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saveExternalLinkValues="0" defaultThemeVersion="124226"/>
  <mc:AlternateContent xmlns:mc="http://schemas.openxmlformats.org/markup-compatibility/2006">
    <mc:Choice Requires="x15">
      <x15ac:absPath xmlns:x15ac="http://schemas.microsoft.com/office/spreadsheetml/2010/11/ac" url="G:\Teams Data For T20 &amp; QET\New Files New work\"/>
    </mc:Choice>
  </mc:AlternateContent>
  <bookViews>
    <workbookView xWindow="0" yWindow="0" windowWidth="23040" windowHeight="9072"/>
  </bookViews>
  <sheets>
    <sheet name="111-Hassan Nawaz" sheetId="13" r:id="rId1"/>
    <sheet name="112-Imam Ul Haq" sheetId="40" r:id="rId2"/>
    <sheet name="113-Shaheen Shah" sheetId="41" r:id="rId3"/>
    <sheet name="114-Khushdil Shah" sheetId="39" r:id="rId4"/>
    <sheet name="115-Shahid Aziz" sheetId="33" r:id="rId5"/>
    <sheet name="116-Afaq Afridi" sheetId="30" r:id="rId6"/>
    <sheet name="117-Sirajuddin" sheetId="18" r:id="rId7"/>
    <sheet name="118-Sharoon Siraj" sheetId="29" r:id="rId8"/>
    <sheet name="119-Faisal Akram" sheetId="23" r:id="rId9"/>
    <sheet name="120-Aamer Yamin" sheetId="36" r:id="rId10"/>
    <sheet name="121-M. Taha" sheetId="38" r:id="rId11"/>
    <sheet name="122-Omair Bin Yousuf" sheetId="31" r:id="rId12"/>
    <sheet name="123-M Asghar" sheetId="15" r:id="rId13"/>
    <sheet name="124-Rohail Nazir" sheetId="37" r:id="rId14"/>
    <sheet name="125-Musa Khan" sheetId="32" r:id="rId15"/>
    <sheet name="126-Shahzaib Khan" sheetId="35" r:id="rId16"/>
    <sheet name="127-Sajjad Ali Hashmi" sheetId="17" r:id="rId17"/>
    <sheet name="128-Shahab Khan" sheetId="27" r:id="rId18"/>
    <sheet name="129-M. Awais Zafar" sheetId="34" r:id="rId19"/>
    <sheet name="130-Irfan Niazi" sheetId="22" r:id="rId20"/>
    <sheet name="131-M. Junaid" sheetId="28" r:id="rId21"/>
    <sheet name="132-Zeeshan Malik" sheetId="26" r:id="rId22"/>
    <sheet name="133-M. Awais Anwar" sheetId="25" r:id="rId23"/>
    <sheet name="134-M Salman" sheetId="24" r:id="rId24"/>
    <sheet name="135-Ahmed Daniyal" sheetId="19" r:id="rId25"/>
    <sheet name="136-Abdullah Shafiq" sheetId="42" r:id="rId26"/>
    <sheet name="137-AMir Jamal" sheetId="16" r:id="rId27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0" i="30" l="1"/>
  <c r="D40" i="30"/>
  <c r="E40" i="30"/>
  <c r="F40" i="30"/>
  <c r="G40" i="30"/>
  <c r="K40" i="30" s="1"/>
  <c r="H40" i="30"/>
  <c r="L40" i="30" s="1"/>
  <c r="M40" i="30"/>
  <c r="N40" i="30"/>
  <c r="O40" i="30"/>
  <c r="Q38" i="30"/>
  <c r="Q39" i="30"/>
  <c r="K8" i="18"/>
  <c r="J8" i="18"/>
  <c r="C8" i="18"/>
  <c r="D8" i="18"/>
  <c r="E8" i="18"/>
  <c r="F8" i="18"/>
  <c r="G8" i="18"/>
  <c r="H8" i="18"/>
  <c r="L8" i="18" s="1"/>
  <c r="O8" i="18"/>
  <c r="L40" i="18"/>
  <c r="C40" i="18"/>
  <c r="D40" i="18"/>
  <c r="E40" i="18"/>
  <c r="F40" i="18"/>
  <c r="G40" i="18"/>
  <c r="J40" i="18" s="1"/>
  <c r="H40" i="18"/>
  <c r="O40" i="18"/>
  <c r="C8" i="22"/>
  <c r="D8" i="22"/>
  <c r="E8" i="22"/>
  <c r="F8" i="22"/>
  <c r="J8" i="22" s="1"/>
  <c r="G8" i="22"/>
  <c r="K8" i="22"/>
  <c r="L8" i="22"/>
  <c r="N8" i="22"/>
  <c r="O8" i="22"/>
  <c r="P8" i="22"/>
  <c r="C40" i="17"/>
  <c r="D40" i="17"/>
  <c r="E40" i="17"/>
  <c r="F40" i="17"/>
  <c r="J40" i="17" s="1"/>
  <c r="G40" i="17"/>
  <c r="H40" i="17"/>
  <c r="M40" i="17"/>
  <c r="N40" i="17"/>
  <c r="O40" i="17"/>
  <c r="P40" i="17"/>
  <c r="L40" i="32"/>
  <c r="K40" i="32"/>
  <c r="C40" i="32"/>
  <c r="D40" i="32"/>
  <c r="E40" i="32"/>
  <c r="F40" i="32"/>
  <c r="G40" i="32"/>
  <c r="J40" i="32" s="1"/>
  <c r="H40" i="32"/>
  <c r="M40" i="32"/>
  <c r="N40" i="32"/>
  <c r="O40" i="32"/>
  <c r="L84" i="36"/>
  <c r="J84" i="36"/>
  <c r="D84" i="36"/>
  <c r="E84" i="36"/>
  <c r="F84" i="36"/>
  <c r="G84" i="36"/>
  <c r="K84" i="36" s="1"/>
  <c r="H84" i="36"/>
  <c r="J82" i="36"/>
  <c r="C82" i="36"/>
  <c r="C84" i="36" s="1"/>
  <c r="D82" i="36"/>
  <c r="F82" i="36"/>
  <c r="I82" i="36" s="1"/>
  <c r="G82" i="36"/>
  <c r="H82" i="36"/>
  <c r="M82" i="36"/>
  <c r="N82" i="36"/>
  <c r="O82" i="36"/>
  <c r="P82" i="36"/>
  <c r="D46" i="36"/>
  <c r="F46" i="36"/>
  <c r="G46" i="36"/>
  <c r="H46" i="36"/>
  <c r="L46" i="36" s="1"/>
  <c r="C44" i="36"/>
  <c r="C46" i="36" s="1"/>
  <c r="D44" i="36"/>
  <c r="F44" i="36"/>
  <c r="G44" i="36"/>
  <c r="N44" i="36"/>
  <c r="O44" i="36"/>
  <c r="P44" i="36"/>
  <c r="C40" i="34"/>
  <c r="D40" i="34"/>
  <c r="E40" i="34"/>
  <c r="F40" i="34"/>
  <c r="G40" i="34"/>
  <c r="H40" i="34"/>
  <c r="K40" i="34"/>
  <c r="L40" i="34"/>
  <c r="M40" i="34"/>
  <c r="N40" i="34"/>
  <c r="O40" i="34"/>
  <c r="P40" i="34"/>
  <c r="J72" i="37"/>
  <c r="I72" i="37"/>
  <c r="C72" i="37"/>
  <c r="D72" i="37"/>
  <c r="F72" i="37"/>
  <c r="G72" i="37"/>
  <c r="K72" i="37"/>
  <c r="L72" i="37"/>
  <c r="N72" i="37"/>
  <c r="O72" i="37"/>
  <c r="P72" i="37"/>
  <c r="Q72" i="37"/>
  <c r="C40" i="37"/>
  <c r="D40" i="37"/>
  <c r="E40" i="37"/>
  <c r="F40" i="37"/>
  <c r="J40" i="37" s="1"/>
  <c r="G40" i="37"/>
  <c r="H40" i="37"/>
  <c r="L40" i="37"/>
  <c r="N40" i="37"/>
  <c r="O40" i="37"/>
  <c r="P40" i="37"/>
  <c r="Q40" i="37"/>
  <c r="L90" i="29"/>
  <c r="K90" i="29"/>
  <c r="K88" i="29"/>
  <c r="M88" i="29"/>
  <c r="N88" i="29"/>
  <c r="O88" i="29"/>
  <c r="P88" i="29"/>
  <c r="I88" i="29"/>
  <c r="H90" i="29"/>
  <c r="G90" i="29"/>
  <c r="J90" i="29" s="1"/>
  <c r="F90" i="29"/>
  <c r="E90" i="29"/>
  <c r="D90" i="29"/>
  <c r="G88" i="29"/>
  <c r="F88" i="29"/>
  <c r="J88" i="29" s="1"/>
  <c r="E88" i="29"/>
  <c r="D88" i="29"/>
  <c r="C88" i="29"/>
  <c r="C90" i="29" s="1"/>
  <c r="L52" i="29"/>
  <c r="D52" i="29"/>
  <c r="E52" i="29"/>
  <c r="F52" i="29"/>
  <c r="G52" i="29"/>
  <c r="H52" i="29"/>
  <c r="J50" i="29"/>
  <c r="C50" i="29"/>
  <c r="C52" i="29" s="1"/>
  <c r="D50" i="29"/>
  <c r="E50" i="29"/>
  <c r="F50" i="29"/>
  <c r="I50" i="29" s="1"/>
  <c r="G50" i="29"/>
  <c r="L52" i="33"/>
  <c r="K52" i="33"/>
  <c r="J52" i="33"/>
  <c r="G50" i="33"/>
  <c r="E50" i="33"/>
  <c r="D52" i="33"/>
  <c r="M52" i="33"/>
  <c r="I50" i="33"/>
  <c r="C50" i="33"/>
  <c r="C52" i="33" s="1"/>
  <c r="D50" i="33"/>
  <c r="F50" i="33"/>
  <c r="L50" i="33"/>
  <c r="M50" i="33"/>
  <c r="N50" i="33"/>
  <c r="O50" i="33"/>
  <c r="P50" i="33"/>
  <c r="L70" i="15"/>
  <c r="O70" i="15"/>
  <c r="M70" i="15"/>
  <c r="H70" i="15"/>
  <c r="G70" i="15"/>
  <c r="K70" i="15" s="1"/>
  <c r="F70" i="15"/>
  <c r="E70" i="15"/>
  <c r="D70" i="15"/>
  <c r="C70" i="15"/>
  <c r="L44" i="39"/>
  <c r="D44" i="39"/>
  <c r="E44" i="39"/>
  <c r="F44" i="39"/>
  <c r="G44" i="39"/>
  <c r="K44" i="39" s="1"/>
  <c r="H44" i="39"/>
  <c r="C43" i="39"/>
  <c r="C44" i="39" s="1"/>
  <c r="D43" i="39"/>
  <c r="E43" i="39"/>
  <c r="F43" i="39"/>
  <c r="J43" i="39" s="1"/>
  <c r="G43" i="39"/>
  <c r="H43" i="39"/>
  <c r="L43" i="39"/>
  <c r="M43" i="39"/>
  <c r="N43" i="39"/>
  <c r="O43" i="39"/>
  <c r="P43" i="39"/>
  <c r="J70" i="38"/>
  <c r="I70" i="38"/>
  <c r="C70" i="38"/>
  <c r="D70" i="38"/>
  <c r="F70" i="38"/>
  <c r="G70" i="38"/>
  <c r="K70" i="38"/>
  <c r="L70" i="38"/>
  <c r="M70" i="38"/>
  <c r="N70" i="38"/>
  <c r="O70" i="38"/>
  <c r="P70" i="38"/>
  <c r="C72" i="40"/>
  <c r="D72" i="40"/>
  <c r="E72" i="40"/>
  <c r="F72" i="40"/>
  <c r="J72" i="40" s="1"/>
  <c r="G72" i="40"/>
  <c r="K72" i="40"/>
  <c r="L72" i="40"/>
  <c r="N72" i="40"/>
  <c r="O72" i="40"/>
  <c r="P72" i="40"/>
  <c r="O40" i="23"/>
  <c r="M40" i="23"/>
  <c r="K40" i="23"/>
  <c r="H40" i="23"/>
  <c r="J40" i="23" s="1"/>
  <c r="G40" i="23"/>
  <c r="F40" i="23"/>
  <c r="E40" i="23"/>
  <c r="D40" i="23"/>
  <c r="C40" i="23"/>
  <c r="P40" i="40"/>
  <c r="O40" i="40"/>
  <c r="N40" i="40"/>
  <c r="L40" i="40"/>
  <c r="G40" i="40"/>
  <c r="F40" i="40"/>
  <c r="J40" i="40" s="1"/>
  <c r="E40" i="40"/>
  <c r="D40" i="40"/>
  <c r="C40" i="40"/>
  <c r="C40" i="31"/>
  <c r="D40" i="31"/>
  <c r="E40" i="31"/>
  <c r="F40" i="31"/>
  <c r="I40" i="31" s="1"/>
  <c r="G40" i="31"/>
  <c r="L40" i="31"/>
  <c r="N40" i="31"/>
  <c r="O40" i="31"/>
  <c r="P40" i="31"/>
  <c r="P40" i="35"/>
  <c r="O40" i="35"/>
  <c r="N40" i="35"/>
  <c r="M40" i="35"/>
  <c r="L40" i="35"/>
  <c r="G40" i="35"/>
  <c r="F40" i="35"/>
  <c r="J40" i="35" s="1"/>
  <c r="D40" i="35"/>
  <c r="C40" i="35"/>
  <c r="L40" i="24"/>
  <c r="D40" i="24"/>
  <c r="O40" i="24"/>
  <c r="M40" i="24"/>
  <c r="H40" i="24"/>
  <c r="G40" i="24"/>
  <c r="K40" i="24" s="1"/>
  <c r="F40" i="24"/>
  <c r="C40" i="24"/>
  <c r="P8" i="42"/>
  <c r="O8" i="42"/>
  <c r="N8" i="42"/>
  <c r="M8" i="42"/>
  <c r="L8" i="42"/>
  <c r="K8" i="42"/>
  <c r="G8" i="42"/>
  <c r="F8" i="42"/>
  <c r="E8" i="42"/>
  <c r="D8" i="42"/>
  <c r="C8" i="42"/>
  <c r="H8" i="15"/>
  <c r="G8" i="15"/>
  <c r="F8" i="15"/>
  <c r="E8" i="15"/>
  <c r="D8" i="15"/>
  <c r="C8" i="15"/>
  <c r="H8" i="19"/>
  <c r="G8" i="19"/>
  <c r="F8" i="19"/>
  <c r="E8" i="19"/>
  <c r="D8" i="19"/>
  <c r="C8" i="19"/>
  <c r="O8" i="23"/>
  <c r="H8" i="23"/>
  <c r="L8" i="23" s="1"/>
  <c r="G8" i="23"/>
  <c r="F8" i="23"/>
  <c r="E8" i="23"/>
  <c r="D8" i="23"/>
  <c r="C8" i="23"/>
  <c r="H8" i="24"/>
  <c r="L8" i="24" s="1"/>
  <c r="G8" i="24"/>
  <c r="F8" i="24"/>
  <c r="E8" i="24"/>
  <c r="D8" i="24"/>
  <c r="C8" i="24"/>
  <c r="H8" i="25"/>
  <c r="G8" i="25"/>
  <c r="F8" i="25"/>
  <c r="E8" i="25"/>
  <c r="D8" i="25"/>
  <c r="C8" i="25"/>
  <c r="P8" i="26"/>
  <c r="O8" i="26"/>
  <c r="N8" i="26"/>
  <c r="M8" i="26"/>
  <c r="L8" i="26"/>
  <c r="K8" i="26"/>
  <c r="G8" i="26"/>
  <c r="F8" i="26"/>
  <c r="E8" i="26"/>
  <c r="D8" i="26"/>
  <c r="C8" i="26"/>
  <c r="L8" i="27"/>
  <c r="K8" i="27"/>
  <c r="J8" i="27"/>
  <c r="H8" i="27"/>
  <c r="G8" i="27"/>
  <c r="F8" i="27"/>
  <c r="E8" i="27"/>
  <c r="D8" i="27"/>
  <c r="C8" i="27"/>
  <c r="H8" i="28"/>
  <c r="G8" i="28"/>
  <c r="F8" i="28"/>
  <c r="E8" i="28"/>
  <c r="D8" i="28"/>
  <c r="C8" i="28"/>
  <c r="N14" i="29"/>
  <c r="M14" i="29"/>
  <c r="H14" i="29"/>
  <c r="G14" i="29"/>
  <c r="F14" i="29"/>
  <c r="E14" i="29"/>
  <c r="D14" i="29"/>
  <c r="C14" i="29"/>
  <c r="Q12" i="29"/>
  <c r="P12" i="29"/>
  <c r="O12" i="29"/>
  <c r="N12" i="29"/>
  <c r="M12" i="29"/>
  <c r="L12" i="29"/>
  <c r="K12" i="29"/>
  <c r="G12" i="29"/>
  <c r="F12" i="29"/>
  <c r="I12" i="29" s="1"/>
  <c r="E12" i="29"/>
  <c r="D12" i="29"/>
  <c r="C12" i="29"/>
  <c r="H8" i="30"/>
  <c r="G8" i="30"/>
  <c r="F8" i="30"/>
  <c r="E8" i="30"/>
  <c r="D8" i="30"/>
  <c r="C8" i="30"/>
  <c r="H8" i="32"/>
  <c r="G8" i="32"/>
  <c r="F8" i="32"/>
  <c r="E8" i="32"/>
  <c r="D8" i="32"/>
  <c r="C8" i="32"/>
  <c r="K12" i="33"/>
  <c r="L12" i="33"/>
  <c r="N12" i="33"/>
  <c r="M12" i="33"/>
  <c r="M14" i="33"/>
  <c r="N14" i="33"/>
  <c r="H14" i="33"/>
  <c r="G14" i="33"/>
  <c r="F14" i="33"/>
  <c r="E14" i="33"/>
  <c r="D14" i="33"/>
  <c r="C14" i="33"/>
  <c r="Q12" i="33"/>
  <c r="P12" i="33"/>
  <c r="O12" i="33"/>
  <c r="G12" i="33"/>
  <c r="F12" i="33"/>
  <c r="I12" i="33" s="1"/>
  <c r="E12" i="33"/>
  <c r="D12" i="33"/>
  <c r="C12" i="33"/>
  <c r="P8" i="34"/>
  <c r="O8" i="34"/>
  <c r="N8" i="34"/>
  <c r="G8" i="34"/>
  <c r="F8" i="34"/>
  <c r="D8" i="34"/>
  <c r="C8" i="34"/>
  <c r="P8" i="35"/>
  <c r="O8" i="35"/>
  <c r="N8" i="35"/>
  <c r="H8" i="35"/>
  <c r="G8" i="35"/>
  <c r="F8" i="35"/>
  <c r="E8" i="35"/>
  <c r="D8" i="35"/>
  <c r="C8" i="35"/>
  <c r="P8" i="37"/>
  <c r="O8" i="37"/>
  <c r="N8" i="37"/>
  <c r="G8" i="37"/>
  <c r="H8" i="37"/>
  <c r="F8" i="37"/>
  <c r="E8" i="37"/>
  <c r="D8" i="37"/>
  <c r="C8" i="37"/>
  <c r="P8" i="38"/>
  <c r="O8" i="38"/>
  <c r="N8" i="38"/>
  <c r="G8" i="38"/>
  <c r="F8" i="38"/>
  <c r="E8" i="38"/>
  <c r="D8" i="38"/>
  <c r="C8" i="38"/>
  <c r="Q8" i="40"/>
  <c r="P8" i="40"/>
  <c r="O8" i="40"/>
  <c r="N8" i="40"/>
  <c r="G8" i="40"/>
  <c r="F8" i="40"/>
  <c r="E8" i="40"/>
  <c r="D8" i="40"/>
  <c r="C8" i="40"/>
  <c r="J40" i="34" l="1"/>
  <c r="I40" i="35"/>
  <c r="I40" i="40"/>
  <c r="K40" i="18"/>
  <c r="I72" i="40"/>
  <c r="I40" i="37"/>
  <c r="J40" i="30"/>
  <c r="Q40" i="30" s="1"/>
  <c r="J70" i="15"/>
  <c r="I8" i="22"/>
  <c r="J44" i="39"/>
  <c r="I40" i="17"/>
  <c r="J46" i="36"/>
  <c r="J44" i="36"/>
  <c r="K46" i="36"/>
  <c r="I44" i="36"/>
  <c r="I40" i="34"/>
  <c r="K52" i="29"/>
  <c r="J52" i="29"/>
  <c r="J50" i="33"/>
  <c r="L40" i="23"/>
  <c r="J40" i="31"/>
  <c r="J40" i="24"/>
  <c r="J8" i="26"/>
  <c r="K8" i="24"/>
  <c r="J8" i="42"/>
  <c r="J8" i="15"/>
  <c r="J8" i="19"/>
  <c r="J8" i="24"/>
  <c r="J12" i="29"/>
  <c r="K8" i="23"/>
  <c r="J8" i="23"/>
</calcChain>
</file>

<file path=xl/sharedStrings.xml><?xml version="1.0" encoding="utf-8"?>
<sst xmlns="http://schemas.openxmlformats.org/spreadsheetml/2006/main" count="11814" uniqueCount="447">
  <si>
    <t>Particulars</t>
  </si>
  <si>
    <t>SR</t>
  </si>
  <si>
    <t>Maidens Bowled</t>
  </si>
  <si>
    <t>Match ID</t>
  </si>
  <si>
    <t>Innings Number</t>
  </si>
  <si>
    <t>Team Standing</t>
  </si>
  <si>
    <t>Total Runs Of Own Team</t>
  </si>
  <si>
    <t>Total Balls Played By Own Team</t>
  </si>
  <si>
    <t>Runs Made</t>
  </si>
  <si>
    <t>Balls Consumed</t>
  </si>
  <si>
    <t>Batting Position</t>
  </si>
  <si>
    <t>Dismissed</t>
  </si>
  <si>
    <t>Special Batting Talent</t>
  </si>
  <si>
    <t>Balls Bowled</t>
  </si>
  <si>
    <t>Wickets Taken</t>
  </si>
  <si>
    <t>Batters Dismissed</t>
  </si>
  <si>
    <t>Special Bowling Talent</t>
  </si>
  <si>
    <t>Team Stats</t>
  </si>
  <si>
    <t>Player Stats</t>
  </si>
  <si>
    <t>Total Balls Played By Opposition Team</t>
  </si>
  <si>
    <t>NA</t>
  </si>
  <si>
    <t>DNB</t>
  </si>
  <si>
    <t>NO</t>
  </si>
  <si>
    <t>National T20 Cup 2024-25</t>
  </si>
  <si>
    <t>Bahria Town Champions T20 Cup 2024-25</t>
  </si>
  <si>
    <t>Champions T20 Cup 2024-25</t>
  </si>
  <si>
    <t>National T20 2024-25</t>
  </si>
  <si>
    <t>Inns</t>
  </si>
  <si>
    <t>Runs</t>
  </si>
  <si>
    <t>HS</t>
  </si>
  <si>
    <t>BF</t>
  </si>
  <si>
    <t>4s</t>
  </si>
  <si>
    <t>6s</t>
  </si>
  <si>
    <t>Mat</t>
  </si>
  <si>
    <t>Ave</t>
  </si>
  <si>
    <t>Ct</t>
  </si>
  <si>
    <t>St</t>
  </si>
  <si>
    <t>Total</t>
  </si>
  <si>
    <r>
      <t xml:space="preserve">Opposition </t>
    </r>
    <r>
      <rPr>
        <sz val="12"/>
        <color rgb="FF050505"/>
        <rFont val="Times New Roman"/>
        <family val="1"/>
      </rPr>
      <t>Standing</t>
    </r>
  </si>
  <si>
    <r>
      <rPr>
        <sz val="13"/>
        <color rgb="FF0F0F0F"/>
        <rFont val="Times New Roman"/>
        <family val="1"/>
      </rPr>
      <t>S</t>
    </r>
  </si>
  <si>
    <r>
      <rPr>
        <sz val="12"/>
        <color rgb="FF161616"/>
        <rFont val="Times New Roman"/>
        <family val="1"/>
      </rPr>
      <t xml:space="preserve">Total </t>
    </r>
    <r>
      <rPr>
        <sz val="12"/>
        <rFont val="Times New Roman"/>
        <family val="1"/>
      </rPr>
      <t xml:space="preserve">Wickets </t>
    </r>
    <r>
      <rPr>
        <sz val="12"/>
        <color rgb="FF0E0E0E"/>
        <rFont val="Times New Roman"/>
        <family val="1"/>
      </rPr>
      <t xml:space="preserve">Lost </t>
    </r>
    <r>
      <rPr>
        <sz val="12"/>
        <rFont val="Times New Roman"/>
        <family val="1"/>
      </rPr>
      <t>By Own Team</t>
    </r>
  </si>
  <si>
    <r>
      <rPr>
        <sz val="12"/>
        <color rgb="FF0C0C0C"/>
        <rFont val="Times New Roman"/>
        <family val="1"/>
      </rPr>
      <t xml:space="preserve">Total </t>
    </r>
    <r>
      <rPr>
        <sz val="12"/>
        <rFont val="Times New Roman"/>
        <family val="1"/>
      </rPr>
      <t xml:space="preserve">Runs Of Opposition </t>
    </r>
    <r>
      <rPr>
        <sz val="12"/>
        <color rgb="FF050505"/>
        <rFont val="Times New Roman"/>
        <family val="1"/>
      </rPr>
      <t>Team</t>
    </r>
  </si>
  <si>
    <r>
      <rPr>
        <sz val="12"/>
        <color rgb="FF080808"/>
        <rFont val="Times New Roman"/>
        <family val="1"/>
      </rPr>
      <t xml:space="preserve">Total </t>
    </r>
    <r>
      <rPr>
        <sz val="12"/>
        <rFont val="Times New Roman"/>
        <family val="1"/>
      </rPr>
      <t>Wickets Lost By Opposition Team</t>
    </r>
  </si>
  <si>
    <t>Champions One Day Cup 2024-25</t>
  </si>
  <si>
    <t>First Class Statistics 2024-25</t>
  </si>
  <si>
    <t>T20 Statistics 2024-25</t>
  </si>
  <si>
    <r>
      <t xml:space="preserve">"List A" </t>
    </r>
    <r>
      <rPr>
        <sz val="18"/>
        <rFont val="Times New Roman"/>
        <family val="1"/>
      </rPr>
      <t>Statistics 2024-25</t>
    </r>
  </si>
  <si>
    <t>Quaid-e-Azam Trophy 2024-25</t>
  </si>
  <si>
    <t>-</t>
  </si>
  <si>
    <r>
      <rPr>
        <b/>
        <sz val="28"/>
        <color rgb="FFFFFF00"/>
        <rFont val="Times New Roman"/>
        <family val="1"/>
      </rPr>
      <t>Hassan Nawaz</t>
    </r>
    <r>
      <rPr>
        <sz val="24"/>
        <color rgb="FFFFFF00"/>
        <rFont val="Times New Roman"/>
        <family val="1"/>
      </rPr>
      <t xml:space="preserve">
</t>
    </r>
    <r>
      <rPr>
        <b/>
        <sz val="14"/>
        <color rgb="FFFFFF00"/>
        <rFont val="Times New Roman"/>
        <family val="1"/>
      </rPr>
      <t xml:space="preserve">Age:                               22 Years
Category:                      RHB (Top Order Batter)
Teams:                          Nurpur Loins, </t>
    </r>
  </si>
  <si>
    <t>Runs Givens</t>
  </si>
  <si>
    <t>Yes</t>
  </si>
  <si>
    <t>*</t>
  </si>
  <si>
    <t>Bahria Town Champions One Day Cup 2024-25</t>
  </si>
  <si>
    <t>SN</t>
  </si>
  <si>
    <t>1st Inning</t>
  </si>
  <si>
    <t>2nd Inning</t>
  </si>
  <si>
    <r>
      <rPr>
        <b/>
        <sz val="28"/>
        <color rgb="FFFFFF00"/>
        <rFont val="Times New Roman"/>
        <family val="1"/>
      </rPr>
      <t>Imamul Haq</t>
    </r>
    <r>
      <rPr>
        <sz val="24"/>
        <color rgb="FFFFFF00"/>
        <rFont val="Times New Roman"/>
        <family val="1"/>
      </rPr>
      <t xml:space="preserve">
</t>
    </r>
    <r>
      <rPr>
        <b/>
        <sz val="14"/>
        <color rgb="FFFFFF00"/>
        <rFont val="Times New Roman"/>
        <family val="1"/>
      </rPr>
      <t>Age:                               29 Years
Category:                      LHB (Top Order Batter)
Teams:                          Nurpur Loins, Multan Region</t>
    </r>
  </si>
  <si>
    <r>
      <rPr>
        <b/>
        <sz val="28"/>
        <color rgb="FFFFFF00"/>
        <rFont val="Times New Roman"/>
        <family val="1"/>
      </rPr>
      <t>Khushdil Shah</t>
    </r>
    <r>
      <rPr>
        <sz val="24"/>
        <color rgb="FFFFFF00"/>
        <rFont val="Times New Roman"/>
        <family val="1"/>
      </rPr>
      <t xml:space="preserve">
</t>
    </r>
    <r>
      <rPr>
        <b/>
        <sz val="14"/>
        <color rgb="FFFFFF00"/>
        <rFont val="Times New Roman"/>
        <family val="1"/>
      </rPr>
      <t>Age:                               30 Years
Category:                      LHB - SLAO (All-Rounder)
Teams:                          Nurpur Loins, FATA</t>
    </r>
  </si>
  <si>
    <t>57*</t>
  </si>
  <si>
    <t>4*</t>
  </si>
  <si>
    <t>Overs</t>
  </si>
  <si>
    <t>Mdns</t>
  </si>
  <si>
    <t>Wkts</t>
  </si>
  <si>
    <t>BBI</t>
  </si>
  <si>
    <t>Econ</t>
  </si>
  <si>
    <t>5W</t>
  </si>
  <si>
    <t>10W</t>
  </si>
  <si>
    <t>22/2</t>
  </si>
  <si>
    <t>28*</t>
  </si>
  <si>
    <r>
      <rPr>
        <b/>
        <sz val="28"/>
        <color rgb="FFFFFF00"/>
        <rFont val="Times New Roman"/>
        <family val="1"/>
      </rPr>
      <t>Rohail Nazir</t>
    </r>
    <r>
      <rPr>
        <sz val="24"/>
        <color rgb="FFFFFF00"/>
        <rFont val="Times New Roman"/>
        <family val="1"/>
      </rPr>
      <t xml:space="preserve">
</t>
    </r>
    <r>
      <rPr>
        <b/>
        <sz val="14"/>
        <color rgb="FFFFFF00"/>
        <rFont val="Times New Roman"/>
        <family val="1"/>
      </rPr>
      <t>Age:                               23 Years
Category:                      RHB (WicketKeeper Batter)
Teams:                          Nurpur Loins, Islamabad</t>
    </r>
  </si>
  <si>
    <t>26*</t>
  </si>
  <si>
    <r>
      <rPr>
        <b/>
        <sz val="28"/>
        <color rgb="FFFFFF00"/>
        <rFont val="Times New Roman"/>
        <family val="1"/>
      </rPr>
      <t>Aamer Yamin</t>
    </r>
    <r>
      <rPr>
        <sz val="24"/>
        <color rgb="FFFFFF00"/>
        <rFont val="Times New Roman"/>
        <family val="1"/>
      </rPr>
      <t xml:space="preserve">
</t>
    </r>
    <r>
      <rPr>
        <b/>
        <sz val="14"/>
        <color rgb="FFFFFF00"/>
        <rFont val="Times New Roman"/>
        <family val="1"/>
      </rPr>
      <t>Age:                               34 Years
Category:                      RHB - RAMF (All-Rounder)
Teams:                          Nurpur Loins, Multan</t>
    </r>
  </si>
  <si>
    <t>39*</t>
  </si>
  <si>
    <t>No</t>
  </si>
  <si>
    <t>27*</t>
  </si>
  <si>
    <r>
      <rPr>
        <b/>
        <sz val="28"/>
        <color rgb="FFFFFF00"/>
        <rFont val="Times New Roman"/>
        <family val="1"/>
      </rPr>
      <t>Shahzaib Khan</t>
    </r>
    <r>
      <rPr>
        <sz val="24"/>
        <color rgb="FFFFFF00"/>
        <rFont val="Times New Roman"/>
        <family val="1"/>
      </rPr>
      <t xml:space="preserve">
</t>
    </r>
    <r>
      <rPr>
        <b/>
        <sz val="14"/>
        <color rgb="FFFFFF00"/>
        <rFont val="Times New Roman"/>
        <family val="1"/>
      </rPr>
      <t>Age:                               20 Years
Category:                      LHB (Top Order Batter)
Teams:                          Nurpur Loins, Abbottabad</t>
    </r>
  </si>
  <si>
    <t>1,4</t>
  </si>
  <si>
    <t>3,4</t>
  </si>
  <si>
    <r>
      <rPr>
        <b/>
        <sz val="28"/>
        <color rgb="FFFFFF00"/>
        <rFont val="Times New Roman"/>
        <family val="1"/>
      </rPr>
      <t>Muhammad Awais Zafar</t>
    </r>
    <r>
      <rPr>
        <sz val="24"/>
        <color rgb="FFFFFF00"/>
        <rFont val="Times New Roman"/>
        <family val="1"/>
      </rPr>
      <t xml:space="preserve">
</t>
    </r>
    <r>
      <rPr>
        <b/>
        <sz val="14"/>
        <color rgb="FFFFFF00"/>
        <rFont val="Times New Roman"/>
        <family val="1"/>
      </rPr>
      <t xml:space="preserve">Age:                               25 Years
Category:                      RHB (Middle Order Batter)
Teams:                          Nurpur Loins, Faislabad </t>
    </r>
  </si>
  <si>
    <t>40*</t>
  </si>
  <si>
    <r>
      <rPr>
        <b/>
        <sz val="28"/>
        <color rgb="FFFFFF00"/>
        <rFont val="Times New Roman"/>
        <family val="1"/>
      </rPr>
      <t>Shahid Aziz</t>
    </r>
    <r>
      <rPr>
        <sz val="24"/>
        <color rgb="FFFFFF00"/>
        <rFont val="Times New Roman"/>
        <family val="1"/>
      </rPr>
      <t xml:space="preserve">
</t>
    </r>
    <r>
      <rPr>
        <b/>
        <sz val="14"/>
        <color rgb="FFFFFF00"/>
        <rFont val="Times New Roman"/>
        <family val="1"/>
      </rPr>
      <t xml:space="preserve">Age:                               22 Years
Category:                      RAMF - RHB (All-Rounder)
Teams:                          Nurpur Loins, </t>
    </r>
  </si>
  <si>
    <t>Bahria Town Champions T20 Cup 2024-25 (Batting Stats)</t>
  </si>
  <si>
    <t>National T20 Cup 2024-25 (Batting Stats)</t>
  </si>
  <si>
    <t>National T20 Cup 2024-25 (Bowling Stats)</t>
  </si>
  <si>
    <t>Total Batting Stats</t>
  </si>
  <si>
    <t>Total Bowling Stats</t>
  </si>
  <si>
    <t>22/4</t>
  </si>
  <si>
    <t>31/2</t>
  </si>
  <si>
    <t>4,6</t>
  </si>
  <si>
    <t>3,6,7,9</t>
  </si>
  <si>
    <t>1,8</t>
  </si>
  <si>
    <t>3,4,6,8</t>
  </si>
  <si>
    <t>2,6</t>
  </si>
  <si>
    <t>Bahria Town Champions T20 Cup 2024-25 (Bowling Stats)</t>
  </si>
  <si>
    <t>5w</t>
  </si>
  <si>
    <t>10w</t>
  </si>
  <si>
    <t>43/2</t>
  </si>
  <si>
    <t>14/4</t>
  </si>
  <si>
    <t>10*</t>
  </si>
  <si>
    <t>1*</t>
  </si>
  <si>
    <t>8,10</t>
  </si>
  <si>
    <t>2,6,7,9</t>
  </si>
  <si>
    <t>1,5,8</t>
  </si>
  <si>
    <t>3,4,5,6</t>
  </si>
  <si>
    <r>
      <rPr>
        <b/>
        <sz val="28"/>
        <color rgb="FFFFFF00"/>
        <rFont val="Times New Roman"/>
        <family val="1"/>
      </rPr>
      <t>Musa Khan</t>
    </r>
    <r>
      <rPr>
        <sz val="24"/>
        <color rgb="FFFFFF00"/>
        <rFont val="Times New Roman"/>
        <family val="1"/>
      </rPr>
      <t xml:space="preserve">
</t>
    </r>
    <r>
      <rPr>
        <b/>
        <sz val="14"/>
        <color rgb="FFFFFF00"/>
        <rFont val="Times New Roman"/>
        <family val="1"/>
      </rPr>
      <t xml:space="preserve">Age:                               25 Years
Category:                      RAMF (Bowler)
Teams:                          Nurpur Loins, Islamabad </t>
    </r>
  </si>
  <si>
    <t>18/5</t>
  </si>
  <si>
    <r>
      <rPr>
        <b/>
        <sz val="28"/>
        <color rgb="FFFFFF00"/>
        <rFont val="Times New Roman"/>
        <family val="1"/>
      </rPr>
      <t>Afaq Afridi</t>
    </r>
    <r>
      <rPr>
        <sz val="24"/>
        <color rgb="FFFFFF00"/>
        <rFont val="Times New Roman"/>
        <family val="1"/>
      </rPr>
      <t xml:space="preserve">
</t>
    </r>
    <r>
      <rPr>
        <b/>
        <sz val="14"/>
        <color rgb="FFFFFF00"/>
        <rFont val="Times New Roman"/>
        <family val="1"/>
      </rPr>
      <t>Age:                               25 Years
Category:                      LAMF (Bowler)
Teams:                          Nurpur Loins, FATA</t>
    </r>
  </si>
  <si>
    <t>1,2,7,8,9</t>
  </si>
  <si>
    <t>2,3,4</t>
  </si>
  <si>
    <r>
      <rPr>
        <b/>
        <sz val="28"/>
        <color rgb="FFFFFF00"/>
        <rFont val="Times New Roman"/>
        <family val="1"/>
      </rPr>
      <t>Sharoon Siraj</t>
    </r>
    <r>
      <rPr>
        <sz val="24"/>
        <color rgb="FFFFFF00"/>
        <rFont val="Times New Roman"/>
        <family val="1"/>
      </rPr>
      <t xml:space="preserve">
</t>
    </r>
    <r>
      <rPr>
        <b/>
        <sz val="14"/>
        <color rgb="FFFFFF00"/>
        <rFont val="Times New Roman"/>
        <family val="1"/>
      </rPr>
      <t>Age:                               28 Years
Category:                      RHB (Middle Order Batter)
Teams:                          Nurpur Loins, Multan</t>
    </r>
  </si>
  <si>
    <t>6*</t>
  </si>
  <si>
    <t>10/3</t>
  </si>
  <si>
    <t>32/1</t>
  </si>
  <si>
    <t>5*</t>
  </si>
  <si>
    <t>4th Group Stage</t>
  </si>
  <si>
    <t>3rd Group Stage</t>
  </si>
  <si>
    <r>
      <rPr>
        <b/>
        <sz val="28"/>
        <color rgb="FFFFFF00"/>
        <rFont val="Times New Roman"/>
        <family val="1"/>
      </rPr>
      <t>Shahab Khan</t>
    </r>
    <r>
      <rPr>
        <sz val="24"/>
        <color rgb="FFFFFF00"/>
        <rFont val="Times New Roman"/>
        <family val="1"/>
      </rPr>
      <t xml:space="preserve">
</t>
    </r>
    <r>
      <rPr>
        <b/>
        <sz val="14"/>
        <color rgb="FFFFFF00"/>
        <rFont val="Times New Roman"/>
        <family val="1"/>
      </rPr>
      <t>Age:                               -
Category:                      LAMF (Bowler)
Teams:                          Nurpur Loins, Abbottabad</t>
    </r>
  </si>
  <si>
    <t>36/2</t>
  </si>
  <si>
    <t>3/21</t>
  </si>
  <si>
    <t>5,6</t>
  </si>
  <si>
    <r>
      <rPr>
        <b/>
        <sz val="28"/>
        <color rgb="FFFFFF00"/>
        <rFont val="Times New Roman"/>
        <family val="1"/>
      </rPr>
      <t>Zeeshan Malik</t>
    </r>
    <r>
      <rPr>
        <sz val="24"/>
        <color rgb="FFFFFF00"/>
        <rFont val="Times New Roman"/>
        <family val="1"/>
      </rPr>
      <t xml:space="preserve">
</t>
    </r>
    <r>
      <rPr>
        <b/>
        <sz val="14"/>
        <color rgb="FFFFFF00"/>
        <rFont val="Times New Roman"/>
        <family val="1"/>
      </rPr>
      <t>Age:                               28 Years
Category:                      RHB (Top Order Batter)
Teams:                          Nurpur Loins, Rawalpindi</t>
    </r>
  </si>
  <si>
    <t>99*</t>
  </si>
  <si>
    <t>1/21</t>
  </si>
  <si>
    <r>
      <rPr>
        <b/>
        <sz val="28"/>
        <color rgb="FFFFFF00"/>
        <rFont val="Times New Roman"/>
        <family val="1"/>
      </rPr>
      <t>Muhammad Awais Anwar</t>
    </r>
    <r>
      <rPr>
        <sz val="24"/>
        <color rgb="FFFFFF00"/>
        <rFont val="Times New Roman"/>
        <family val="1"/>
      </rPr>
      <t xml:space="preserve">
</t>
    </r>
    <r>
      <rPr>
        <b/>
        <sz val="14"/>
        <color rgb="FFFFFF00"/>
        <rFont val="Times New Roman"/>
        <family val="1"/>
      </rPr>
      <t>Age:                               21 Years
Category:                      RAMF (Bowler)
Teams:                          Nurpur Loins, Rawalpindi</t>
    </r>
  </si>
  <si>
    <t>0*</t>
  </si>
  <si>
    <t>21/3</t>
  </si>
  <si>
    <t>2/2</t>
  </si>
  <si>
    <t>1,3,7</t>
  </si>
  <si>
    <r>
      <rPr>
        <b/>
        <sz val="28"/>
        <color rgb="FFFFFF00"/>
        <rFont val="Times New Roman"/>
        <family val="1"/>
      </rPr>
      <t>Muhammad Salman</t>
    </r>
    <r>
      <rPr>
        <sz val="24"/>
        <color rgb="FFFFFF00"/>
        <rFont val="Times New Roman"/>
        <family val="1"/>
      </rPr>
      <t xml:space="preserve">
</t>
    </r>
    <r>
      <rPr>
        <b/>
        <sz val="14"/>
        <color rgb="FFFFFF00"/>
        <rFont val="Times New Roman"/>
        <family val="1"/>
      </rPr>
      <t>Age:                               19 Years
Category:                      RAMF (Bowler)
Teams:                          Nurpur Loins, Lahore Whites</t>
    </r>
  </si>
  <si>
    <t>42/2</t>
  </si>
  <si>
    <t>26/1</t>
  </si>
  <si>
    <r>
      <rPr>
        <b/>
        <sz val="28"/>
        <color rgb="FFFFFF00"/>
        <rFont val="Times New Roman"/>
        <family val="1"/>
      </rPr>
      <t>Sajjad Ali Hashmi</t>
    </r>
    <r>
      <rPr>
        <sz val="24"/>
        <color rgb="FFFFFF00"/>
        <rFont val="Times New Roman"/>
        <family val="1"/>
      </rPr>
      <t xml:space="preserve">
</t>
    </r>
    <r>
      <rPr>
        <b/>
        <sz val="14"/>
        <color rgb="FFFFFF00"/>
        <rFont val="Times New Roman"/>
        <family val="1"/>
      </rPr>
      <t xml:space="preserve">Age:                               22 Years
Category:                      RHB (Top Order Batter)
Teams:                          Nurpur Loins, </t>
    </r>
  </si>
  <si>
    <t>Samifinalist</t>
  </si>
  <si>
    <t>Semifinalist</t>
  </si>
  <si>
    <t>2ndin Group</t>
  </si>
  <si>
    <t>1st in Group</t>
  </si>
  <si>
    <t>yes</t>
  </si>
  <si>
    <t>4th in Group</t>
  </si>
  <si>
    <t>79*</t>
  </si>
  <si>
    <t>2nd in Group</t>
  </si>
  <si>
    <t>3rd in Group</t>
  </si>
  <si>
    <t>Quaterfinalist</t>
  </si>
  <si>
    <t>Quarterfinalist</t>
  </si>
  <si>
    <t>Finalist</t>
  </si>
  <si>
    <r>
      <rPr>
        <b/>
        <sz val="8"/>
        <color rgb="FF000000"/>
        <rFont val="Times New Roman"/>
        <family val="1"/>
      </rPr>
      <t>Quarterfinal</t>
    </r>
    <r>
      <rPr>
        <b/>
        <sz val="12"/>
        <color rgb="FF000000"/>
        <rFont val="Times New Roman"/>
        <family val="1"/>
      </rPr>
      <t xml:space="preserve">
KHI W</t>
    </r>
  </si>
  <si>
    <r>
      <rPr>
        <b/>
        <sz val="11"/>
        <color rgb="FF000000"/>
        <rFont val="Times New Roman"/>
        <family val="1"/>
      </rPr>
      <t>Samifinal</t>
    </r>
    <r>
      <rPr>
        <b/>
        <sz val="12"/>
        <color rgb="FF000000"/>
        <rFont val="Times New Roman"/>
        <family val="1"/>
      </rPr>
      <t xml:space="preserve">
LHR B</t>
    </r>
  </si>
  <si>
    <t>4,5,6</t>
  </si>
  <si>
    <t>8,9</t>
  </si>
  <si>
    <t>1,5,7</t>
  </si>
  <si>
    <t xml:space="preserve">vs
Markhor
</t>
  </si>
  <si>
    <t>vs
Stallions</t>
  </si>
  <si>
    <t>vs
Panthers</t>
  </si>
  <si>
    <t>vs
Dolphins</t>
  </si>
  <si>
    <t>vs
Markhor</t>
  </si>
  <si>
    <t>vs
Slkt</t>
  </si>
  <si>
    <t>vs
AJ&amp;K</t>
  </si>
  <si>
    <t>vs (Q)
Markhor</t>
  </si>
  <si>
    <t>vs
FATA</t>
  </si>
  <si>
    <t>vs 
Slkt</t>
  </si>
  <si>
    <t>vs 
AJ&amp;K</t>
  </si>
  <si>
    <t>vs 
FATA</t>
  </si>
  <si>
    <t>vs 
KHI W</t>
  </si>
  <si>
    <t>vs
LHR B</t>
  </si>
  <si>
    <t>2*</t>
  </si>
  <si>
    <t>4,5</t>
  </si>
  <si>
    <t>vs 
ISL</t>
  </si>
  <si>
    <t>vs
DMJ</t>
  </si>
  <si>
    <t>vs
BHWP</t>
  </si>
  <si>
    <t>vs (Q)
MUL</t>
  </si>
  <si>
    <t>5th in Group</t>
  </si>
  <si>
    <t>Winner</t>
  </si>
  <si>
    <t>30*</t>
  </si>
  <si>
    <t>vs 
DMJ</t>
  </si>
  <si>
    <t>vs 
LHR B</t>
  </si>
  <si>
    <t>13*</t>
  </si>
  <si>
    <t>2,3</t>
  </si>
  <si>
    <t>vs
RWP</t>
  </si>
  <si>
    <t>vs 
HYD</t>
  </si>
  <si>
    <t>vs
FSD</t>
  </si>
  <si>
    <t>vs (Q)
LHR W</t>
  </si>
  <si>
    <t>vs (SF)
PSW</t>
  </si>
  <si>
    <t>Runner Up</t>
  </si>
  <si>
    <t>18*</t>
  </si>
  <si>
    <t>7,8,9</t>
  </si>
  <si>
    <t>2,10</t>
  </si>
  <si>
    <t>32*</t>
  </si>
  <si>
    <t>vs (Q)
PSW</t>
  </si>
  <si>
    <t>vs 
ABBOT</t>
  </si>
  <si>
    <t>vs
HYD</t>
  </si>
  <si>
    <t>87*</t>
  </si>
  <si>
    <t>vs
SKLT</t>
  </si>
  <si>
    <t>vs 
MUL</t>
  </si>
  <si>
    <t>5,10</t>
  </si>
  <si>
    <t>19*</t>
  </si>
  <si>
    <t xml:space="preserve"> vs
 AJ&amp;K</t>
  </si>
  <si>
    <r>
      <rPr>
        <b/>
        <sz val="28"/>
        <color rgb="FFFFFF00"/>
        <rFont val="Times New Roman"/>
        <family val="1"/>
      </rPr>
      <t>Shaheen Shah Afridi</t>
    </r>
    <r>
      <rPr>
        <sz val="24"/>
        <color rgb="FFFFFF00"/>
        <rFont val="Times New Roman"/>
        <family val="1"/>
      </rPr>
      <t xml:space="preserve">
</t>
    </r>
    <r>
      <rPr>
        <b/>
        <sz val="14"/>
        <color rgb="FFFFFF00"/>
        <rFont val="Times New Roman"/>
        <family val="1"/>
      </rPr>
      <t>Age:                               25 Years
Category:                      RAMF (Bowler)
Teams:                          Nurpur Loins</t>
    </r>
  </si>
  <si>
    <t>vs
 KHI B</t>
  </si>
  <si>
    <t>vs
PSW</t>
  </si>
  <si>
    <t>vs
LAR</t>
  </si>
  <si>
    <t>vs
QUE</t>
  </si>
  <si>
    <t>vs
KHI B</t>
  </si>
  <si>
    <t>vs (Q)
ABBOT</t>
  </si>
  <si>
    <t>3,8</t>
  </si>
  <si>
    <r>
      <rPr>
        <b/>
        <sz val="28"/>
        <color rgb="FFFFFF00"/>
        <rFont val="Times New Roman"/>
        <family val="1"/>
      </rPr>
      <t>Ahmed Daniyal</t>
    </r>
    <r>
      <rPr>
        <sz val="24"/>
        <color rgb="FFFFFF00"/>
        <rFont val="Times New Roman"/>
        <family val="1"/>
      </rPr>
      <t xml:space="preserve">
</t>
    </r>
    <r>
      <rPr>
        <b/>
        <sz val="14"/>
        <color rgb="FFFFFF00"/>
        <rFont val="Times New Roman"/>
        <family val="1"/>
      </rPr>
      <t>Age:                               28 Years
Category:                      RAMF (Bowler)
Teams:                          Nurpur Loins, Lahore Whites</t>
    </r>
  </si>
  <si>
    <t>2/17</t>
  </si>
  <si>
    <t>2,9</t>
  </si>
  <si>
    <t>4/19</t>
  </si>
  <si>
    <t>vs
LHR W</t>
  </si>
  <si>
    <t>vs 
QUE</t>
  </si>
  <si>
    <t>5,6,7,9</t>
  </si>
  <si>
    <r>
      <rPr>
        <b/>
        <sz val="28"/>
        <color rgb="FFFFFF00"/>
        <rFont val="Times New Roman"/>
        <family val="1"/>
      </rPr>
      <t>Amir Jamal</t>
    </r>
    <r>
      <rPr>
        <sz val="24"/>
        <color rgb="FFFFFF00"/>
        <rFont val="Times New Roman"/>
        <family val="1"/>
      </rPr>
      <t xml:space="preserve">
</t>
    </r>
    <r>
      <rPr>
        <b/>
        <sz val="14"/>
        <color rgb="FFFFFF00"/>
        <rFont val="Times New Roman"/>
        <family val="1"/>
      </rPr>
      <t>Age:                               29 Years
Category:                      RAMF - RHB (All-Rounder)
Teams:                          Nurpur Loins</t>
    </r>
  </si>
  <si>
    <r>
      <rPr>
        <b/>
        <sz val="28"/>
        <color rgb="FFFFFF00"/>
        <rFont val="Times New Roman"/>
        <family val="1"/>
      </rPr>
      <t>Abdullah Shafique</t>
    </r>
    <r>
      <rPr>
        <sz val="24"/>
        <color rgb="FFFFFF00"/>
        <rFont val="Times New Roman"/>
        <family val="1"/>
      </rPr>
      <t xml:space="preserve">
</t>
    </r>
    <r>
      <rPr>
        <b/>
        <sz val="14"/>
        <color rgb="FFFFFF00"/>
        <rFont val="Times New Roman"/>
        <family val="1"/>
      </rPr>
      <t>Age:                               25 Years
Category:                      RHB (Top Order Batter)
Teams:                          Nurpur Loins, Karachi Blues</t>
    </r>
  </si>
  <si>
    <t>vs
MUL</t>
  </si>
  <si>
    <t>vs (E-1)
Stallions</t>
  </si>
  <si>
    <t>vs (E-2)
Markhor</t>
  </si>
  <si>
    <t>Abandoned</t>
  </si>
  <si>
    <t>40/3</t>
  </si>
  <si>
    <t>2,3,6</t>
  </si>
  <si>
    <r>
      <rPr>
        <b/>
        <sz val="28"/>
        <color rgb="FFFFFF00"/>
        <rFont val="Times New Roman"/>
        <family val="1"/>
      </rPr>
      <t>Irfan Khan Niazi</t>
    </r>
    <r>
      <rPr>
        <sz val="24"/>
        <color rgb="FFFFFF00"/>
        <rFont val="Times New Roman"/>
        <family val="1"/>
      </rPr>
      <t xml:space="preserve">
</t>
    </r>
    <r>
      <rPr>
        <b/>
        <sz val="14"/>
        <color rgb="FFFFFF00"/>
        <rFont val="Times New Roman"/>
        <family val="1"/>
      </rPr>
      <t xml:space="preserve">Age:                               22 Years
Category:                      RHB (Middle Order Batter)
Teams:                          Nurpur Loins, </t>
    </r>
  </si>
  <si>
    <t>100*</t>
  </si>
  <si>
    <t>21/1</t>
  </si>
  <si>
    <t>33/2</t>
  </si>
  <si>
    <t>1,5</t>
  </si>
  <si>
    <t>6,8</t>
  </si>
  <si>
    <t>65*</t>
  </si>
  <si>
    <t>47/3</t>
  </si>
  <si>
    <t>6,7,10</t>
  </si>
  <si>
    <t>2,7</t>
  </si>
  <si>
    <t>5,7,9</t>
  </si>
  <si>
    <t>33*</t>
  </si>
  <si>
    <t>57/3</t>
  </si>
  <si>
    <t>3,5</t>
  </si>
  <si>
    <t>3,8,9</t>
  </si>
  <si>
    <t>7,9</t>
  </si>
  <si>
    <t>49/2</t>
  </si>
  <si>
    <t>2,4</t>
  </si>
  <si>
    <t>69/3</t>
  </si>
  <si>
    <t>1,3,10</t>
  </si>
  <si>
    <t>40/1</t>
  </si>
  <si>
    <t>vs 
LAR</t>
  </si>
  <si>
    <t xml:space="preserve">vs
LHR W
</t>
  </si>
  <si>
    <t>vs
 ABBOT</t>
  </si>
  <si>
    <t>vs
KHI W</t>
  </si>
  <si>
    <t xml:space="preserve">vs 
RWP
</t>
  </si>
  <si>
    <t xml:space="preserve">vs
BHWP
</t>
  </si>
  <si>
    <t xml:space="preserve">vs
PSW
</t>
  </si>
  <si>
    <t xml:space="preserve">vs
SLKT
</t>
  </si>
  <si>
    <t xml:space="preserve">vs
KHI B
</t>
  </si>
  <si>
    <t xml:space="preserve">vs 
QUE
</t>
  </si>
  <si>
    <t>17/1</t>
  </si>
  <si>
    <t>1,2,5,7,8,9,11</t>
  </si>
  <si>
    <t>1,7,9</t>
  </si>
  <si>
    <t>57/8</t>
  </si>
  <si>
    <t>4,8</t>
  </si>
  <si>
    <t>43*</t>
  </si>
  <si>
    <t>1,2,3,5,6,7,9,10</t>
  </si>
  <si>
    <t>27/2</t>
  </si>
  <si>
    <t>7,8</t>
  </si>
  <si>
    <t>3*</t>
  </si>
  <si>
    <r>
      <rPr>
        <b/>
        <sz val="28"/>
        <color rgb="FFFFFF00"/>
        <rFont val="Times New Roman"/>
        <family val="1"/>
      </rPr>
      <t>Faisal Akram</t>
    </r>
    <r>
      <rPr>
        <sz val="24"/>
        <color rgb="FFFFFF00"/>
        <rFont val="Times New Roman"/>
        <family val="1"/>
      </rPr>
      <t xml:space="preserve">
</t>
    </r>
    <r>
      <rPr>
        <b/>
        <sz val="14"/>
        <color rgb="FFFFFF00"/>
        <rFont val="Times New Roman"/>
        <family val="1"/>
      </rPr>
      <t>Age:                               22 Years
Category:                      SLAW (Bowler)
Teams:                          Nurpur Loins, Multan</t>
    </r>
  </si>
  <si>
    <t>1,2,3</t>
  </si>
  <si>
    <r>
      <rPr>
        <b/>
        <sz val="28"/>
        <color rgb="FFFFFF00"/>
        <rFont val="Times New Roman"/>
        <family val="1"/>
      </rPr>
      <t>Muhammad Taha</t>
    </r>
    <r>
      <rPr>
        <sz val="24"/>
        <color rgb="FFFFFF00"/>
        <rFont val="Times New Roman"/>
        <family val="1"/>
      </rPr>
      <t xml:space="preserve">
</t>
    </r>
    <r>
      <rPr>
        <b/>
        <sz val="14"/>
        <color rgb="FFFFFF00"/>
        <rFont val="Times New Roman"/>
        <family val="1"/>
      </rPr>
      <t>Age:                               24 Years
Category:                      LHB (Middle Order Batter)
Teams:                          Nurpur Loins, Karachi Whites, Karachi Blues</t>
    </r>
  </si>
  <si>
    <t xml:space="preserve">vs
FATA
</t>
  </si>
  <si>
    <t>vs
SLKT</t>
  </si>
  <si>
    <r>
      <rPr>
        <b/>
        <sz val="28"/>
        <color rgb="FFFFFF00"/>
        <rFont val="Times New Roman"/>
        <family val="1"/>
      </rPr>
      <t>Omair Bin Yousuf</t>
    </r>
    <r>
      <rPr>
        <sz val="24"/>
        <color rgb="FFFFFF00"/>
        <rFont val="Times New Roman"/>
        <family val="1"/>
      </rPr>
      <t xml:space="preserve">
</t>
    </r>
    <r>
      <rPr>
        <b/>
        <sz val="14"/>
        <color rgb="FFFFFF00"/>
        <rFont val="Times New Roman"/>
        <family val="1"/>
      </rPr>
      <t>Age:                               26 Years
Category:                      RHB (Top Order Batter)
Teams:                          Nurpur Loins</t>
    </r>
  </si>
  <si>
    <t xml:space="preserve">vs
MUL
</t>
  </si>
  <si>
    <t xml:space="preserve">vs
AJ&amp;K
</t>
  </si>
  <si>
    <r>
      <rPr>
        <b/>
        <sz val="28"/>
        <color rgb="FFFFFF00"/>
        <rFont val="Times New Roman"/>
        <family val="1"/>
      </rPr>
      <t>Muhammad Asghar</t>
    </r>
    <r>
      <rPr>
        <sz val="24"/>
        <color rgb="FFFFFF00"/>
        <rFont val="Times New Roman"/>
        <family val="1"/>
      </rPr>
      <t xml:space="preserve">
</t>
    </r>
    <r>
      <rPr>
        <b/>
        <sz val="14"/>
        <color rgb="FFFFFF00"/>
        <rFont val="Times New Roman"/>
        <family val="1"/>
      </rPr>
      <t>Age:                               26 Years
Category:                      SLAO (Bowler)
Teams:                          Nurpur Loins, Karachi Blues</t>
    </r>
    <r>
      <rPr>
        <sz val="24"/>
        <color rgb="FFFFFF00"/>
        <rFont val="Times New Roman"/>
        <family val="1"/>
      </rPr>
      <t xml:space="preserve">, </t>
    </r>
    <r>
      <rPr>
        <b/>
        <sz val="14"/>
        <color rgb="FFFFFF00"/>
        <rFont val="Times New Roman"/>
        <family val="1"/>
      </rPr>
      <t>Karachi Whites</t>
    </r>
  </si>
  <si>
    <t>2,4,6,7,8</t>
  </si>
  <si>
    <t>2,7,9</t>
  </si>
  <si>
    <t>82/5</t>
  </si>
  <si>
    <t xml:space="preserve">vs
FSD
</t>
  </si>
  <si>
    <t xml:space="preserve">vs
ISL
</t>
  </si>
  <si>
    <t xml:space="preserve">vs
ABBOT
</t>
  </si>
  <si>
    <t xml:space="preserve">vs
LAR
</t>
  </si>
  <si>
    <t>T3</t>
  </si>
  <si>
    <t>T2</t>
  </si>
  <si>
    <t>3,4,5,6,7,8</t>
  </si>
  <si>
    <t>1,5,6</t>
  </si>
  <si>
    <t>1,2,3,</t>
  </si>
  <si>
    <t>1,5,10</t>
  </si>
  <si>
    <t>1,4,6,11</t>
  </si>
  <si>
    <t>8,9,11</t>
  </si>
  <si>
    <t>24*</t>
  </si>
  <si>
    <t>73/6</t>
  </si>
  <si>
    <t>34/5</t>
  </si>
  <si>
    <t>3,4,5,6,10</t>
  </si>
  <si>
    <t>7,10</t>
  </si>
  <si>
    <t xml:space="preserve">vs 
LHR W
</t>
  </si>
  <si>
    <t>vs
ABBOT</t>
  </si>
  <si>
    <t xml:space="preserve">vs
HYD
</t>
  </si>
  <si>
    <t>vs
ISL</t>
  </si>
  <si>
    <t>1,7,8,9,11</t>
  </si>
  <si>
    <t>2,6,8,10</t>
  </si>
  <si>
    <t>NN</t>
  </si>
  <si>
    <t>6,9</t>
  </si>
  <si>
    <t>6,7,8,9,11</t>
  </si>
  <si>
    <t>1,3,5,6,8,9,10</t>
  </si>
  <si>
    <t>2,3,6,7,8,9</t>
  </si>
  <si>
    <t>1,2,4,7,11</t>
  </si>
  <si>
    <t>28/7</t>
  </si>
  <si>
    <r>
      <rPr>
        <b/>
        <sz val="28"/>
        <color rgb="FFFFFF00"/>
        <rFont val="Times New Roman"/>
        <family val="1"/>
      </rPr>
      <t>Muhammad Junaid</t>
    </r>
    <r>
      <rPr>
        <sz val="24"/>
        <color rgb="FFFFFF00"/>
        <rFont val="Times New Roman"/>
        <family val="1"/>
      </rPr>
      <t xml:space="preserve">
</t>
    </r>
    <r>
      <rPr>
        <b/>
        <sz val="14"/>
        <color rgb="FFFFFF00"/>
        <rFont val="Times New Roman"/>
        <family val="1"/>
      </rPr>
      <t xml:space="preserve">Age:                               24 Years
Category:                     LHB - SLAO
Teams:                          Nurpur Loins, Quetta </t>
    </r>
  </si>
  <si>
    <t>vs 
LHR W</t>
  </si>
  <si>
    <t>5,9</t>
  </si>
  <si>
    <t>1,6</t>
  </si>
  <si>
    <t>61*</t>
  </si>
  <si>
    <t xml:space="preserve">vs
KHI W
</t>
  </si>
  <si>
    <t>vs 
BHWP</t>
  </si>
  <si>
    <t>8,11</t>
  </si>
  <si>
    <t>3,4,5,6,7</t>
  </si>
  <si>
    <t>12*</t>
  </si>
  <si>
    <t>1,2,4,8,10</t>
  </si>
  <si>
    <t>5,8,9</t>
  </si>
  <si>
    <r>
      <rPr>
        <b/>
        <sz val="28"/>
        <color rgb="FFFFFF00"/>
        <rFont val="Times New Roman"/>
        <family val="1"/>
      </rPr>
      <t>Sirajuddin</t>
    </r>
    <r>
      <rPr>
        <sz val="24"/>
        <color rgb="FFFFFF00"/>
        <rFont val="Times New Roman"/>
        <family val="1"/>
      </rPr>
      <t xml:space="preserve">
</t>
    </r>
    <r>
      <rPr>
        <b/>
        <sz val="14"/>
        <color rgb="FFFFFF00"/>
        <rFont val="Times New Roman"/>
        <family val="1"/>
      </rPr>
      <t>Age:                               23 Years
Category:                      RAMF (Bowler)
Teams:                          Nurpur Loins, FATA</t>
    </r>
  </si>
  <si>
    <t xml:space="preserve">Player ID: </t>
  </si>
  <si>
    <t>List A</t>
  </si>
  <si>
    <t>President's One Day Cup</t>
  </si>
  <si>
    <t>vs
OGDCL</t>
  </si>
  <si>
    <t>vs
GG</t>
  </si>
  <si>
    <t>vs
SNGPL</t>
  </si>
  <si>
    <t>vs
ESHAAL</t>
  </si>
  <si>
    <t>vs (SF)
SBP</t>
  </si>
  <si>
    <r>
      <rPr>
        <sz val="12"/>
        <color rgb="FF0F0F0F"/>
        <rFont val="Times New Roman"/>
        <family val="1"/>
      </rPr>
      <t>S</t>
    </r>
  </si>
  <si>
    <t>vs
PTV</t>
  </si>
  <si>
    <t>vs
WAPDA</t>
  </si>
  <si>
    <t>vs
SBP</t>
  </si>
  <si>
    <t xml:space="preserve">President's One Day Cup </t>
  </si>
  <si>
    <t>80*</t>
  </si>
  <si>
    <t>President's One Day Cup 2024-25</t>
  </si>
  <si>
    <t>N/A</t>
  </si>
  <si>
    <t>vs
KRL</t>
  </si>
  <si>
    <t>vs
HEC</t>
  </si>
  <si>
    <t>President's Trophy 2024-25</t>
  </si>
  <si>
    <t>51/7</t>
  </si>
  <si>
    <t>54/7</t>
  </si>
  <si>
    <t>2,5,6,8,9</t>
  </si>
  <si>
    <t>1,2,5,6,8,9,10</t>
  </si>
  <si>
    <t>5,6,8,10</t>
  </si>
  <si>
    <t>8,10,11</t>
  </si>
  <si>
    <t>President Trophy 2024-25</t>
  </si>
  <si>
    <t>Champions T20 Cup 
2024-25</t>
  </si>
  <si>
    <t>vs 
SBP</t>
  </si>
  <si>
    <t>vs (F)
SBP</t>
  </si>
  <si>
    <t>7th in Group</t>
  </si>
  <si>
    <t>6th in Group</t>
  </si>
  <si>
    <t>9th in Group</t>
  </si>
  <si>
    <t>8th in Group</t>
  </si>
  <si>
    <t>69*</t>
  </si>
  <si>
    <t>Retired</t>
  </si>
  <si>
    <t>President One Day Cup 2024-25</t>
  </si>
  <si>
    <t>24/5</t>
  </si>
  <si>
    <t>5,6,7,9,10</t>
  </si>
  <si>
    <t>1,3</t>
  </si>
  <si>
    <t>4,9,10</t>
  </si>
  <si>
    <r>
      <t xml:space="preserve">"First Class" </t>
    </r>
    <r>
      <rPr>
        <sz val="18"/>
        <rFont val="Times New Roman"/>
        <family val="1"/>
      </rPr>
      <t>Statistics 2024-25</t>
    </r>
  </si>
  <si>
    <t>President's Trophy 2024-25 (Bowling Stat)</t>
  </si>
  <si>
    <t>93/7</t>
  </si>
  <si>
    <t>5,8,11</t>
  </si>
  <si>
    <t>9*</t>
  </si>
  <si>
    <t>3,5,6,7,8,9,10</t>
  </si>
  <si>
    <t>5,6,7,8,9,
10</t>
  </si>
  <si>
    <t>Bahria Town Champions One Day Cup 2024-25 (Batting Stats)</t>
  </si>
  <si>
    <t>President's One Day Cup 2024-25 (Batting Stats)</t>
  </si>
  <si>
    <t>Bahria Town Champions One Day Cup 2024-25 (Bowling Stats)</t>
  </si>
  <si>
    <t>21*</t>
  </si>
  <si>
    <t>68/3</t>
  </si>
  <si>
    <t>President's One Day Cup 2024-25 (Bowling Stats)</t>
  </si>
  <si>
    <t>vs (SF)
SNGL</t>
  </si>
  <si>
    <t>71*</t>
  </si>
  <si>
    <t>1,6,7</t>
  </si>
  <si>
    <t>2,8,10</t>
  </si>
  <si>
    <t>President's Trophy 2024-25 (Bowling Stats)</t>
  </si>
  <si>
    <t>Quaid-e-Azam Trophy 2024-25 (Bowling Stats)</t>
  </si>
  <si>
    <t>94/3</t>
  </si>
  <si>
    <t>"List A" Statistics 2024-25</t>
  </si>
  <si>
    <t xml:space="preserve">vs
HEC
</t>
  </si>
  <si>
    <t>President Ine Day 
2024-25</t>
  </si>
  <si>
    <t xml:space="preserve">R 3 </t>
  </si>
  <si>
    <t>R 4</t>
  </si>
  <si>
    <t>R 2</t>
  </si>
  <si>
    <t>45/2</t>
  </si>
  <si>
    <t>VS
WAPDA</t>
  </si>
  <si>
    <t>VS
HEC</t>
  </si>
  <si>
    <t>VS
PTV</t>
  </si>
  <si>
    <t>VS
SNGPL</t>
  </si>
  <si>
    <t>VS
GG</t>
  </si>
  <si>
    <t>VS
OGDCL</t>
  </si>
  <si>
    <t>VS
ESHAAL</t>
  </si>
  <si>
    <t>VS
SBP</t>
  </si>
  <si>
    <t>Quaid-e-Azam Trophy 2024-25 (Batting Stats)</t>
  </si>
  <si>
    <t>President's Trophy 2024-25 (Batting Stats)</t>
  </si>
  <si>
    <t>24/7</t>
  </si>
  <si>
    <t>2,4,5,10</t>
  </si>
  <si>
    <t>7*</t>
  </si>
  <si>
    <t>3,4,6,7,9,
10</t>
  </si>
  <si>
    <t>1,2,5,6</t>
  </si>
  <si>
    <t>vs 
WAPDA</t>
  </si>
  <si>
    <t>R 1</t>
  </si>
  <si>
    <t>90/3</t>
  </si>
  <si>
    <t>4,7,8</t>
  </si>
  <si>
    <t>Total Stats</t>
  </si>
  <si>
    <t>President'sTrophy 2024-25</t>
  </si>
  <si>
    <t>113*</t>
  </si>
  <si>
    <t>103*</t>
  </si>
  <si>
    <t>List A Statistics 2024-25</t>
  </si>
  <si>
    <t>Bahria Town Champions One Day Cup 2024-25 (Batting Stas)</t>
  </si>
  <si>
    <t>Bahria Town Champions One Day Cup 2024-25 (Bowling Stas)</t>
  </si>
  <si>
    <t>14/1</t>
  </si>
  <si>
    <t>25/3</t>
  </si>
  <si>
    <t>38/3</t>
  </si>
  <si>
    <t>vs 
SNGPL</t>
  </si>
  <si>
    <t>1,4,6</t>
  </si>
  <si>
    <t>vs
 HEC</t>
  </si>
  <si>
    <t>vs
 Ghani Glass</t>
  </si>
  <si>
    <t>vs
ODGCL</t>
  </si>
  <si>
    <t>vs
State Bank</t>
  </si>
  <si>
    <t>52/5</t>
  </si>
  <si>
    <t>17*</t>
  </si>
  <si>
    <t>5,7,8,9,10</t>
  </si>
  <si>
    <t>Players stats</t>
  </si>
  <si>
    <t>President's one Day Cup 2024-25</t>
  </si>
  <si>
    <t>Persident's TrophyTrophy 2024-25</t>
  </si>
  <si>
    <t>2SF</t>
  </si>
  <si>
    <t>FINAL</t>
  </si>
  <si>
    <t>vs 
KRL</t>
  </si>
  <si>
    <t>vs (SF)
PTV</t>
  </si>
  <si>
    <t>vs (F) 
SNGPL</t>
  </si>
  <si>
    <t>vs
 OGDCL</t>
  </si>
  <si>
    <t>vs
 SNGPL</t>
  </si>
  <si>
    <t>vs
Eshaal</t>
  </si>
  <si>
    <t>vs
 GG</t>
  </si>
  <si>
    <t>vs (F)
PTV</t>
  </si>
  <si>
    <t>75/3</t>
  </si>
  <si>
    <t>3,5,8</t>
  </si>
  <si>
    <t>32/2</t>
  </si>
  <si>
    <t>1,9</t>
  </si>
  <si>
    <t>56*</t>
  </si>
  <si>
    <t>R 3</t>
  </si>
  <si>
    <t>VS 
SBP</t>
  </si>
  <si>
    <t>VS 
WAPDA</t>
  </si>
  <si>
    <t>VS 
KRL</t>
  </si>
  <si>
    <t>vs
 WAPDA</t>
  </si>
  <si>
    <t>23/3</t>
  </si>
  <si>
    <t>2,4,5</t>
  </si>
  <si>
    <t>1,2</t>
  </si>
  <si>
    <t>11*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</si>
</sst>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61" x14ac:knownFonts="1">
    <font>
      <sz val="10"/>
      <color rgb="FF000000"/>
      <name val="Times New Roman"/>
      <charset val="204"/>
    </font>
    <font>
      <sz val="12"/>
      <color rgb="FF000000"/>
      <name val="Times New Roman"/>
      <family val="1"/>
    </font>
    <font>
      <sz val="10"/>
      <color rgb="FF000000"/>
      <name val="Times New Roman"/>
      <family val="1"/>
    </font>
    <font>
      <sz val="24"/>
      <color rgb="FFFFFF00"/>
      <name val="Times New Roman"/>
      <family val="1"/>
    </font>
    <font>
      <b/>
      <sz val="14"/>
      <color rgb="FFFFFF00"/>
      <name val="Times New Roman"/>
      <family val="1"/>
    </font>
    <font>
      <b/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2"/>
      <color rgb="FFFFFFFF"/>
      <name val="Times New Roman"/>
      <family val="1"/>
    </font>
    <font>
      <b/>
      <sz val="12"/>
      <color rgb="FF000000"/>
      <name val="Times New Roman"/>
      <family val="1"/>
    </font>
    <font>
      <b/>
      <sz val="28"/>
      <color rgb="FFFFFF00"/>
      <name val="Times New Roman"/>
      <family val="1"/>
    </font>
    <font>
      <b/>
      <sz val="18"/>
      <name val="Times New Roman"/>
      <family val="1"/>
    </font>
    <font>
      <b/>
      <sz val="14"/>
      <name val="Times New Roman"/>
      <family val="1"/>
    </font>
    <font>
      <b/>
      <sz val="12"/>
      <name val="Times New Roman"/>
      <family val="1"/>
    </font>
    <font>
      <sz val="13.5"/>
      <color rgb="FF000000"/>
      <name val="Times New Roman"/>
      <family val="1"/>
    </font>
    <font>
      <sz val="12"/>
      <name val="Times New Roman"/>
      <family val="1"/>
    </font>
    <font>
      <sz val="13"/>
      <color rgb="FF000000"/>
      <name val="Times New Roman"/>
      <family val="1"/>
    </font>
    <font>
      <sz val="13.5"/>
      <color rgb="FF212121"/>
      <name val="Times New Roman"/>
      <family val="1"/>
    </font>
    <font>
      <sz val="13"/>
      <color rgb="FF111111"/>
      <name val="Times New Roman"/>
      <family val="1"/>
    </font>
    <font>
      <sz val="12"/>
      <color rgb="FF050505"/>
      <name val="Times New Roman"/>
      <family val="1"/>
    </font>
    <font>
      <sz val="13"/>
      <name val="Times New Roman"/>
      <family val="1"/>
    </font>
    <font>
      <sz val="13"/>
      <color rgb="FF0F0F0F"/>
      <name val="Times New Roman"/>
      <family val="1"/>
    </font>
    <font>
      <sz val="13"/>
      <color rgb="FF343434"/>
      <name val="Times New Roman"/>
      <family val="1"/>
    </font>
    <font>
      <sz val="12"/>
      <color rgb="FF161616"/>
      <name val="Times New Roman"/>
      <family val="1"/>
    </font>
    <font>
      <sz val="12"/>
      <color rgb="FF0E0E0E"/>
      <name val="Times New Roman"/>
      <family val="1"/>
    </font>
    <font>
      <sz val="13"/>
      <color rgb="FF161616"/>
      <name val="Times New Roman"/>
      <family val="1"/>
    </font>
    <font>
      <sz val="13"/>
      <color rgb="FF0C0C0C"/>
      <name val="Times New Roman"/>
      <family val="1"/>
    </font>
    <font>
      <sz val="12"/>
      <color rgb="FF0C0C0C"/>
      <name val="Times New Roman"/>
      <family val="1"/>
    </font>
    <font>
      <sz val="12"/>
      <color rgb="FF080808"/>
      <name val="Times New Roman"/>
      <family val="1"/>
    </font>
    <font>
      <b/>
      <sz val="14"/>
      <color rgb="FF000000"/>
      <name val="Times New Roman"/>
      <family val="1"/>
    </font>
    <font>
      <sz val="12.5"/>
      <color rgb="FF000000"/>
      <name val="Times New Roman"/>
      <family val="1"/>
    </font>
    <font>
      <sz val="18"/>
      <name val="Times New Roman"/>
      <family val="1"/>
    </font>
    <font>
      <b/>
      <sz val="11"/>
      <color rgb="FF000000"/>
      <name val="Times New Roman"/>
      <family val="1"/>
    </font>
    <font>
      <b/>
      <sz val="16"/>
      <color rgb="FF000000"/>
      <name val="Times New Roman"/>
      <family val="1"/>
    </font>
    <font>
      <b/>
      <sz val="12"/>
      <color rgb="FF222222"/>
      <name val="Times New Roman"/>
      <family val="1"/>
    </font>
    <font>
      <b/>
      <sz val="10"/>
      <name val="Times New Roman"/>
      <family val="1"/>
    </font>
    <font>
      <sz val="8"/>
      <name val="Times New Roman"/>
      <family val="1"/>
    </font>
    <font>
      <sz val="9"/>
      <color rgb="FF000000"/>
      <name val="Times New Roman"/>
      <family val="1"/>
    </font>
    <font>
      <b/>
      <sz val="10"/>
      <color rgb="FF000000"/>
      <name val="Times New Roman"/>
      <family val="1"/>
    </font>
    <font>
      <b/>
      <sz val="8"/>
      <color rgb="FF000000"/>
      <name val="Times New Roman"/>
      <family val="1"/>
    </font>
    <font>
      <b/>
      <sz val="9"/>
      <name val="Times New Roman"/>
      <family val="1"/>
    </font>
    <font>
      <b/>
      <sz val="12"/>
      <color rgb="FF48494A"/>
      <name val="Times New Roman"/>
      <family val="1"/>
    </font>
    <font>
      <sz val="11"/>
      <color rgb="FF000000"/>
      <name val="Calibri"/>
      <family val="2"/>
      <scheme val="minor"/>
    </font>
    <font>
      <sz val="12"/>
      <color rgb="FF000000"/>
      <name val="Times New Roman"/>
      <family val="2"/>
    </font>
    <font>
      <sz val="11"/>
      <name val="Calibri"/>
      <family val="2"/>
    </font>
    <font>
      <sz val="11"/>
      <color rgb="FF000000"/>
      <name val="Times New Roman"/>
      <family val="1"/>
    </font>
    <font>
      <b/>
      <sz val="16"/>
      <color theme="1"/>
      <name val="Times New Roman"/>
      <family val="1"/>
    </font>
    <font>
      <b/>
      <sz val="20"/>
      <color theme="1"/>
      <name val="Times New Roman"/>
      <family val="1"/>
    </font>
    <font>
      <sz val="11"/>
      <color rgb="FF000000"/>
      <name val="Calibri"/>
      <family val="2"/>
      <scheme val="minor"/>
    </font>
    <font>
      <sz val="13"/>
      <color rgb="FF212121"/>
      <name val="Times New Roman"/>
      <family val="1"/>
    </font>
    <font>
      <b/>
      <sz val="11"/>
      <color rgb="FF48494A"/>
      <name val="Times New Roman"/>
      <family val="1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sz val="12"/>
      <color rgb="FF212121"/>
      <name val="Times New Roman"/>
      <family val="1"/>
    </font>
    <font>
      <sz val="12"/>
      <color rgb="FF111111"/>
      <name val="Times New Roman"/>
      <family val="1"/>
    </font>
    <font>
      <sz val="12"/>
      <color rgb="FF0F0F0F"/>
      <name val="Times New Roman"/>
      <family val="1"/>
    </font>
    <font>
      <sz val="12"/>
      <color rgb="FF343434"/>
      <name val="Times New Roman"/>
      <family val="1"/>
    </font>
    <font>
      <b/>
      <sz val="12"/>
      <color theme="1"/>
      <name val="Calibri"/>
      <family val="2"/>
    </font>
    <font>
      <sz val="11"/>
      <name val="Times New Roman"/>
      <family val="1"/>
    </font>
    <font>
      <b/>
      <sz val="11"/>
      <name val="Times New Roman"/>
      <family val="1"/>
    </font>
    <font>
      <sz val="10"/>
      <color rgb="FF000000"/>
      <name val="Times New Roman"/>
      <family val="2"/>
      <charset val="204"/>
    </font>
    <font>
      <b/>
      <sz val="11"/>
      <color rgb="FFFFFFFF"/>
      <name val="Times New Roman"/>
      <family val="1"/>
    </font>
  </fonts>
  <fills count="15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1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rgb="FF000000"/>
      </top>
      <bottom style="medium">
        <color indexed="64"/>
      </bottom>
      <diagonal/>
    </border>
    <border>
      <left/>
      <right/>
      <top style="medium">
        <color rgb="FF000000"/>
      </top>
      <bottom style="medium">
        <color indexed="64"/>
      </bottom>
      <diagonal/>
    </border>
    <border>
      <left/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/>
      <bottom style="medium">
        <color indexed="64"/>
      </bottom>
      <diagonal/>
    </border>
  </borders>
  <cellStyleXfs count="5">
    <xf numFmtId="0" fontId="0" fillId="0" borderId="0"/>
    <xf numFmtId="0" fontId="41" fillId="0" borderId="0"/>
    <xf numFmtId="0" fontId="47" fillId="0" borderId="0"/>
    <xf numFmtId="0" fontId="59" fillId="0" borderId="0"/>
    <xf numFmtId="0" fontId="2" fillId="0" borderId="0"/>
  </cellStyleXfs>
  <cellXfs count="1269"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2" fillId="3" borderId="1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2" fillId="4" borderId="9" xfId="0" applyFont="1" applyFill="1" applyBorder="1" applyAlignment="1">
      <alignment horizontal="center" vertical="center" wrapText="1"/>
    </xf>
    <xf numFmtId="0" fontId="12" fillId="5" borderId="12" xfId="0" applyFont="1" applyFill="1" applyBorder="1" applyAlignment="1">
      <alignment horizontal="center" vertical="top" wrapText="1"/>
    </xf>
    <xf numFmtId="0" fontId="12" fillId="5" borderId="13" xfId="0" applyFont="1" applyFill="1" applyBorder="1" applyAlignment="1">
      <alignment horizontal="center" vertical="center" wrapText="1"/>
    </xf>
    <xf numFmtId="0" fontId="12" fillId="5" borderId="13" xfId="0" applyFont="1" applyFill="1" applyBorder="1" applyAlignment="1">
      <alignment horizontal="center" vertical="top" wrapText="1"/>
    </xf>
    <xf numFmtId="0" fontId="12" fillId="5" borderId="14" xfId="0" applyFont="1" applyFill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14" fillId="0" borderId="11" xfId="0" applyFont="1" applyBorder="1" applyAlignment="1">
      <alignment horizontal="left" vertical="center" wrapText="1"/>
    </xf>
    <xf numFmtId="0" fontId="14" fillId="0" borderId="21" xfId="0" applyFont="1" applyBorder="1" applyAlignment="1">
      <alignment horizontal="left" vertical="center" wrapText="1"/>
    </xf>
    <xf numFmtId="0" fontId="14" fillId="0" borderId="22" xfId="0" applyFont="1" applyBorder="1" applyAlignment="1">
      <alignment horizontal="left" vertical="center" wrapText="1"/>
    </xf>
    <xf numFmtId="1" fontId="13" fillId="0" borderId="23" xfId="0" applyNumberFormat="1" applyFont="1" applyBorder="1" applyAlignment="1">
      <alignment horizontal="center" vertical="center" shrinkToFit="1"/>
    </xf>
    <xf numFmtId="1" fontId="15" fillId="0" borderId="24" xfId="0" applyNumberFormat="1" applyFont="1" applyBorder="1" applyAlignment="1">
      <alignment horizontal="center" vertical="center" shrinkToFit="1"/>
    </xf>
    <xf numFmtId="1" fontId="16" fillId="0" borderId="24" xfId="0" applyNumberFormat="1" applyFont="1" applyBorder="1" applyAlignment="1">
      <alignment horizontal="center" vertical="center" shrinkToFit="1"/>
    </xf>
    <xf numFmtId="1" fontId="17" fillId="0" borderId="24" xfId="0" applyNumberFormat="1" applyFont="1" applyBorder="1" applyAlignment="1">
      <alignment horizontal="center" vertical="center" shrinkToFit="1"/>
    </xf>
    <xf numFmtId="0" fontId="19" fillId="0" borderId="24" xfId="0" applyFont="1" applyBorder="1" applyAlignment="1">
      <alignment horizontal="center" vertical="center" wrapText="1"/>
    </xf>
    <xf numFmtId="1" fontId="21" fillId="0" borderId="24" xfId="0" applyNumberFormat="1" applyFont="1" applyBorder="1" applyAlignment="1">
      <alignment horizontal="center" vertical="center" shrinkToFit="1"/>
    </xf>
    <xf numFmtId="1" fontId="24" fillId="0" borderId="24" xfId="0" applyNumberFormat="1" applyFont="1" applyBorder="1" applyAlignment="1">
      <alignment horizontal="center" vertical="center" shrinkToFit="1"/>
    </xf>
    <xf numFmtId="1" fontId="25" fillId="0" borderId="24" xfId="0" applyNumberFormat="1" applyFont="1" applyBorder="1" applyAlignment="1">
      <alignment horizontal="center" vertical="center" shrinkToFit="1"/>
    </xf>
    <xf numFmtId="1" fontId="15" fillId="0" borderId="25" xfId="0" applyNumberFormat="1" applyFont="1" applyBorder="1" applyAlignment="1">
      <alignment horizontal="center" vertical="center" shrinkToFit="1"/>
    </xf>
    <xf numFmtId="1" fontId="28" fillId="0" borderId="6" xfId="0" applyNumberFormat="1" applyFont="1" applyBorder="1" applyAlignment="1">
      <alignment horizontal="center" vertical="center" shrinkToFit="1"/>
    </xf>
    <xf numFmtId="1" fontId="28" fillId="0" borderId="7" xfId="0" applyNumberFormat="1" applyFont="1" applyBorder="1" applyAlignment="1">
      <alignment horizontal="center" vertical="center" shrinkToFit="1"/>
    </xf>
    <xf numFmtId="1" fontId="28" fillId="0" borderId="8" xfId="0" applyNumberFormat="1" applyFont="1" applyBorder="1" applyAlignment="1">
      <alignment horizontal="center" vertical="center" shrinkToFit="1"/>
    </xf>
    <xf numFmtId="0" fontId="19" fillId="0" borderId="23" xfId="0" applyFont="1" applyBorder="1" applyAlignment="1">
      <alignment horizontal="center" vertical="center" wrapText="1"/>
    </xf>
    <xf numFmtId="1" fontId="29" fillId="0" borderId="24" xfId="0" applyNumberFormat="1" applyFont="1" applyBorder="1" applyAlignment="1">
      <alignment horizontal="center" vertical="center" shrinkToFit="1"/>
    </xf>
    <xf numFmtId="0" fontId="1" fillId="0" borderId="26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wrapText="1"/>
    </xf>
    <xf numFmtId="0" fontId="14" fillId="0" borderId="23" xfId="0" applyFont="1" applyBorder="1" applyAlignment="1">
      <alignment horizontal="left" vertical="center" wrapText="1"/>
    </xf>
    <xf numFmtId="0" fontId="14" fillId="0" borderId="24" xfId="0" applyFont="1" applyBorder="1" applyAlignment="1">
      <alignment horizontal="left" vertical="center" wrapText="1"/>
    </xf>
    <xf numFmtId="0" fontId="14" fillId="0" borderId="25" xfId="0" applyFont="1" applyBorder="1" applyAlignment="1">
      <alignment horizontal="left" vertical="center" wrapText="1"/>
    </xf>
    <xf numFmtId="0" fontId="6" fillId="4" borderId="16" xfId="0" applyFont="1" applyFill="1" applyBorder="1" applyAlignment="1">
      <alignment horizontal="center" wrapText="1"/>
    </xf>
    <xf numFmtId="0" fontId="6" fillId="4" borderId="17" xfId="0" applyFont="1" applyFill="1" applyBorder="1" applyAlignment="1">
      <alignment horizontal="center" wrapText="1"/>
    </xf>
    <xf numFmtId="0" fontId="12" fillId="5" borderId="12" xfId="0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wrapText="1"/>
    </xf>
    <xf numFmtId="0" fontId="1" fillId="0" borderId="2" xfId="0" applyFont="1" applyBorder="1" applyAlignment="1">
      <alignment horizontal="center" vertical="center" wrapText="1"/>
    </xf>
    <xf numFmtId="0" fontId="6" fillId="4" borderId="31" xfId="0" applyFont="1" applyFill="1" applyBorder="1" applyAlignment="1">
      <alignment horizontal="center" wrapText="1"/>
    </xf>
    <xf numFmtId="0" fontId="6" fillId="4" borderId="32" xfId="0" applyFont="1" applyFill="1" applyBorder="1" applyAlignment="1">
      <alignment horizontal="center" wrapText="1"/>
    </xf>
    <xf numFmtId="0" fontId="12" fillId="3" borderId="16" xfId="0" applyFont="1" applyFill="1" applyBorder="1" applyAlignment="1">
      <alignment horizontal="center" wrapText="1"/>
    </xf>
    <xf numFmtId="0" fontId="7" fillId="3" borderId="17" xfId="0" applyFont="1" applyFill="1" applyBorder="1" applyAlignment="1">
      <alignment horizont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3" borderId="15" xfId="0" applyFont="1" applyFill="1" applyBorder="1" applyAlignment="1">
      <alignment horizontal="center" vertical="center" wrapText="1"/>
    </xf>
    <xf numFmtId="0" fontId="6" fillId="3" borderId="16" xfId="0" applyFont="1" applyFill="1" applyBorder="1" applyAlignment="1">
      <alignment horizontal="center" vertical="center" wrapText="1"/>
    </xf>
    <xf numFmtId="0" fontId="6" fillId="3" borderId="12" xfId="0" applyFont="1" applyFill="1" applyBorder="1" applyAlignment="1">
      <alignment horizontal="center" vertical="center" wrapText="1"/>
    </xf>
    <xf numFmtId="0" fontId="6" fillId="3" borderId="13" xfId="0" applyFont="1" applyFill="1" applyBorder="1" applyAlignment="1">
      <alignment horizontal="center" vertical="center" wrapText="1"/>
    </xf>
    <xf numFmtId="0" fontId="6" fillId="3" borderId="14" xfId="0" applyFont="1" applyFill="1" applyBorder="1" applyAlignment="1">
      <alignment horizontal="center" vertical="center" wrapText="1"/>
    </xf>
    <xf numFmtId="0" fontId="6" fillId="3" borderId="42" xfId="0" applyFont="1" applyFill="1" applyBorder="1" applyAlignment="1">
      <alignment horizontal="center" vertical="center" wrapText="1"/>
    </xf>
    <xf numFmtId="0" fontId="11" fillId="4" borderId="34" xfId="0" applyFont="1" applyFill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44" xfId="0" applyFont="1" applyBorder="1" applyAlignment="1">
      <alignment horizontal="center" vertical="center" wrapText="1"/>
    </xf>
    <xf numFmtId="0" fontId="1" fillId="0" borderId="48" xfId="0" applyFont="1" applyBorder="1" applyAlignment="1">
      <alignment horizontal="center" vertical="center" wrapText="1"/>
    </xf>
    <xf numFmtId="0" fontId="2" fillId="0" borderId="48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7" fillId="3" borderId="14" xfId="0" applyFont="1" applyFill="1" applyBorder="1" applyAlignment="1">
      <alignment horizontal="center" wrapText="1"/>
    </xf>
    <xf numFmtId="0" fontId="11" fillId="4" borderId="15" xfId="0" applyFont="1" applyFill="1" applyBorder="1" applyAlignment="1">
      <alignment horizontal="center" vertical="center" wrapText="1"/>
    </xf>
    <xf numFmtId="0" fontId="11" fillId="4" borderId="32" xfId="0" applyFont="1" applyFill="1" applyBorder="1" applyAlignment="1">
      <alignment horizontal="center" vertical="center" wrapText="1"/>
    </xf>
    <xf numFmtId="0" fontId="11" fillId="4" borderId="12" xfId="0" applyFont="1" applyFill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1" fontId="29" fillId="0" borderId="25" xfId="0" applyNumberFormat="1" applyFont="1" applyBorder="1" applyAlignment="1">
      <alignment horizontal="center" vertical="center" shrinkToFit="1"/>
    </xf>
    <xf numFmtId="1" fontId="28" fillId="0" borderId="0" xfId="0" applyNumberFormat="1" applyFont="1" applyAlignment="1">
      <alignment vertical="center" shrinkToFit="1"/>
    </xf>
    <xf numFmtId="0" fontId="6" fillId="4" borderId="26" xfId="0" applyFont="1" applyFill="1" applyBorder="1" applyAlignment="1">
      <alignment horizontal="center" wrapText="1"/>
    </xf>
    <xf numFmtId="0" fontId="1" fillId="0" borderId="23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3" borderId="33" xfId="0" applyFont="1" applyFill="1" applyBorder="1" applyAlignment="1">
      <alignment horizontal="center" vertical="center" wrapText="1"/>
    </xf>
    <xf numFmtId="0" fontId="33" fillId="3" borderId="1" xfId="0" applyFont="1" applyFill="1" applyBorder="1" applyAlignment="1">
      <alignment horizontal="center" vertical="center" wrapText="1"/>
    </xf>
    <xf numFmtId="0" fontId="33" fillId="3" borderId="12" xfId="0" applyFont="1" applyFill="1" applyBorder="1" applyAlignment="1">
      <alignment horizontal="center" vertical="center" wrapText="1"/>
    </xf>
    <xf numFmtId="0" fontId="33" fillId="3" borderId="13" xfId="0" applyFont="1" applyFill="1" applyBorder="1" applyAlignment="1">
      <alignment horizontal="center" vertical="center" wrapText="1"/>
    </xf>
    <xf numFmtId="0" fontId="12" fillId="3" borderId="17" xfId="0" applyFont="1" applyFill="1" applyBorder="1" applyAlignment="1">
      <alignment horizontal="center" wrapText="1"/>
    </xf>
    <xf numFmtId="0" fontId="6" fillId="4" borderId="51" xfId="0" applyFont="1" applyFill="1" applyBorder="1" applyAlignment="1">
      <alignment horizontal="center" wrapText="1"/>
    </xf>
    <xf numFmtId="0" fontId="6" fillId="4" borderId="30" xfId="0" applyFont="1" applyFill="1" applyBorder="1" applyAlignment="1">
      <alignment horizontal="center" wrapText="1"/>
    </xf>
    <xf numFmtId="0" fontId="6" fillId="4" borderId="42" xfId="0" applyFont="1" applyFill="1" applyBorder="1" applyAlignment="1">
      <alignment horizontal="center" wrapText="1"/>
    </xf>
    <xf numFmtId="0" fontId="6" fillId="4" borderId="43" xfId="0" applyFont="1" applyFill="1" applyBorder="1" applyAlignment="1">
      <alignment horizontal="center" wrapText="1"/>
    </xf>
    <xf numFmtId="0" fontId="19" fillId="0" borderId="55" xfId="0" applyFont="1" applyBorder="1" applyAlignment="1">
      <alignment horizontal="center" vertical="center" wrapText="1"/>
    </xf>
    <xf numFmtId="0" fontId="14" fillId="0" borderId="55" xfId="0" applyFont="1" applyBorder="1" applyAlignment="1">
      <alignment horizontal="left" vertical="center" wrapText="1"/>
    </xf>
    <xf numFmtId="0" fontId="1" fillId="0" borderId="18" xfId="0" applyFont="1" applyBorder="1" applyAlignment="1">
      <alignment horizontal="center" vertical="center" wrapText="1"/>
    </xf>
    <xf numFmtId="0" fontId="2" fillId="0" borderId="29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6" fillId="3" borderId="52" xfId="0" applyFont="1" applyFill="1" applyBorder="1" applyAlignment="1">
      <alignment horizontal="center" vertical="center" wrapText="1"/>
    </xf>
    <xf numFmtId="0" fontId="12" fillId="3" borderId="52" xfId="0" applyFont="1" applyFill="1" applyBorder="1" applyAlignment="1">
      <alignment horizontal="center" wrapText="1"/>
    </xf>
    <xf numFmtId="0" fontId="12" fillId="3" borderId="32" xfId="0" applyFont="1" applyFill="1" applyBorder="1" applyAlignment="1">
      <alignment horizontal="center" wrapText="1"/>
    </xf>
    <xf numFmtId="16" fontId="6" fillId="3" borderId="42" xfId="0" applyNumberFormat="1" applyFont="1" applyFill="1" applyBorder="1" applyAlignment="1">
      <alignment horizontal="center" vertical="center" wrapText="1"/>
    </xf>
    <xf numFmtId="0" fontId="0" fillId="3" borderId="42" xfId="0" applyFill="1" applyBorder="1" applyAlignment="1">
      <alignment horizontal="center" vertical="center"/>
    </xf>
    <xf numFmtId="0" fontId="0" fillId="3" borderId="43" xfId="0" applyFill="1" applyBorder="1" applyAlignment="1">
      <alignment horizontal="center" vertical="center"/>
    </xf>
    <xf numFmtId="0" fontId="5" fillId="4" borderId="53" xfId="0" applyFont="1" applyFill="1" applyBorder="1" applyAlignment="1">
      <alignment horizontal="center" vertical="center" wrapText="1"/>
    </xf>
    <xf numFmtId="0" fontId="5" fillId="4" borderId="31" xfId="0" applyFont="1" applyFill="1" applyBorder="1" applyAlignment="1">
      <alignment horizontal="center" vertical="center" wrapText="1"/>
    </xf>
    <xf numFmtId="0" fontId="6" fillId="4" borderId="31" xfId="0" applyFont="1" applyFill="1" applyBorder="1" applyAlignment="1">
      <alignment horizontal="center" vertical="center" wrapText="1"/>
    </xf>
    <xf numFmtId="0" fontId="6" fillId="4" borderId="32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5" fillId="4" borderId="40" xfId="0" applyFont="1" applyFill="1" applyBorder="1" applyAlignment="1">
      <alignment horizontal="center" vertical="center" wrapText="1"/>
    </xf>
    <xf numFmtId="0" fontId="6" fillId="3" borderId="56" xfId="0" applyFont="1" applyFill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47" xfId="0" applyFont="1" applyBorder="1" applyAlignment="1">
      <alignment horizontal="center" vertical="center" wrapText="1"/>
    </xf>
    <xf numFmtId="0" fontId="1" fillId="0" borderId="31" xfId="0" applyFont="1" applyBorder="1" applyAlignment="1">
      <alignment horizontal="center" vertical="center" wrapText="1"/>
    </xf>
    <xf numFmtId="0" fontId="6" fillId="3" borderId="17" xfId="0" applyFont="1" applyFill="1" applyBorder="1" applyAlignment="1">
      <alignment horizontal="center" vertical="center" wrapText="1"/>
    </xf>
    <xf numFmtId="0" fontId="6" fillId="4" borderId="53" xfId="0" applyFont="1" applyFill="1" applyBorder="1" applyAlignment="1">
      <alignment horizontal="center" wrapText="1"/>
    </xf>
    <xf numFmtId="16" fontId="6" fillId="3" borderId="13" xfId="0" applyNumberFormat="1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12" fillId="3" borderId="13" xfId="0" applyFont="1" applyFill="1" applyBorder="1" applyAlignment="1">
      <alignment horizontal="center" wrapText="1"/>
    </xf>
    <xf numFmtId="0" fontId="12" fillId="3" borderId="14" xfId="0" applyFont="1" applyFill="1" applyBorder="1" applyAlignment="1">
      <alignment horizontal="center" wrapText="1"/>
    </xf>
    <xf numFmtId="0" fontId="6" fillId="4" borderId="16" xfId="0" applyFont="1" applyFill="1" applyBorder="1" applyAlignment="1">
      <alignment horizontal="center" vertical="center" wrapText="1"/>
    </xf>
    <xf numFmtId="0" fontId="6" fillId="4" borderId="17" xfId="0" applyFont="1" applyFill="1" applyBorder="1" applyAlignment="1">
      <alignment horizontal="center" vertical="center" wrapText="1"/>
    </xf>
    <xf numFmtId="0" fontId="0" fillId="3" borderId="13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6" fillId="3" borderId="34" xfId="0" applyFont="1" applyFill="1" applyBorder="1" applyAlignment="1">
      <alignment horizontal="center" vertical="center" wrapText="1"/>
    </xf>
    <xf numFmtId="0" fontId="7" fillId="3" borderId="20" xfId="0" applyFont="1" applyFill="1" applyBorder="1" applyAlignment="1">
      <alignment horizontal="center" vertical="center" wrapText="1"/>
    </xf>
    <xf numFmtId="0" fontId="12" fillId="3" borderId="13" xfId="0" applyFont="1" applyFill="1" applyBorder="1" applyAlignment="1">
      <alignment horizontal="center" vertical="center" wrapText="1"/>
    </xf>
    <xf numFmtId="0" fontId="7" fillId="3" borderId="14" xfId="0" applyFont="1" applyFill="1" applyBorder="1" applyAlignment="1">
      <alignment horizontal="center" vertical="center" wrapText="1"/>
    </xf>
    <xf numFmtId="17" fontId="6" fillId="3" borderId="13" xfId="0" applyNumberFormat="1" applyFont="1" applyFill="1" applyBorder="1" applyAlignment="1">
      <alignment horizontal="center" vertical="center" wrapText="1"/>
    </xf>
    <xf numFmtId="0" fontId="6" fillId="8" borderId="42" xfId="0" applyFont="1" applyFill="1" applyBorder="1" applyAlignment="1">
      <alignment horizontal="center" vertical="center" wrapText="1"/>
    </xf>
    <xf numFmtId="0" fontId="6" fillId="8" borderId="33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wrapText="1"/>
    </xf>
    <xf numFmtId="0" fontId="7" fillId="0" borderId="0" xfId="0" applyFont="1" applyAlignment="1">
      <alignment horizontal="center" wrapText="1"/>
    </xf>
    <xf numFmtId="0" fontId="10" fillId="0" borderId="0" xfId="0" applyFont="1" applyAlignment="1">
      <alignment vertical="center" wrapText="1"/>
    </xf>
    <xf numFmtId="0" fontId="6" fillId="4" borderId="53" xfId="0" applyFont="1" applyFill="1" applyBorder="1" applyAlignment="1">
      <alignment horizontal="center" vertical="center" wrapText="1"/>
    </xf>
    <xf numFmtId="16" fontId="6" fillId="3" borderId="16" xfId="0" applyNumberFormat="1" applyFont="1" applyFill="1" applyBorder="1" applyAlignment="1">
      <alignment horizontal="center" vertical="center" wrapText="1"/>
    </xf>
    <xf numFmtId="0" fontId="6" fillId="8" borderId="54" xfId="0" applyFont="1" applyFill="1" applyBorder="1" applyAlignment="1">
      <alignment horizontal="center" vertical="center" wrapText="1"/>
    </xf>
    <xf numFmtId="0" fontId="12" fillId="8" borderId="34" xfId="0" applyFont="1" applyFill="1" applyBorder="1" applyAlignment="1">
      <alignment horizontal="center" wrapText="1"/>
    </xf>
    <xf numFmtId="49" fontId="6" fillId="3" borderId="13" xfId="0" applyNumberFormat="1" applyFont="1" applyFill="1" applyBorder="1" applyAlignment="1">
      <alignment horizontal="center" vertical="center" wrapText="1"/>
    </xf>
    <xf numFmtId="2" fontId="6" fillId="8" borderId="42" xfId="0" applyNumberFormat="1" applyFont="1" applyFill="1" applyBorder="1" applyAlignment="1">
      <alignment horizontal="center" vertical="center" wrapText="1"/>
    </xf>
    <xf numFmtId="0" fontId="6" fillId="9" borderId="16" xfId="0" applyFont="1" applyFill="1" applyBorder="1" applyAlignment="1">
      <alignment horizontal="center" vertical="center" wrapText="1"/>
    </xf>
    <xf numFmtId="0" fontId="6" fillId="9" borderId="17" xfId="0" applyFont="1" applyFill="1" applyBorder="1" applyAlignment="1">
      <alignment horizontal="center" vertical="center" wrapText="1"/>
    </xf>
    <xf numFmtId="0" fontId="6" fillId="9" borderId="1" xfId="0" applyFont="1" applyFill="1" applyBorder="1" applyAlignment="1">
      <alignment horizontal="center" vertical="center" wrapText="1"/>
    </xf>
    <xf numFmtId="0" fontId="12" fillId="9" borderId="1" xfId="0" applyFont="1" applyFill="1" applyBorder="1" applyAlignment="1">
      <alignment horizontal="center" vertical="center" wrapText="1"/>
    </xf>
    <xf numFmtId="0" fontId="7" fillId="9" borderId="20" xfId="0" applyFont="1" applyFill="1" applyBorder="1" applyAlignment="1">
      <alignment horizontal="center" vertical="center" wrapText="1"/>
    </xf>
    <xf numFmtId="0" fontId="6" fillId="8" borderId="1" xfId="0" applyFont="1" applyFill="1" applyBorder="1" applyAlignment="1">
      <alignment horizontal="center" vertical="center" wrapText="1"/>
    </xf>
    <xf numFmtId="2" fontId="6" fillId="8" borderId="1" xfId="0" applyNumberFormat="1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16" fontId="6" fillId="3" borderId="1" xfId="0" applyNumberFormat="1" applyFont="1" applyFill="1" applyBorder="1" applyAlignment="1">
      <alignment horizontal="center" vertical="center" wrapText="1"/>
    </xf>
    <xf numFmtId="0" fontId="12" fillId="4" borderId="16" xfId="0" applyFont="1" applyFill="1" applyBorder="1" applyAlignment="1">
      <alignment horizontal="center" vertical="center" wrapText="1"/>
    </xf>
    <xf numFmtId="0" fontId="7" fillId="4" borderId="17" xfId="0" applyFont="1" applyFill="1" applyBorder="1" applyAlignment="1">
      <alignment horizontal="center" vertical="center" wrapText="1"/>
    </xf>
    <xf numFmtId="0" fontId="6" fillId="8" borderId="20" xfId="0" applyFont="1" applyFill="1" applyBorder="1" applyAlignment="1">
      <alignment horizontal="center" vertical="center" wrapText="1"/>
    </xf>
    <xf numFmtId="0" fontId="6" fillId="8" borderId="13" xfId="0" applyFont="1" applyFill="1" applyBorder="1" applyAlignment="1">
      <alignment horizontal="center" vertical="center" wrapText="1"/>
    </xf>
    <xf numFmtId="0" fontId="12" fillId="8" borderId="13" xfId="0" applyFont="1" applyFill="1" applyBorder="1" applyAlignment="1">
      <alignment horizontal="center" vertical="center" wrapText="1"/>
    </xf>
    <xf numFmtId="0" fontId="7" fillId="8" borderId="14" xfId="0" applyFont="1" applyFill="1" applyBorder="1" applyAlignment="1">
      <alignment horizontal="center" vertical="center" wrapText="1"/>
    </xf>
    <xf numFmtId="17" fontId="6" fillId="3" borderId="1" xfId="0" applyNumberFormat="1" applyFont="1" applyFill="1" applyBorder="1" applyAlignment="1">
      <alignment horizontal="center" vertical="center" wrapText="1"/>
    </xf>
    <xf numFmtId="0" fontId="12" fillId="9" borderId="16" xfId="0" applyFont="1" applyFill="1" applyBorder="1" applyAlignment="1">
      <alignment horizontal="center" vertical="center" wrapText="1"/>
    </xf>
    <xf numFmtId="0" fontId="7" fillId="9" borderId="17" xfId="0" applyFont="1" applyFill="1" applyBorder="1" applyAlignment="1">
      <alignment horizontal="center" vertical="center" wrapText="1"/>
    </xf>
    <xf numFmtId="0" fontId="6" fillId="4" borderId="60" xfId="0" applyFont="1" applyFill="1" applyBorder="1" applyAlignment="1">
      <alignment horizontal="center" vertical="center" wrapText="1"/>
    </xf>
    <xf numFmtId="0" fontId="6" fillId="4" borderId="30" xfId="0" applyFont="1" applyFill="1" applyBorder="1" applyAlignment="1">
      <alignment horizontal="center" vertical="center" wrapText="1"/>
    </xf>
    <xf numFmtId="0" fontId="6" fillId="4" borderId="42" xfId="0" applyFont="1" applyFill="1" applyBorder="1" applyAlignment="1">
      <alignment horizontal="center" vertical="center" wrapText="1"/>
    </xf>
    <xf numFmtId="0" fontId="6" fillId="4" borderId="43" xfId="0" applyFont="1" applyFill="1" applyBorder="1" applyAlignment="1">
      <alignment horizontal="center" vertical="center" wrapText="1"/>
    </xf>
    <xf numFmtId="0" fontId="6" fillId="8" borderId="30" xfId="0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 wrapText="1"/>
    </xf>
    <xf numFmtId="0" fontId="5" fillId="3" borderId="15" xfId="0" applyFont="1" applyFill="1" applyBorder="1" applyAlignment="1">
      <alignment horizontal="center" vertical="center" wrapText="1"/>
    </xf>
    <xf numFmtId="0" fontId="5" fillId="3" borderId="16" xfId="0" applyFont="1" applyFill="1" applyBorder="1" applyAlignment="1">
      <alignment horizontal="center" vertical="center" wrapText="1"/>
    </xf>
    <xf numFmtId="0" fontId="5" fillId="3" borderId="17" xfId="0" applyFont="1" applyFill="1" applyBorder="1" applyAlignment="1">
      <alignment horizontal="center" vertical="center" wrapText="1"/>
    </xf>
    <xf numFmtId="0" fontId="5" fillId="3" borderId="13" xfId="0" applyFont="1" applyFill="1" applyBorder="1" applyAlignment="1">
      <alignment horizontal="center" vertical="center" wrapText="1"/>
    </xf>
    <xf numFmtId="0" fontId="5" fillId="3" borderId="14" xfId="0" applyFont="1" applyFill="1" applyBorder="1" applyAlignment="1">
      <alignment horizontal="center" vertical="center" wrapText="1"/>
    </xf>
    <xf numFmtId="0" fontId="5" fillId="8" borderId="42" xfId="0" applyFont="1" applyFill="1" applyBorder="1" applyAlignment="1">
      <alignment horizontal="center" vertical="center" wrapText="1"/>
    </xf>
    <xf numFmtId="0" fontId="5" fillId="8" borderId="43" xfId="0" applyFont="1" applyFill="1" applyBorder="1" applyAlignment="1">
      <alignment horizontal="center" vertical="center" wrapText="1"/>
    </xf>
    <xf numFmtId="0" fontId="5" fillId="8" borderId="16" xfId="0" applyFont="1" applyFill="1" applyBorder="1" applyAlignment="1">
      <alignment horizontal="center" vertical="center" wrapText="1"/>
    </xf>
    <xf numFmtId="0" fontId="5" fillId="3" borderId="31" xfId="0" applyFont="1" applyFill="1" applyBorder="1" applyAlignment="1">
      <alignment horizontal="center" vertical="center" wrapText="1"/>
    </xf>
    <xf numFmtId="0" fontId="0" fillId="0" borderId="38" xfId="0" applyBorder="1" applyAlignment="1">
      <alignment horizontal="center" vertical="center"/>
    </xf>
    <xf numFmtId="0" fontId="8" fillId="7" borderId="12" xfId="0" applyFont="1" applyFill="1" applyBorder="1" applyAlignment="1">
      <alignment horizontal="center" vertical="center" wrapText="1"/>
    </xf>
    <xf numFmtId="0" fontId="11" fillId="0" borderId="6" xfId="0" applyFont="1" applyBorder="1" applyAlignment="1">
      <alignment vertical="center" wrapText="1"/>
    </xf>
    <xf numFmtId="0" fontId="11" fillId="0" borderId="7" xfId="0" applyFont="1" applyBorder="1" applyAlignment="1">
      <alignment vertical="center" wrapText="1"/>
    </xf>
    <xf numFmtId="0" fontId="11" fillId="0" borderId="8" xfId="0" applyFont="1" applyBorder="1" applyAlignment="1">
      <alignment vertical="center" wrapText="1"/>
    </xf>
    <xf numFmtId="0" fontId="12" fillId="0" borderId="0" xfId="0" applyFont="1" applyAlignment="1">
      <alignment vertical="center" wrapText="1"/>
    </xf>
    <xf numFmtId="0" fontId="8" fillId="0" borderId="0" xfId="0" applyFont="1" applyAlignment="1">
      <alignment horizontal="center" vertical="center"/>
    </xf>
    <xf numFmtId="0" fontId="11" fillId="0" borderId="0" xfId="0" applyFont="1" applyAlignment="1">
      <alignment vertical="center" wrapText="1"/>
    </xf>
    <xf numFmtId="0" fontId="2" fillId="0" borderId="47" xfId="0" applyFont="1" applyBorder="1" applyAlignment="1">
      <alignment horizontal="center" vertical="center"/>
    </xf>
    <xf numFmtId="1" fontId="28" fillId="0" borderId="6" xfId="0" applyNumberFormat="1" applyFont="1" applyBorder="1" applyAlignment="1">
      <alignment vertical="center" shrinkToFit="1"/>
    </xf>
    <xf numFmtId="1" fontId="28" fillId="0" borderId="7" xfId="0" applyNumberFormat="1" applyFont="1" applyBorder="1" applyAlignment="1">
      <alignment vertical="center" shrinkToFit="1"/>
    </xf>
    <xf numFmtId="0" fontId="1" fillId="0" borderId="62" xfId="0" applyFont="1" applyBorder="1" applyAlignment="1">
      <alignment horizontal="center" vertical="center" wrapText="1"/>
    </xf>
    <xf numFmtId="0" fontId="2" fillId="0" borderId="19" xfId="0" applyFont="1" applyBorder="1" applyAlignment="1">
      <alignment vertical="center"/>
    </xf>
    <xf numFmtId="0" fontId="2" fillId="0" borderId="20" xfId="0" applyFont="1" applyBorder="1" applyAlignment="1">
      <alignment vertical="center"/>
    </xf>
    <xf numFmtId="1" fontId="28" fillId="0" borderId="36" xfId="0" applyNumberFormat="1" applyFont="1" applyBorder="1" applyAlignment="1">
      <alignment vertical="center" shrinkToFit="1"/>
    </xf>
    <xf numFmtId="49" fontId="6" fillId="8" borderId="42" xfId="0" applyNumberFormat="1" applyFont="1" applyFill="1" applyBorder="1" applyAlignment="1">
      <alignment horizontal="center" vertical="center" wrapText="1"/>
    </xf>
    <xf numFmtId="17" fontId="6" fillId="3" borderId="16" xfId="0" applyNumberFormat="1" applyFont="1" applyFill="1" applyBorder="1" applyAlignment="1">
      <alignment horizontal="center" vertical="center" wrapText="1"/>
    </xf>
    <xf numFmtId="0" fontId="12" fillId="3" borderId="5" xfId="0" applyFont="1" applyFill="1" applyBorder="1" applyAlignment="1">
      <alignment horizontal="center" wrapText="1"/>
    </xf>
    <xf numFmtId="0" fontId="7" fillId="3" borderId="29" xfId="0" applyFont="1" applyFill="1" applyBorder="1" applyAlignment="1">
      <alignment horizontal="center" wrapText="1"/>
    </xf>
    <xf numFmtId="0" fontId="12" fillId="8" borderId="42" xfId="0" applyFont="1" applyFill="1" applyBorder="1" applyAlignment="1">
      <alignment horizontal="center" wrapText="1"/>
    </xf>
    <xf numFmtId="0" fontId="7" fillId="8" borderId="43" xfId="0" applyFont="1" applyFill="1" applyBorder="1" applyAlignment="1">
      <alignment horizontal="center" wrapText="1"/>
    </xf>
    <xf numFmtId="49" fontId="6" fillId="8" borderId="33" xfId="0" applyNumberFormat="1" applyFont="1" applyFill="1" applyBorder="1" applyAlignment="1">
      <alignment horizontal="center" vertical="center" wrapText="1"/>
    </xf>
    <xf numFmtId="2" fontId="6" fillId="8" borderId="33" xfId="0" applyNumberFormat="1" applyFont="1" applyFill="1" applyBorder="1" applyAlignment="1">
      <alignment horizontal="center" vertical="center" wrapText="1"/>
    </xf>
    <xf numFmtId="0" fontId="5" fillId="8" borderId="33" xfId="0" applyFont="1" applyFill="1" applyBorder="1" applyAlignment="1">
      <alignment horizontal="center" vertical="center" wrapText="1"/>
    </xf>
    <xf numFmtId="0" fontId="5" fillId="8" borderId="61" xfId="0" applyFont="1" applyFill="1" applyBorder="1" applyAlignment="1">
      <alignment horizontal="center" vertical="center" wrapText="1"/>
    </xf>
    <xf numFmtId="49" fontId="6" fillId="3" borderId="42" xfId="0" applyNumberFormat="1" applyFont="1" applyFill="1" applyBorder="1" applyAlignment="1">
      <alignment horizontal="center" vertical="center" wrapText="1"/>
    </xf>
    <xf numFmtId="2" fontId="5" fillId="8" borderId="33" xfId="0" applyNumberFormat="1" applyFont="1" applyFill="1" applyBorder="1" applyAlignment="1">
      <alignment horizontal="center" vertical="center" wrapText="1"/>
    </xf>
    <xf numFmtId="0" fontId="5" fillId="8" borderId="34" xfId="0" applyFont="1" applyFill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 wrapText="1"/>
    </xf>
    <xf numFmtId="16" fontId="6" fillId="0" borderId="16" xfId="0" applyNumberFormat="1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1" fontId="28" fillId="0" borderId="8" xfId="0" applyNumberFormat="1" applyFont="1" applyBorder="1" applyAlignment="1">
      <alignment vertical="center" shrinkToFit="1"/>
    </xf>
    <xf numFmtId="0" fontId="1" fillId="0" borderId="21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36" fillId="0" borderId="15" xfId="0" applyFont="1" applyBorder="1" applyAlignment="1">
      <alignment horizontal="center" vertical="center"/>
    </xf>
    <xf numFmtId="0" fontId="8" fillId="7" borderId="13" xfId="0" applyFont="1" applyFill="1" applyBorder="1" applyAlignment="1">
      <alignment horizontal="center" vertical="center" wrapText="1"/>
    </xf>
    <xf numFmtId="0" fontId="11" fillId="0" borderId="36" xfId="0" applyFont="1" applyBorder="1" applyAlignment="1">
      <alignment vertical="center" wrapText="1"/>
    </xf>
    <xf numFmtId="0" fontId="36" fillId="0" borderId="1" xfId="0" applyFont="1" applyBorder="1" applyAlignment="1">
      <alignment horizontal="center" vertical="center"/>
    </xf>
    <xf numFmtId="0" fontId="36" fillId="0" borderId="19" xfId="0" applyFont="1" applyBorder="1" applyAlignment="1">
      <alignment horizontal="center" vertical="center"/>
    </xf>
    <xf numFmtId="0" fontId="36" fillId="0" borderId="20" xfId="0" applyFont="1" applyBorder="1" applyAlignment="1">
      <alignment horizontal="center" vertical="center"/>
    </xf>
    <xf numFmtId="0" fontId="1" fillId="0" borderId="53" xfId="0" applyFont="1" applyBorder="1" applyAlignment="1">
      <alignment horizontal="center" vertical="center"/>
    </xf>
    <xf numFmtId="0" fontId="1" fillId="0" borderId="64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39" fillId="4" borderId="9" xfId="0" applyFont="1" applyFill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6" fillId="8" borderId="12" xfId="0" applyFont="1" applyFill="1" applyBorder="1" applyAlignment="1">
      <alignment horizontal="center" vertical="center" wrapText="1"/>
    </xf>
    <xf numFmtId="0" fontId="8" fillId="8" borderId="1" xfId="0" applyFont="1" applyFill="1" applyBorder="1" applyAlignment="1">
      <alignment horizontal="center" vertical="center"/>
    </xf>
    <xf numFmtId="0" fontId="12" fillId="8" borderId="1" xfId="0" applyFont="1" applyFill="1" applyBorder="1" applyAlignment="1">
      <alignment horizontal="center" wrapText="1"/>
    </xf>
    <xf numFmtId="0" fontId="12" fillId="8" borderId="33" xfId="0" applyFont="1" applyFill="1" applyBorder="1" applyAlignment="1">
      <alignment horizontal="center" wrapText="1"/>
    </xf>
    <xf numFmtId="0" fontId="1" fillId="0" borderId="17" xfId="0" applyFont="1" applyBorder="1" applyAlignment="1">
      <alignment horizontal="center" vertical="center" wrapText="1"/>
    </xf>
    <xf numFmtId="0" fontId="14" fillId="0" borderId="9" xfId="0" applyFont="1" applyBorder="1" applyAlignment="1">
      <alignment horizontal="left" vertical="center" wrapText="1"/>
    </xf>
    <xf numFmtId="0" fontId="14" fillId="0" borderId="44" xfId="0" applyFont="1" applyBorder="1" applyAlignment="1">
      <alignment horizontal="left" vertical="center" wrapText="1"/>
    </xf>
    <xf numFmtId="0" fontId="14" fillId="0" borderId="45" xfId="0" applyFont="1" applyBorder="1" applyAlignment="1">
      <alignment horizontal="left" vertical="center" wrapText="1"/>
    </xf>
    <xf numFmtId="1" fontId="1" fillId="0" borderId="16" xfId="0" applyNumberFormat="1" applyFont="1" applyBorder="1" applyAlignment="1">
      <alignment horizontal="center" vertical="center" shrinkToFit="1"/>
    </xf>
    <xf numFmtId="0" fontId="12" fillId="5" borderId="33" xfId="0" applyFont="1" applyFill="1" applyBorder="1" applyAlignment="1">
      <alignment horizontal="center" vertical="center" wrapText="1"/>
    </xf>
    <xf numFmtId="0" fontId="12" fillId="5" borderId="33" xfId="0" applyFont="1" applyFill="1" applyBorder="1" applyAlignment="1">
      <alignment horizontal="center" vertical="top" wrapText="1"/>
    </xf>
    <xf numFmtId="0" fontId="1" fillId="0" borderId="45" xfId="0" applyFont="1" applyBorder="1" applyAlignment="1">
      <alignment horizontal="center" vertical="center" wrapText="1"/>
    </xf>
    <xf numFmtId="0" fontId="14" fillId="0" borderId="10" xfId="0" applyFont="1" applyBorder="1" applyAlignment="1">
      <alignment horizontal="left" vertical="center" wrapText="1"/>
    </xf>
    <xf numFmtId="0" fontId="14" fillId="0" borderId="63" xfId="0" applyFont="1" applyBorder="1" applyAlignment="1">
      <alignment horizontal="left" vertical="center" wrapText="1"/>
    </xf>
    <xf numFmtId="0" fontId="14" fillId="0" borderId="62" xfId="0" applyFont="1" applyBorder="1" applyAlignment="1">
      <alignment horizontal="left" vertical="center" wrapText="1"/>
    </xf>
    <xf numFmtId="0" fontId="6" fillId="4" borderId="15" xfId="0" applyFont="1" applyFill="1" applyBorder="1" applyAlignment="1">
      <alignment horizontal="center" wrapText="1"/>
    </xf>
    <xf numFmtId="0" fontId="12" fillId="4" borderId="15" xfId="0" applyFont="1" applyFill="1" applyBorder="1" applyAlignment="1">
      <alignment horizontal="center" wrapText="1"/>
    </xf>
    <xf numFmtId="0" fontId="12" fillId="4" borderId="16" xfId="0" applyFont="1" applyFill="1" applyBorder="1" applyAlignment="1">
      <alignment horizontal="center" wrapText="1"/>
    </xf>
    <xf numFmtId="0" fontId="12" fillId="4" borderId="17" xfId="0" applyFont="1" applyFill="1" applyBorder="1" applyAlignment="1">
      <alignment horizontal="center" wrapText="1"/>
    </xf>
    <xf numFmtId="0" fontId="36" fillId="0" borderId="19" xfId="0" applyFont="1" applyBorder="1" applyAlignment="1">
      <alignment horizontal="center" vertical="center" wrapText="1"/>
    </xf>
    <xf numFmtId="0" fontId="36" fillId="0" borderId="1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36" fillId="0" borderId="20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wrapText="1"/>
    </xf>
    <xf numFmtId="0" fontId="37" fillId="3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wrapText="1"/>
    </xf>
    <xf numFmtId="0" fontId="6" fillId="3" borderId="19" xfId="0" applyFont="1" applyFill="1" applyBorder="1" applyAlignment="1">
      <alignment horizontal="center" vertical="center" wrapText="1"/>
    </xf>
    <xf numFmtId="0" fontId="7" fillId="3" borderId="20" xfId="0" applyFont="1" applyFill="1" applyBorder="1" applyAlignment="1">
      <alignment horizontal="center" wrapText="1"/>
    </xf>
    <xf numFmtId="0" fontId="6" fillId="4" borderId="19" xfId="0" applyFont="1" applyFill="1" applyBorder="1" applyAlignment="1">
      <alignment horizontal="center" vertical="center" wrapText="1"/>
    </xf>
    <xf numFmtId="0" fontId="6" fillId="4" borderId="20" xfId="0" applyFont="1" applyFill="1" applyBorder="1" applyAlignment="1">
      <alignment horizontal="center" wrapText="1"/>
    </xf>
    <xf numFmtId="0" fontId="6" fillId="3" borderId="1" xfId="0" applyFont="1" applyFill="1" applyBorder="1" applyAlignment="1">
      <alignment horizontal="center" wrapText="1"/>
    </xf>
    <xf numFmtId="0" fontId="6" fillId="3" borderId="20" xfId="0" applyFont="1" applyFill="1" applyBorder="1" applyAlignment="1">
      <alignment horizontal="center" wrapText="1"/>
    </xf>
    <xf numFmtId="0" fontId="6" fillId="4" borderId="15" xfId="0" applyFont="1" applyFill="1" applyBorder="1" applyAlignment="1">
      <alignment horizontal="center" vertical="center" wrapText="1"/>
    </xf>
    <xf numFmtId="0" fontId="40" fillId="3" borderId="1" xfId="0" applyFont="1" applyFill="1" applyBorder="1" applyAlignment="1">
      <alignment horizontal="center" vertical="center" wrapText="1"/>
    </xf>
    <xf numFmtId="0" fontId="12" fillId="4" borderId="6" xfId="0" applyFont="1" applyFill="1" applyBorder="1" applyAlignment="1">
      <alignment vertical="center" wrapText="1"/>
    </xf>
    <xf numFmtId="0" fontId="12" fillId="4" borderId="7" xfId="0" applyFont="1" applyFill="1" applyBorder="1" applyAlignment="1">
      <alignment vertical="center" wrapText="1"/>
    </xf>
    <xf numFmtId="0" fontId="12" fillId="4" borderId="8" xfId="0" applyFont="1" applyFill="1" applyBorder="1" applyAlignment="1">
      <alignment vertical="center" wrapText="1"/>
    </xf>
    <xf numFmtId="0" fontId="1" fillId="0" borderId="28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center" vertical="center" wrapText="1"/>
    </xf>
    <xf numFmtId="0" fontId="1" fillId="0" borderId="19" xfId="0" applyFont="1" applyBorder="1" applyAlignment="1">
      <alignment vertical="center" wrapText="1"/>
    </xf>
    <xf numFmtId="0" fontId="1" fillId="0" borderId="20" xfId="0" applyFont="1" applyBorder="1" applyAlignment="1">
      <alignment vertical="center" wrapText="1"/>
    </xf>
    <xf numFmtId="1" fontId="31" fillId="5" borderId="30" xfId="0" applyNumberFormat="1" applyFont="1" applyFill="1" applyBorder="1" applyAlignment="1">
      <alignment horizontal="center" vertical="center" shrinkToFit="1"/>
    </xf>
    <xf numFmtId="1" fontId="28" fillId="5" borderId="43" xfId="0" applyNumberFormat="1" applyFont="1" applyFill="1" applyBorder="1" applyAlignment="1">
      <alignment horizontal="center" vertical="center" shrinkToFit="1"/>
    </xf>
    <xf numFmtId="0" fontId="12" fillId="3" borderId="14" xfId="0" applyFont="1" applyFill="1" applyBorder="1" applyAlignment="1">
      <alignment horizontal="center" vertical="center" wrapText="1"/>
    </xf>
    <xf numFmtId="0" fontId="42" fillId="0" borderId="19" xfId="1" applyFont="1" applyBorder="1" applyAlignment="1">
      <alignment horizontal="center" vertical="center" wrapText="1"/>
    </xf>
    <xf numFmtId="0" fontId="42" fillId="0" borderId="20" xfId="1" applyFont="1" applyBorder="1" applyAlignment="1">
      <alignment horizontal="center" vertical="center" wrapText="1"/>
    </xf>
    <xf numFmtId="0" fontId="42" fillId="0" borderId="12" xfId="1" applyFont="1" applyBorder="1" applyAlignment="1">
      <alignment horizontal="center" vertical="center" wrapText="1"/>
    </xf>
    <xf numFmtId="0" fontId="42" fillId="0" borderId="14" xfId="1" applyFont="1" applyBorder="1" applyAlignment="1">
      <alignment horizontal="center" vertical="center" wrapText="1"/>
    </xf>
    <xf numFmtId="0" fontId="12" fillId="3" borderId="19" xfId="0" applyFont="1" applyFill="1" applyBorder="1" applyAlignment="1">
      <alignment horizontal="center" vertical="center" wrapText="1"/>
    </xf>
    <xf numFmtId="0" fontId="12" fillId="3" borderId="20" xfId="0" applyFont="1" applyFill="1" applyBorder="1" applyAlignment="1">
      <alignment horizontal="center" vertical="center" wrapText="1"/>
    </xf>
    <xf numFmtId="0" fontId="40" fillId="3" borderId="19" xfId="0" applyFont="1" applyFill="1" applyBorder="1" applyAlignment="1">
      <alignment horizontal="center" vertical="center" wrapText="1"/>
    </xf>
    <xf numFmtId="0" fontId="40" fillId="3" borderId="12" xfId="0" applyFont="1" applyFill="1" applyBorder="1" applyAlignment="1">
      <alignment horizontal="center" vertical="center" wrapText="1"/>
    </xf>
    <xf numFmtId="0" fontId="40" fillId="3" borderId="13" xfId="0" applyFont="1" applyFill="1" applyBorder="1" applyAlignment="1">
      <alignment horizontal="center" vertical="center" wrapText="1"/>
    </xf>
    <xf numFmtId="16" fontId="40" fillId="3" borderId="13" xfId="0" applyNumberFormat="1" applyFont="1" applyFill="1" applyBorder="1" applyAlignment="1">
      <alignment horizontal="center" vertical="center" wrapText="1"/>
    </xf>
    <xf numFmtId="0" fontId="40" fillId="4" borderId="19" xfId="0" applyFont="1" applyFill="1" applyBorder="1" applyAlignment="1">
      <alignment horizontal="center" vertical="center" wrapText="1"/>
    </xf>
    <xf numFmtId="0" fontId="40" fillId="4" borderId="1" xfId="0" applyFont="1" applyFill="1" applyBorder="1" applyAlignment="1">
      <alignment horizontal="center" vertical="center" wrapText="1"/>
    </xf>
    <xf numFmtId="0" fontId="12" fillId="5" borderId="30" xfId="0" applyFont="1" applyFill="1" applyBorder="1" applyAlignment="1">
      <alignment horizontal="center" vertical="center" wrapText="1"/>
    </xf>
    <xf numFmtId="0" fontId="12" fillId="5" borderId="43" xfId="0" applyFont="1" applyFill="1" applyBorder="1" applyAlignment="1">
      <alignment horizontal="center" vertical="center" wrapText="1"/>
    </xf>
    <xf numFmtId="16" fontId="40" fillId="3" borderId="1" xfId="0" applyNumberFormat="1" applyFont="1" applyFill="1" applyBorder="1" applyAlignment="1">
      <alignment horizontal="center" vertical="center" wrapText="1"/>
    </xf>
    <xf numFmtId="1" fontId="31" fillId="5" borderId="53" xfId="0" applyNumberFormat="1" applyFont="1" applyFill="1" applyBorder="1" applyAlignment="1">
      <alignment horizontal="center" vertical="center" shrinkToFit="1"/>
    </xf>
    <xf numFmtId="1" fontId="28" fillId="5" borderId="32" xfId="0" applyNumberFormat="1" applyFont="1" applyFill="1" applyBorder="1" applyAlignment="1">
      <alignment horizontal="center" vertical="center" shrinkToFit="1"/>
    </xf>
    <xf numFmtId="17" fontId="40" fillId="3" borderId="1" xfId="0" applyNumberFormat="1" applyFont="1" applyFill="1" applyBorder="1" applyAlignment="1">
      <alignment horizontal="center" vertical="center" wrapText="1"/>
    </xf>
    <xf numFmtId="0" fontId="40" fillId="4" borderId="15" xfId="0" applyFont="1" applyFill="1" applyBorder="1" applyAlignment="1">
      <alignment horizontal="center" vertical="center" wrapText="1"/>
    </xf>
    <xf numFmtId="0" fontId="40" fillId="4" borderId="16" xfId="0" applyFont="1" applyFill="1" applyBorder="1" applyAlignment="1">
      <alignment horizontal="center" vertical="center" wrapText="1"/>
    </xf>
    <xf numFmtId="17" fontId="40" fillId="3" borderId="13" xfId="0" applyNumberFormat="1" applyFont="1" applyFill="1" applyBorder="1" applyAlignment="1">
      <alignment horizontal="center" vertical="center" wrapText="1"/>
    </xf>
    <xf numFmtId="0" fontId="40" fillId="3" borderId="14" xfId="0" applyFont="1" applyFill="1" applyBorder="1" applyAlignment="1">
      <alignment horizontal="center" vertical="center" wrapText="1"/>
    </xf>
    <xf numFmtId="0" fontId="6" fillId="4" borderId="29" xfId="0" applyFont="1" applyFill="1" applyBorder="1" applyAlignment="1">
      <alignment horizontal="center" wrapText="1"/>
    </xf>
    <xf numFmtId="0" fontId="1" fillId="0" borderId="29" xfId="0" applyFont="1" applyBorder="1" applyAlignment="1">
      <alignment horizontal="center" vertical="center"/>
    </xf>
    <xf numFmtId="1" fontId="28" fillId="3" borderId="6" xfId="0" applyNumberFormat="1" applyFont="1" applyFill="1" applyBorder="1" applyAlignment="1">
      <alignment vertical="center" shrinkToFit="1"/>
    </xf>
    <xf numFmtId="1" fontId="28" fillId="3" borderId="7" xfId="0" applyNumberFormat="1" applyFont="1" applyFill="1" applyBorder="1" applyAlignment="1">
      <alignment vertical="center" shrinkToFit="1"/>
    </xf>
    <xf numFmtId="1" fontId="28" fillId="3" borderId="8" xfId="0" applyNumberFormat="1" applyFont="1" applyFill="1" applyBorder="1" applyAlignment="1">
      <alignment vertical="center" shrinkToFit="1"/>
    </xf>
    <xf numFmtId="0" fontId="40" fillId="4" borderId="53" xfId="0" applyFont="1" applyFill="1" applyBorder="1" applyAlignment="1">
      <alignment horizontal="center" vertical="center" wrapText="1"/>
    </xf>
    <xf numFmtId="0" fontId="40" fillId="4" borderId="31" xfId="0" applyFont="1" applyFill="1" applyBorder="1" applyAlignment="1">
      <alignment horizontal="center" vertical="center" wrapText="1"/>
    </xf>
    <xf numFmtId="0" fontId="40" fillId="3" borderId="30" xfId="0" applyFont="1" applyFill="1" applyBorder="1" applyAlignment="1">
      <alignment horizontal="center" vertical="center" wrapText="1"/>
    </xf>
    <xf numFmtId="0" fontId="40" fillId="3" borderId="42" xfId="0" applyFont="1" applyFill="1" applyBorder="1" applyAlignment="1">
      <alignment horizontal="center" vertical="center" wrapText="1"/>
    </xf>
    <xf numFmtId="0" fontId="12" fillId="4" borderId="53" xfId="0" applyFont="1" applyFill="1" applyBorder="1" applyAlignment="1">
      <alignment horizontal="center" wrapText="1"/>
    </xf>
    <xf numFmtId="0" fontId="12" fillId="4" borderId="31" xfId="0" applyFont="1" applyFill="1" applyBorder="1" applyAlignment="1">
      <alignment horizontal="center" wrapText="1"/>
    </xf>
    <xf numFmtId="0" fontId="12" fillId="4" borderId="32" xfId="0" applyFont="1" applyFill="1" applyBorder="1" applyAlignment="1">
      <alignment horizontal="center" wrapText="1"/>
    </xf>
    <xf numFmtId="0" fontId="12" fillId="3" borderId="42" xfId="0" applyFont="1" applyFill="1" applyBorder="1" applyAlignment="1">
      <alignment horizontal="center" vertical="center" wrapText="1"/>
    </xf>
    <xf numFmtId="0" fontId="12" fillId="3" borderId="43" xfId="0" applyFont="1" applyFill="1" applyBorder="1" applyAlignment="1">
      <alignment horizontal="center" vertical="center" wrapText="1"/>
    </xf>
    <xf numFmtId="0" fontId="42" fillId="0" borderId="67" xfId="1" applyFont="1" applyBorder="1" applyAlignment="1">
      <alignment horizontal="center" vertical="center" wrapText="1"/>
    </xf>
    <xf numFmtId="0" fontId="42" fillId="0" borderId="68" xfId="1" applyFont="1" applyBorder="1" applyAlignment="1">
      <alignment horizontal="center" vertical="center" wrapText="1"/>
    </xf>
    <xf numFmtId="0" fontId="42" fillId="0" borderId="71" xfId="1" applyFont="1" applyBorder="1" applyAlignment="1">
      <alignment horizontal="center" vertical="center" wrapText="1"/>
    </xf>
    <xf numFmtId="0" fontId="42" fillId="0" borderId="72" xfId="1" applyFont="1" applyBorder="1" applyAlignment="1">
      <alignment horizontal="center" vertical="center" wrapText="1"/>
    </xf>
    <xf numFmtId="0" fontId="42" fillId="0" borderId="73" xfId="1" applyFont="1" applyBorder="1" applyAlignment="1">
      <alignment horizontal="center" vertical="center" wrapText="1"/>
    </xf>
    <xf numFmtId="0" fontId="42" fillId="0" borderId="74" xfId="1" applyFont="1" applyBorder="1" applyAlignment="1">
      <alignment horizontal="center" vertical="center" wrapText="1"/>
    </xf>
    <xf numFmtId="0" fontId="1" fillId="0" borderId="1" xfId="1" applyFont="1" applyFill="1" applyBorder="1" applyAlignment="1">
      <alignment horizontal="center" vertical="center"/>
    </xf>
    <xf numFmtId="1" fontId="15" fillId="0" borderId="24" xfId="1" applyNumberFormat="1" applyFont="1" applyFill="1" applyBorder="1" applyAlignment="1">
      <alignment horizontal="center" vertical="center" shrinkToFit="1"/>
    </xf>
    <xf numFmtId="1" fontId="48" fillId="0" borderId="24" xfId="1" applyNumberFormat="1" applyFont="1" applyFill="1" applyBorder="1" applyAlignment="1">
      <alignment horizontal="center" vertical="center" shrinkToFit="1"/>
    </xf>
    <xf numFmtId="1" fontId="17" fillId="0" borderId="24" xfId="1" applyNumberFormat="1" applyFont="1" applyFill="1" applyBorder="1" applyAlignment="1">
      <alignment horizontal="center" vertical="center" shrinkToFit="1"/>
    </xf>
    <xf numFmtId="1" fontId="21" fillId="0" borderId="24" xfId="1" applyNumberFormat="1" applyFont="1" applyFill="1" applyBorder="1" applyAlignment="1">
      <alignment horizontal="center" vertical="center" shrinkToFit="1"/>
    </xf>
    <xf numFmtId="1" fontId="24" fillId="0" borderId="24" xfId="1" applyNumberFormat="1" applyFont="1" applyFill="1" applyBorder="1" applyAlignment="1">
      <alignment horizontal="center" vertical="center" shrinkToFit="1"/>
    </xf>
    <xf numFmtId="1" fontId="25" fillId="0" borderId="24" xfId="1" applyNumberFormat="1" applyFont="1" applyFill="1" applyBorder="1" applyAlignment="1">
      <alignment horizontal="center" vertical="center" shrinkToFit="1"/>
    </xf>
    <xf numFmtId="1" fontId="15" fillId="0" borderId="25" xfId="1" applyNumberFormat="1" applyFont="1" applyFill="1" applyBorder="1" applyAlignment="1">
      <alignment horizontal="center" vertical="center" shrinkToFit="1"/>
    </xf>
    <xf numFmtId="0" fontId="19" fillId="0" borderId="23" xfId="1" applyFont="1" applyFill="1" applyBorder="1" applyAlignment="1">
      <alignment horizontal="center" vertical="center"/>
    </xf>
    <xf numFmtId="0" fontId="1" fillId="0" borderId="15" xfId="1" applyFont="1" applyFill="1" applyBorder="1" applyAlignment="1">
      <alignment horizontal="center" vertical="center"/>
    </xf>
    <xf numFmtId="0" fontId="1" fillId="0" borderId="16" xfId="1" applyFont="1" applyFill="1" applyBorder="1" applyAlignment="1">
      <alignment horizontal="center" vertical="center"/>
    </xf>
    <xf numFmtId="0" fontId="1" fillId="0" borderId="17" xfId="1" applyFont="1" applyFill="1" applyBorder="1" applyAlignment="1">
      <alignment horizontal="center" vertical="center"/>
    </xf>
    <xf numFmtId="0" fontId="1" fillId="0" borderId="19" xfId="1" applyFont="1" applyFill="1" applyBorder="1" applyAlignment="1">
      <alignment horizontal="center" vertical="center"/>
    </xf>
    <xf numFmtId="0" fontId="1" fillId="0" borderId="20" xfId="1" applyFont="1" applyFill="1" applyBorder="1" applyAlignment="1">
      <alignment horizontal="center" vertical="center"/>
    </xf>
    <xf numFmtId="1" fontId="1" fillId="0" borderId="24" xfId="1" applyNumberFormat="1" applyFont="1" applyFill="1" applyBorder="1" applyAlignment="1">
      <alignment horizontal="center" vertical="center" shrinkToFit="1"/>
    </xf>
    <xf numFmtId="1" fontId="1" fillId="0" borderId="25" xfId="1" applyNumberFormat="1" applyFont="1" applyFill="1" applyBorder="1" applyAlignment="1">
      <alignment horizontal="center" vertical="center" shrinkToFit="1"/>
    </xf>
    <xf numFmtId="0" fontId="1" fillId="0" borderId="12" xfId="1" applyFont="1" applyFill="1" applyBorder="1" applyAlignment="1">
      <alignment horizontal="center" vertical="center"/>
    </xf>
    <xf numFmtId="0" fontId="1" fillId="0" borderId="13" xfId="1" applyFont="1" applyFill="1" applyBorder="1" applyAlignment="1">
      <alignment horizontal="center" vertical="center"/>
    </xf>
    <xf numFmtId="0" fontId="1" fillId="0" borderId="14" xfId="1" applyFont="1" applyFill="1" applyBorder="1" applyAlignment="1">
      <alignment horizontal="center" vertical="center"/>
    </xf>
    <xf numFmtId="0" fontId="14" fillId="0" borderId="9" xfId="1" applyFont="1" applyFill="1" applyBorder="1" applyAlignment="1">
      <alignment horizontal="left" vertical="center"/>
    </xf>
    <xf numFmtId="0" fontId="14" fillId="0" borderId="44" xfId="1" applyFont="1" applyFill="1" applyBorder="1" applyAlignment="1">
      <alignment horizontal="left" vertical="center"/>
    </xf>
    <xf numFmtId="0" fontId="14" fillId="0" borderId="45" xfId="1" applyFont="1" applyFill="1" applyBorder="1" applyAlignment="1">
      <alignment horizontal="left" vertical="center"/>
    </xf>
    <xf numFmtId="0" fontId="51" fillId="0" borderId="85" xfId="2" applyFont="1" applyBorder="1" applyAlignment="1">
      <alignment horizontal="center"/>
    </xf>
    <xf numFmtId="0" fontId="51" fillId="0" borderId="84" xfId="2" applyFont="1" applyBorder="1" applyAlignment="1"/>
    <xf numFmtId="1" fontId="52" fillId="0" borderId="24" xfId="1" applyNumberFormat="1" applyFont="1" applyFill="1" applyBorder="1" applyAlignment="1">
      <alignment horizontal="center" vertical="center" shrinkToFit="1"/>
    </xf>
    <xf numFmtId="1" fontId="53" fillId="0" borderId="24" xfId="1" applyNumberFormat="1" applyFont="1" applyFill="1" applyBorder="1" applyAlignment="1">
      <alignment horizontal="center" vertical="center" shrinkToFit="1"/>
    </xf>
    <xf numFmtId="0" fontId="14" fillId="0" borderId="24" xfId="1" applyFont="1" applyFill="1" applyBorder="1" applyAlignment="1">
      <alignment horizontal="center" vertical="center"/>
    </xf>
    <xf numFmtId="1" fontId="55" fillId="0" borderId="24" xfId="1" applyNumberFormat="1" applyFont="1" applyFill="1" applyBorder="1" applyAlignment="1">
      <alignment horizontal="center" vertical="center" shrinkToFit="1"/>
    </xf>
    <xf numFmtId="1" fontId="22" fillId="0" borderId="24" xfId="1" applyNumberFormat="1" applyFont="1" applyFill="1" applyBorder="1" applyAlignment="1">
      <alignment horizontal="center" vertical="center" shrinkToFit="1"/>
    </xf>
    <xf numFmtId="1" fontId="26" fillId="0" borderId="24" xfId="1" applyNumberFormat="1" applyFont="1" applyFill="1" applyBorder="1" applyAlignment="1">
      <alignment horizontal="center" vertical="center" shrinkToFit="1"/>
    </xf>
    <xf numFmtId="0" fontId="51" fillId="0" borderId="88" xfId="2" applyFont="1" applyBorder="1" applyAlignment="1"/>
    <xf numFmtId="1" fontId="1" fillId="0" borderId="82" xfId="1" applyNumberFormat="1" applyFont="1" applyFill="1" applyBorder="1" applyAlignment="1">
      <alignment horizontal="center" vertical="center" shrinkToFit="1"/>
    </xf>
    <xf numFmtId="0" fontId="14" fillId="0" borderId="63" xfId="1" applyFont="1" applyFill="1" applyBorder="1" applyAlignment="1">
      <alignment horizontal="center" vertical="center"/>
    </xf>
    <xf numFmtId="0" fontId="14" fillId="0" borderId="59" xfId="1" applyFont="1" applyFill="1" applyBorder="1" applyAlignment="1">
      <alignment horizontal="center" vertical="center"/>
    </xf>
    <xf numFmtId="0" fontId="51" fillId="0" borderId="84" xfId="2" applyFont="1" applyFill="1" applyBorder="1" applyAlignment="1">
      <alignment horizontal="center" vertical="center"/>
    </xf>
    <xf numFmtId="0" fontId="51" fillId="0" borderId="85" xfId="2" applyFont="1" applyFill="1" applyBorder="1" applyAlignment="1">
      <alignment horizontal="center" vertical="center"/>
    </xf>
    <xf numFmtId="0" fontId="51" fillId="0" borderId="87" xfId="2" applyFont="1" applyFill="1" applyBorder="1" applyAlignment="1">
      <alignment horizontal="center" vertical="center"/>
    </xf>
    <xf numFmtId="0" fontId="51" fillId="0" borderId="88" xfId="2" applyFont="1" applyFill="1" applyBorder="1" applyAlignment="1">
      <alignment horizontal="center" vertical="center"/>
    </xf>
    <xf numFmtId="1" fontId="1" fillId="0" borderId="55" xfId="1" applyNumberFormat="1" applyFont="1" applyFill="1" applyBorder="1" applyAlignment="1">
      <alignment horizontal="center" vertical="center" shrinkToFit="1"/>
    </xf>
    <xf numFmtId="0" fontId="14" fillId="0" borderId="90" xfId="1" applyFont="1" applyFill="1" applyBorder="1" applyAlignment="1">
      <alignment horizontal="center" vertical="center"/>
    </xf>
    <xf numFmtId="0" fontId="51" fillId="0" borderId="91" xfId="2" applyFont="1" applyFill="1" applyBorder="1" applyAlignment="1">
      <alignment horizontal="center" vertical="center"/>
    </xf>
    <xf numFmtId="0" fontId="51" fillId="0" borderId="92" xfId="2" applyFont="1" applyFill="1" applyBorder="1" applyAlignment="1">
      <alignment horizontal="center" vertical="center"/>
    </xf>
    <xf numFmtId="0" fontId="51" fillId="0" borderId="93" xfId="2" applyFont="1" applyFill="1" applyBorder="1" applyAlignment="1">
      <alignment horizontal="center" vertical="center"/>
    </xf>
    <xf numFmtId="0" fontId="51" fillId="0" borderId="94" xfId="2" applyFont="1" applyFill="1" applyBorder="1" applyAlignment="1">
      <alignment horizontal="center" vertical="center"/>
    </xf>
    <xf numFmtId="0" fontId="51" fillId="0" borderId="95" xfId="2" applyFont="1" applyFill="1" applyBorder="1" applyAlignment="1">
      <alignment horizontal="center" vertical="center"/>
    </xf>
    <xf numFmtId="0" fontId="51" fillId="0" borderId="96" xfId="2" applyFont="1" applyFill="1" applyBorder="1" applyAlignment="1">
      <alignment horizontal="center" vertical="center"/>
    </xf>
    <xf numFmtId="0" fontId="51" fillId="0" borderId="97" xfId="2" applyFont="1" applyFill="1" applyBorder="1" applyAlignment="1">
      <alignment horizontal="center" vertical="center"/>
    </xf>
    <xf numFmtId="0" fontId="51" fillId="0" borderId="98" xfId="2" applyFont="1" applyFill="1" applyBorder="1" applyAlignment="1">
      <alignment horizontal="center" vertical="center"/>
    </xf>
    <xf numFmtId="0" fontId="51" fillId="0" borderId="99" xfId="2" applyFont="1" applyFill="1" applyBorder="1" applyAlignment="1">
      <alignment horizontal="center" vertical="center"/>
    </xf>
    <xf numFmtId="0" fontId="51" fillId="0" borderId="100" xfId="2" applyFont="1" applyFill="1" applyBorder="1" applyAlignment="1">
      <alignment horizontal="center" vertical="center"/>
    </xf>
    <xf numFmtId="0" fontId="51" fillId="0" borderId="101" xfId="2" applyFont="1" applyFill="1" applyBorder="1" applyAlignment="1">
      <alignment horizontal="center" vertical="center"/>
    </xf>
    <xf numFmtId="0" fontId="51" fillId="0" borderId="102" xfId="2" applyFont="1" applyFill="1" applyBorder="1" applyAlignment="1">
      <alignment horizontal="center" vertical="center"/>
    </xf>
    <xf numFmtId="0" fontId="12" fillId="3" borderId="83" xfId="0" applyFont="1" applyFill="1" applyBorder="1" applyAlignment="1">
      <alignment horizontal="center" vertical="center" wrapText="1"/>
    </xf>
    <xf numFmtId="0" fontId="12" fillId="3" borderId="83" xfId="0" applyFont="1" applyFill="1" applyBorder="1" applyAlignment="1">
      <alignment horizontal="center" wrapText="1"/>
    </xf>
    <xf numFmtId="0" fontId="12" fillId="3" borderId="104" xfId="0" applyFont="1" applyFill="1" applyBorder="1" applyAlignment="1">
      <alignment horizontal="center" wrapText="1"/>
    </xf>
    <xf numFmtId="0" fontId="40" fillId="8" borderId="1" xfId="0" applyFont="1" applyFill="1" applyBorder="1" applyAlignment="1">
      <alignment horizontal="center" vertical="center" wrapText="1"/>
    </xf>
    <xf numFmtId="0" fontId="40" fillId="3" borderId="83" xfId="0" applyFont="1" applyFill="1" applyBorder="1" applyAlignment="1">
      <alignment horizontal="center" vertical="center" wrapText="1"/>
    </xf>
    <xf numFmtId="0" fontId="40" fillId="8" borderId="42" xfId="0" applyFont="1" applyFill="1" applyBorder="1" applyAlignment="1">
      <alignment horizontal="center" vertical="center" wrapText="1"/>
    </xf>
    <xf numFmtId="0" fontId="12" fillId="8" borderId="43" xfId="0" applyFont="1" applyFill="1" applyBorder="1" applyAlignment="1">
      <alignment horizontal="center" wrapText="1"/>
    </xf>
    <xf numFmtId="0" fontId="12" fillId="3" borderId="105" xfId="0" applyFont="1" applyFill="1" applyBorder="1" applyAlignment="1">
      <alignment horizontal="center" vertical="center" wrapText="1"/>
    </xf>
    <xf numFmtId="4" fontId="40" fillId="8" borderId="42" xfId="0" applyNumberFormat="1" applyFont="1" applyFill="1" applyBorder="1" applyAlignment="1">
      <alignment horizontal="center" vertical="center" wrapText="1"/>
    </xf>
    <xf numFmtId="1" fontId="28" fillId="0" borderId="51" xfId="0" applyNumberFormat="1" applyFont="1" applyBorder="1" applyAlignment="1">
      <alignment vertical="center" shrinkToFit="1"/>
    </xf>
    <xf numFmtId="0" fontId="6" fillId="11" borderId="88" xfId="2" applyFont="1" applyFill="1" applyBorder="1" applyAlignment="1">
      <alignment horizontal="center" vertical="center" wrapText="1"/>
    </xf>
    <xf numFmtId="0" fontId="11" fillId="3" borderId="6" xfId="0" applyFont="1" applyFill="1" applyBorder="1" applyAlignment="1">
      <alignment vertical="center" wrapText="1"/>
    </xf>
    <xf numFmtId="0" fontId="11" fillId="3" borderId="7" xfId="0" applyFont="1" applyFill="1" applyBorder="1" applyAlignment="1">
      <alignment vertical="center" wrapText="1"/>
    </xf>
    <xf numFmtId="0" fontId="11" fillId="3" borderId="8" xfId="0" applyFont="1" applyFill="1" applyBorder="1" applyAlignment="1">
      <alignment vertical="center" wrapText="1"/>
    </xf>
    <xf numFmtId="1" fontId="28" fillId="3" borderId="36" xfId="0" applyNumberFormat="1" applyFont="1" applyFill="1" applyBorder="1" applyAlignment="1">
      <alignment vertical="center" shrinkToFit="1"/>
    </xf>
    <xf numFmtId="1" fontId="28" fillId="3" borderId="51" xfId="0" applyNumberFormat="1" applyFont="1" applyFill="1" applyBorder="1" applyAlignment="1">
      <alignment vertical="center" shrinkToFit="1"/>
    </xf>
    <xf numFmtId="0" fontId="40" fillId="3" borderId="12" xfId="0" applyFont="1" applyFill="1" applyBorder="1" applyAlignment="1">
      <alignment horizontal="right" vertical="center" wrapText="1"/>
    </xf>
    <xf numFmtId="0" fontId="40" fillId="3" borderId="13" xfId="0" applyFont="1" applyFill="1" applyBorder="1" applyAlignment="1">
      <alignment horizontal="right" vertical="center" wrapText="1"/>
    </xf>
    <xf numFmtId="0" fontId="6" fillId="11" borderId="106" xfId="2" applyFont="1" applyFill="1" applyBorder="1" applyAlignment="1">
      <alignment horizontal="center" vertical="center" wrapText="1"/>
    </xf>
    <xf numFmtId="0" fontId="6" fillId="11" borderId="101" xfId="2" applyFont="1" applyFill="1" applyBorder="1" applyAlignment="1">
      <alignment horizontal="center" vertical="center" wrapText="1"/>
    </xf>
    <xf numFmtId="0" fontId="6" fillId="11" borderId="102" xfId="2" applyFont="1" applyFill="1" applyBorder="1" applyAlignment="1">
      <alignment horizontal="center" vertical="center" wrapText="1"/>
    </xf>
    <xf numFmtId="0" fontId="51" fillId="0" borderId="67" xfId="2" applyFont="1" applyBorder="1" applyAlignment="1">
      <alignment horizontal="center"/>
    </xf>
    <xf numFmtId="0" fontId="11" fillId="3" borderId="0" xfId="0" applyFont="1" applyFill="1" applyBorder="1" applyAlignment="1">
      <alignment vertical="center" wrapText="1"/>
    </xf>
    <xf numFmtId="0" fontId="2" fillId="0" borderId="114" xfId="0" applyFont="1" applyBorder="1" applyAlignment="1">
      <alignment horizontal="center" vertical="center"/>
    </xf>
    <xf numFmtId="0" fontId="50" fillId="11" borderId="67" xfId="2" applyFont="1" applyFill="1" applyBorder="1" applyAlignment="1">
      <alignment horizontal="center" vertical="center"/>
    </xf>
    <xf numFmtId="0" fontId="50" fillId="11" borderId="68" xfId="2" applyFont="1" applyFill="1" applyBorder="1" applyAlignment="1">
      <alignment horizontal="center" vertical="center"/>
    </xf>
    <xf numFmtId="0" fontId="51" fillId="11" borderId="67" xfId="2" applyFont="1" applyFill="1" applyBorder="1" applyAlignment="1">
      <alignment horizontal="center" vertical="center"/>
    </xf>
    <xf numFmtId="0" fontId="50" fillId="11" borderId="71" xfId="2" applyFont="1" applyFill="1" applyBorder="1" applyAlignment="1">
      <alignment horizontal="center" vertical="center"/>
    </xf>
    <xf numFmtId="0" fontId="50" fillId="11" borderId="72" xfId="2" applyFont="1" applyFill="1" applyBorder="1" applyAlignment="1">
      <alignment horizontal="center" vertical="center"/>
    </xf>
    <xf numFmtId="0" fontId="50" fillId="11" borderId="15" xfId="2" applyFont="1" applyFill="1" applyBorder="1" applyAlignment="1">
      <alignment horizontal="center" vertical="center"/>
    </xf>
    <xf numFmtId="0" fontId="50" fillId="11" borderId="17" xfId="2" applyFont="1" applyFill="1" applyBorder="1" applyAlignment="1">
      <alignment horizontal="center" vertical="center"/>
    </xf>
    <xf numFmtId="0" fontId="50" fillId="11" borderId="19" xfId="2" applyFont="1" applyFill="1" applyBorder="1" applyAlignment="1">
      <alignment horizontal="center" vertical="center"/>
    </xf>
    <xf numFmtId="0" fontId="50" fillId="11" borderId="20" xfId="2" applyFont="1" applyFill="1" applyBorder="1" applyAlignment="1">
      <alignment horizontal="center" vertical="center"/>
    </xf>
    <xf numFmtId="0" fontId="51" fillId="11" borderId="19" xfId="2" applyFont="1" applyFill="1" applyBorder="1" applyAlignment="1">
      <alignment horizontal="center" vertical="center" wrapText="1"/>
    </xf>
    <xf numFmtId="0" fontId="57" fillId="11" borderId="20" xfId="2" applyFont="1" applyFill="1" applyBorder="1" applyAlignment="1">
      <alignment horizontal="center" vertical="center"/>
    </xf>
    <xf numFmtId="0" fontId="57" fillId="11" borderId="19" xfId="2" applyFont="1" applyFill="1" applyBorder="1" applyAlignment="1">
      <alignment horizontal="center" vertical="center"/>
    </xf>
    <xf numFmtId="0" fontId="51" fillId="11" borderId="12" xfId="2" applyFont="1" applyFill="1" applyBorder="1" applyAlignment="1">
      <alignment horizontal="center" vertical="center" wrapText="1"/>
    </xf>
    <xf numFmtId="0" fontId="51" fillId="11" borderId="14" xfId="2" applyFont="1" applyFill="1" applyBorder="1" applyAlignment="1">
      <alignment horizontal="center" vertical="center" wrapText="1"/>
    </xf>
    <xf numFmtId="0" fontId="57" fillId="11" borderId="14" xfId="2" applyFont="1" applyFill="1" applyBorder="1" applyAlignment="1">
      <alignment horizontal="center" vertical="center"/>
    </xf>
    <xf numFmtId="0" fontId="57" fillId="11" borderId="12" xfId="2" applyFont="1" applyFill="1" applyBorder="1" applyAlignment="1">
      <alignment horizontal="center" vertical="center"/>
    </xf>
    <xf numFmtId="0" fontId="40" fillId="3" borderId="103" xfId="0" applyFont="1" applyFill="1" applyBorder="1" applyAlignment="1">
      <alignment horizontal="center" vertical="center" wrapText="1"/>
    </xf>
    <xf numFmtId="17" fontId="40" fillId="3" borderId="83" xfId="0" applyNumberFormat="1" applyFont="1" applyFill="1" applyBorder="1" applyAlignment="1">
      <alignment horizontal="center" vertical="center" wrapText="1"/>
    </xf>
    <xf numFmtId="0" fontId="40" fillId="3" borderId="104" xfId="0" applyFont="1" applyFill="1" applyBorder="1" applyAlignment="1">
      <alignment horizontal="center" vertical="center" wrapText="1"/>
    </xf>
    <xf numFmtId="17" fontId="40" fillId="8" borderId="42" xfId="0" applyNumberFormat="1" applyFont="1" applyFill="1" applyBorder="1" applyAlignment="1">
      <alignment horizontal="center" vertical="center" wrapText="1"/>
    </xf>
    <xf numFmtId="0" fontId="40" fillId="8" borderId="43" xfId="0" applyFont="1" applyFill="1" applyBorder="1" applyAlignment="1">
      <alignment horizontal="center" vertical="center" wrapText="1"/>
    </xf>
    <xf numFmtId="0" fontId="40" fillId="8" borderId="30" xfId="0" applyFont="1" applyFill="1" applyBorder="1" applyAlignment="1">
      <alignment horizontal="center" vertical="center" wrapText="1"/>
    </xf>
    <xf numFmtId="2" fontId="40" fillId="8" borderId="42" xfId="0" applyNumberFormat="1" applyFont="1" applyFill="1" applyBorder="1" applyAlignment="1">
      <alignment horizontal="center" vertical="center" wrapText="1"/>
    </xf>
    <xf numFmtId="0" fontId="50" fillId="11" borderId="20" xfId="2" applyFont="1" applyFill="1" applyBorder="1" applyAlignment="1">
      <alignment horizontal="center" vertical="center" wrapText="1"/>
    </xf>
    <xf numFmtId="0" fontId="6" fillId="4" borderId="40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105" xfId="0" applyFont="1" applyFill="1" applyBorder="1" applyAlignment="1">
      <alignment horizontal="center" vertical="center" wrapText="1"/>
    </xf>
    <xf numFmtId="0" fontId="6" fillId="3" borderId="83" xfId="0" applyFont="1" applyFill="1" applyBorder="1" applyAlignment="1">
      <alignment horizontal="center" vertical="center" wrapText="1"/>
    </xf>
    <xf numFmtId="2" fontId="5" fillId="8" borderId="42" xfId="0" applyNumberFormat="1" applyFont="1" applyFill="1" applyBorder="1" applyAlignment="1">
      <alignment horizontal="center" vertical="center" wrapText="1"/>
    </xf>
    <xf numFmtId="49" fontId="6" fillId="3" borderId="16" xfId="0" applyNumberFormat="1" applyFont="1" applyFill="1" applyBorder="1" applyAlignment="1">
      <alignment horizontal="center" vertical="center" wrapText="1"/>
    </xf>
    <xf numFmtId="0" fontId="12" fillId="3" borderId="104" xfId="0" applyFont="1" applyFill="1" applyBorder="1" applyAlignment="1">
      <alignment horizontal="center" vertical="center" wrapText="1"/>
    </xf>
    <xf numFmtId="0" fontId="58" fillId="3" borderId="1" xfId="0" applyFont="1" applyFill="1" applyBorder="1" applyAlignment="1">
      <alignment horizontal="center" vertical="center" wrapText="1"/>
    </xf>
    <xf numFmtId="0" fontId="12" fillId="8" borderId="42" xfId="0" applyFont="1" applyFill="1" applyBorder="1" applyAlignment="1">
      <alignment horizontal="center" vertical="center" wrapText="1"/>
    </xf>
    <xf numFmtId="0" fontId="12" fillId="8" borderId="43" xfId="0" applyFont="1" applyFill="1" applyBorder="1" applyAlignment="1">
      <alignment horizontal="center" vertical="center" wrapText="1"/>
    </xf>
    <xf numFmtId="0" fontId="40" fillId="3" borderId="53" xfId="0" applyFont="1" applyFill="1" applyBorder="1" applyAlignment="1">
      <alignment horizontal="center" vertical="center" wrapText="1"/>
    </xf>
    <xf numFmtId="0" fontId="40" fillId="3" borderId="31" xfId="0" applyFont="1" applyFill="1" applyBorder="1" applyAlignment="1">
      <alignment horizontal="center" vertical="center" wrapText="1"/>
    </xf>
    <xf numFmtId="0" fontId="12" fillId="3" borderId="31" xfId="0" applyFont="1" applyFill="1" applyBorder="1" applyAlignment="1">
      <alignment horizontal="center" vertical="center" wrapText="1"/>
    </xf>
    <xf numFmtId="0" fontId="12" fillId="3" borderId="32" xfId="0" applyFont="1" applyFill="1" applyBorder="1" applyAlignment="1">
      <alignment horizontal="center" vertical="center" wrapText="1"/>
    </xf>
    <xf numFmtId="0" fontId="8" fillId="7" borderId="54" xfId="0" applyFont="1" applyFill="1" applyBorder="1" applyAlignment="1">
      <alignment horizontal="center" vertical="center" wrapText="1"/>
    </xf>
    <xf numFmtId="0" fontId="8" fillId="7" borderId="33" xfId="0" applyFont="1" applyFill="1" applyBorder="1" applyAlignment="1">
      <alignment horizontal="center" vertical="center" wrapText="1"/>
    </xf>
    <xf numFmtId="0" fontId="51" fillId="11" borderId="91" xfId="2" applyFont="1" applyFill="1" applyBorder="1" applyAlignment="1">
      <alignment horizontal="center" vertical="center"/>
    </xf>
    <xf numFmtId="0" fontId="51" fillId="11" borderId="92" xfId="2" applyFont="1" applyFill="1" applyBorder="1" applyAlignment="1">
      <alignment horizontal="center" vertical="center"/>
    </xf>
    <xf numFmtId="0" fontId="51" fillId="11" borderId="93" xfId="2" applyFont="1" applyFill="1" applyBorder="1" applyAlignment="1">
      <alignment horizontal="center" vertical="center"/>
    </xf>
    <xf numFmtId="0" fontId="51" fillId="11" borderId="94" xfId="2" applyFont="1" applyFill="1" applyBorder="1" applyAlignment="1">
      <alignment horizontal="center" vertical="center"/>
    </xf>
    <xf numFmtId="0" fontId="51" fillId="11" borderId="95" xfId="2" applyFont="1" applyFill="1" applyBorder="1" applyAlignment="1">
      <alignment horizontal="center" vertical="center"/>
    </xf>
    <xf numFmtId="0" fontId="51" fillId="11" borderId="87" xfId="2" applyFont="1" applyFill="1" applyBorder="1" applyAlignment="1">
      <alignment horizontal="center" vertical="center"/>
    </xf>
    <xf numFmtId="0" fontId="51" fillId="11" borderId="84" xfId="2" applyFont="1" applyFill="1" applyBorder="1" applyAlignment="1">
      <alignment horizontal="center" vertical="center"/>
    </xf>
    <xf numFmtId="0" fontId="51" fillId="11" borderId="96" xfId="2" applyFont="1" applyFill="1" applyBorder="1" applyAlignment="1">
      <alignment horizontal="center" vertical="center"/>
    </xf>
    <xf numFmtId="0" fontId="51" fillId="11" borderId="97" xfId="2" applyFont="1" applyFill="1" applyBorder="1" applyAlignment="1">
      <alignment horizontal="center" vertical="center"/>
    </xf>
    <xf numFmtId="0" fontId="51" fillId="11" borderId="98" xfId="2" applyFont="1" applyFill="1" applyBorder="1" applyAlignment="1">
      <alignment horizontal="center" vertical="center"/>
    </xf>
    <xf numFmtId="0" fontId="51" fillId="11" borderId="88" xfId="2" applyFont="1" applyFill="1" applyBorder="1" applyAlignment="1">
      <alignment horizontal="center" vertical="center"/>
    </xf>
    <xf numFmtId="0" fontId="51" fillId="11" borderId="85" xfId="2" applyFont="1" applyFill="1" applyBorder="1" applyAlignment="1">
      <alignment horizontal="center" vertical="center"/>
    </xf>
    <xf numFmtId="0" fontId="51" fillId="11" borderId="99" xfId="2" applyFont="1" applyFill="1" applyBorder="1" applyAlignment="1">
      <alignment horizontal="center" vertical="center"/>
    </xf>
    <xf numFmtId="0" fontId="51" fillId="11" borderId="100" xfId="2" applyFont="1" applyFill="1" applyBorder="1" applyAlignment="1">
      <alignment horizontal="center" vertical="center"/>
    </xf>
    <xf numFmtId="0" fontId="51" fillId="11" borderId="101" xfId="2" applyFont="1" applyFill="1" applyBorder="1" applyAlignment="1">
      <alignment horizontal="center" vertical="center"/>
    </xf>
    <xf numFmtId="0" fontId="51" fillId="11" borderId="102" xfId="2" applyFont="1" applyFill="1" applyBorder="1" applyAlignment="1">
      <alignment horizontal="center" vertical="center"/>
    </xf>
    <xf numFmtId="0" fontId="1" fillId="11" borderId="15" xfId="1" applyFont="1" applyFill="1" applyBorder="1" applyAlignment="1">
      <alignment horizontal="center" vertical="center"/>
    </xf>
    <xf numFmtId="0" fontId="1" fillId="11" borderId="16" xfId="1" applyFont="1" applyFill="1" applyBorder="1" applyAlignment="1">
      <alignment horizontal="center" vertical="center"/>
    </xf>
    <xf numFmtId="0" fontId="1" fillId="11" borderId="17" xfId="1" applyFont="1" applyFill="1" applyBorder="1" applyAlignment="1">
      <alignment horizontal="center" vertical="center"/>
    </xf>
    <xf numFmtId="0" fontId="1" fillId="11" borderId="19" xfId="1" applyFont="1" applyFill="1" applyBorder="1" applyAlignment="1">
      <alignment horizontal="center" vertical="center"/>
    </xf>
    <xf numFmtId="0" fontId="1" fillId="11" borderId="1" xfId="1" applyFont="1" applyFill="1" applyBorder="1" applyAlignment="1">
      <alignment horizontal="center" vertical="center"/>
    </xf>
    <xf numFmtId="0" fontId="1" fillId="11" borderId="20" xfId="1" applyFont="1" applyFill="1" applyBorder="1" applyAlignment="1">
      <alignment horizontal="center" vertical="center"/>
    </xf>
    <xf numFmtId="0" fontId="1" fillId="11" borderId="12" xfId="1" applyFont="1" applyFill="1" applyBorder="1" applyAlignment="1">
      <alignment horizontal="center" vertical="center"/>
    </xf>
    <xf numFmtId="0" fontId="1" fillId="11" borderId="13" xfId="1" applyFont="1" applyFill="1" applyBorder="1" applyAlignment="1">
      <alignment horizontal="center" vertical="center"/>
    </xf>
    <xf numFmtId="0" fontId="1" fillId="11" borderId="14" xfId="1" applyFont="1" applyFill="1" applyBorder="1" applyAlignment="1">
      <alignment horizontal="center" vertical="center"/>
    </xf>
    <xf numFmtId="0" fontId="1" fillId="11" borderId="15" xfId="0" applyFont="1" applyFill="1" applyBorder="1" applyAlignment="1">
      <alignment horizontal="center" vertical="center"/>
    </xf>
    <xf numFmtId="0" fontId="1" fillId="11" borderId="16" xfId="0" applyFont="1" applyFill="1" applyBorder="1" applyAlignment="1">
      <alignment horizontal="center" vertical="center"/>
    </xf>
    <xf numFmtId="0" fontId="1" fillId="11" borderId="17" xfId="0" applyFont="1" applyFill="1" applyBorder="1" applyAlignment="1">
      <alignment horizontal="center" vertical="center"/>
    </xf>
    <xf numFmtId="0" fontId="1" fillId="11" borderId="19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1" fillId="11" borderId="20" xfId="0" applyFont="1" applyFill="1" applyBorder="1" applyAlignment="1">
      <alignment horizontal="center" vertical="center"/>
    </xf>
    <xf numFmtId="0" fontId="36" fillId="11" borderId="19" xfId="0" applyFont="1" applyFill="1" applyBorder="1" applyAlignment="1">
      <alignment horizontal="center" vertical="center"/>
    </xf>
    <xf numFmtId="0" fontId="36" fillId="11" borderId="1" xfId="0" applyFont="1" applyFill="1" applyBorder="1" applyAlignment="1">
      <alignment horizontal="center" vertical="center"/>
    </xf>
    <xf numFmtId="0" fontId="36" fillId="11" borderId="20" xfId="0" applyFont="1" applyFill="1" applyBorder="1" applyAlignment="1">
      <alignment horizontal="center" vertical="center"/>
    </xf>
    <xf numFmtId="0" fontId="2" fillId="11" borderId="20" xfId="0" applyFont="1" applyFill="1" applyBorder="1" applyAlignment="1">
      <alignment horizontal="center" vertical="center"/>
    </xf>
    <xf numFmtId="0" fontId="1" fillId="11" borderId="12" xfId="0" applyFont="1" applyFill="1" applyBorder="1" applyAlignment="1">
      <alignment horizontal="center" vertical="center"/>
    </xf>
    <xf numFmtId="0" fontId="1" fillId="11" borderId="13" xfId="0" applyFont="1" applyFill="1" applyBorder="1" applyAlignment="1">
      <alignment horizontal="center" vertical="center"/>
    </xf>
    <xf numFmtId="0" fontId="1" fillId="11" borderId="14" xfId="0" applyFont="1" applyFill="1" applyBorder="1" applyAlignment="1">
      <alignment horizontal="center" vertical="center"/>
    </xf>
    <xf numFmtId="0" fontId="2" fillId="11" borderId="15" xfId="0" applyFont="1" applyFill="1" applyBorder="1" applyAlignment="1">
      <alignment horizontal="center" vertical="center"/>
    </xf>
    <xf numFmtId="0" fontId="2" fillId="11" borderId="16" xfId="0" applyFont="1" applyFill="1" applyBorder="1" applyAlignment="1">
      <alignment horizontal="center" vertical="center"/>
    </xf>
    <xf numFmtId="0" fontId="2" fillId="11" borderId="17" xfId="0" applyFont="1" applyFill="1" applyBorder="1" applyAlignment="1">
      <alignment horizontal="center" vertical="center"/>
    </xf>
    <xf numFmtId="0" fontId="2" fillId="11" borderId="19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0" fontId="2" fillId="11" borderId="12" xfId="0" applyFont="1" applyFill="1" applyBorder="1" applyAlignment="1">
      <alignment horizontal="center" vertical="center"/>
    </xf>
    <xf numFmtId="0" fontId="2" fillId="11" borderId="13" xfId="0" applyFont="1" applyFill="1" applyBorder="1" applyAlignment="1">
      <alignment horizontal="center" vertical="center"/>
    </xf>
    <xf numFmtId="0" fontId="2" fillId="11" borderId="14" xfId="0" applyFont="1" applyFill="1" applyBorder="1" applyAlignment="1">
      <alignment horizontal="center" vertical="center"/>
    </xf>
    <xf numFmtId="0" fontId="32" fillId="4" borderId="35" xfId="0" applyFont="1" applyFill="1" applyBorder="1" applyAlignment="1">
      <alignment vertical="center"/>
    </xf>
    <xf numFmtId="0" fontId="32" fillId="4" borderId="36" xfId="0" applyFont="1" applyFill="1" applyBorder="1" applyAlignment="1">
      <alignment vertical="center"/>
    </xf>
    <xf numFmtId="0" fontId="11" fillId="3" borderId="35" xfId="0" applyFont="1" applyFill="1" applyBorder="1" applyAlignment="1">
      <alignment vertical="center" wrapText="1"/>
    </xf>
    <xf numFmtId="0" fontId="11" fillId="3" borderId="36" xfId="0" applyFont="1" applyFill="1" applyBorder="1" applyAlignment="1">
      <alignment vertical="center" wrapText="1"/>
    </xf>
    <xf numFmtId="0" fontId="11" fillId="3" borderId="51" xfId="0" applyFont="1" applyFill="1" applyBorder="1" applyAlignment="1">
      <alignment vertical="center" wrapText="1"/>
    </xf>
    <xf numFmtId="0" fontId="6" fillId="8" borderId="43" xfId="0" applyFont="1" applyFill="1" applyBorder="1" applyAlignment="1">
      <alignment horizontal="center" vertical="center" wrapText="1"/>
    </xf>
    <xf numFmtId="0" fontId="50" fillId="11" borderId="28" xfId="2" applyFont="1" applyFill="1" applyBorder="1" applyAlignment="1">
      <alignment horizontal="center" vertical="center"/>
    </xf>
    <xf numFmtId="0" fontId="50" fillId="11" borderId="29" xfId="2" applyFont="1" applyFill="1" applyBorder="1" applyAlignment="1">
      <alignment horizontal="center" vertical="center"/>
    </xf>
    <xf numFmtId="0" fontId="12" fillId="11" borderId="13" xfId="1" applyFont="1" applyFill="1" applyBorder="1" applyAlignment="1">
      <alignment horizontal="center" vertical="center" wrapText="1"/>
    </xf>
    <xf numFmtId="0" fontId="12" fillId="11" borderId="12" xfId="1" applyFont="1" applyFill="1" applyBorder="1" applyAlignment="1">
      <alignment horizontal="center" vertical="center" wrapText="1"/>
    </xf>
    <xf numFmtId="0" fontId="2" fillId="11" borderId="1" xfId="1" applyFont="1" applyFill="1" applyBorder="1" applyAlignment="1">
      <alignment horizontal="center" vertical="center"/>
    </xf>
    <xf numFmtId="0" fontId="44" fillId="11" borderId="1" xfId="1" applyFont="1" applyFill="1" applyBorder="1" applyAlignment="1">
      <alignment horizontal="center" vertical="center"/>
    </xf>
    <xf numFmtId="0" fontId="1" fillId="11" borderId="19" xfId="1" applyFont="1" applyFill="1" applyBorder="1" applyAlignment="1">
      <alignment horizontal="center" vertical="center" wrapText="1"/>
    </xf>
    <xf numFmtId="0" fontId="1" fillId="11" borderId="20" xfId="1" applyFont="1" applyFill="1" applyBorder="1" applyAlignment="1">
      <alignment horizontal="center" vertical="center" wrapText="1"/>
    </xf>
    <xf numFmtId="0" fontId="1" fillId="11" borderId="12" xfId="1" applyFont="1" applyFill="1" applyBorder="1" applyAlignment="1">
      <alignment horizontal="center" vertical="center" wrapText="1"/>
    </xf>
    <xf numFmtId="0" fontId="1" fillId="11" borderId="14" xfId="1" applyFont="1" applyFill="1" applyBorder="1" applyAlignment="1">
      <alignment horizontal="center" vertical="center" wrapText="1"/>
    </xf>
    <xf numFmtId="0" fontId="1" fillId="11" borderId="28" xfId="1" applyFont="1" applyFill="1" applyBorder="1" applyAlignment="1">
      <alignment horizontal="center" vertical="center" wrapText="1"/>
    </xf>
    <xf numFmtId="0" fontId="1" fillId="11" borderId="29" xfId="1" applyFont="1" applyFill="1" applyBorder="1" applyAlignment="1">
      <alignment horizontal="center" vertical="center" wrapText="1"/>
    </xf>
    <xf numFmtId="0" fontId="1" fillId="11" borderId="15" xfId="1" applyFont="1" applyFill="1" applyBorder="1" applyAlignment="1">
      <alignment horizontal="center" vertical="center" wrapText="1"/>
    </xf>
    <xf numFmtId="0" fontId="2" fillId="11" borderId="17" xfId="1" applyFont="1" applyFill="1" applyBorder="1" applyAlignment="1">
      <alignment horizontal="center" vertical="center"/>
    </xf>
    <xf numFmtId="0" fontId="2" fillId="11" borderId="28" xfId="1" applyFont="1" applyFill="1" applyBorder="1" applyAlignment="1">
      <alignment horizontal="center" vertical="center"/>
    </xf>
    <xf numFmtId="0" fontId="2" fillId="11" borderId="29" xfId="1" applyFont="1" applyFill="1" applyBorder="1" applyAlignment="1">
      <alignment horizontal="center" vertical="center"/>
    </xf>
    <xf numFmtId="0" fontId="2" fillId="11" borderId="20" xfId="1" applyFont="1" applyFill="1" applyBorder="1" applyAlignment="1">
      <alignment horizontal="center" vertical="center"/>
    </xf>
    <xf numFmtId="0" fontId="2" fillId="11" borderId="19" xfId="1" applyFont="1" applyFill="1" applyBorder="1" applyAlignment="1">
      <alignment horizontal="center" vertical="center"/>
    </xf>
    <xf numFmtId="1" fontId="31" fillId="5" borderId="30" xfId="1" applyNumberFormat="1" applyFont="1" applyFill="1" applyBorder="1" applyAlignment="1">
      <alignment horizontal="center" vertical="center" shrinkToFit="1"/>
    </xf>
    <xf numFmtId="1" fontId="28" fillId="5" borderId="43" xfId="1" applyNumberFormat="1" applyFont="1" applyFill="1" applyBorder="1" applyAlignment="1">
      <alignment horizontal="center" vertical="center" shrinkToFit="1"/>
    </xf>
    <xf numFmtId="0" fontId="1" fillId="0" borderId="103" xfId="0" applyFont="1" applyBorder="1" applyAlignment="1">
      <alignment horizontal="center" vertical="center" wrapText="1"/>
    </xf>
    <xf numFmtId="0" fontId="1" fillId="0" borderId="104" xfId="0" applyFont="1" applyBorder="1" applyAlignment="1">
      <alignment horizontal="center" vertical="center" wrapText="1"/>
    </xf>
    <xf numFmtId="0" fontId="2" fillId="0" borderId="104" xfId="0" applyFont="1" applyBorder="1" applyAlignment="1">
      <alignment horizontal="center" vertical="center"/>
    </xf>
    <xf numFmtId="0" fontId="2" fillId="0" borderId="103" xfId="0" applyFont="1" applyBorder="1" applyAlignment="1">
      <alignment horizontal="center" vertical="center"/>
    </xf>
    <xf numFmtId="0" fontId="12" fillId="3" borderId="20" xfId="0" applyFont="1" applyFill="1" applyBorder="1" applyAlignment="1">
      <alignment horizontal="center" wrapText="1"/>
    </xf>
    <xf numFmtId="0" fontId="12" fillId="3" borderId="33" xfId="0" applyFont="1" applyFill="1" applyBorder="1" applyAlignment="1">
      <alignment horizontal="center" vertical="center" wrapText="1"/>
    </xf>
    <xf numFmtId="0" fontId="12" fillId="8" borderId="33" xfId="0" applyFont="1" applyFill="1" applyBorder="1" applyAlignment="1">
      <alignment horizontal="center" vertical="center" wrapText="1"/>
    </xf>
    <xf numFmtId="2" fontId="12" fillId="8" borderId="33" xfId="0" applyNumberFormat="1" applyFont="1" applyFill="1" applyBorder="1" applyAlignment="1">
      <alignment horizontal="center" vertical="center" wrapText="1"/>
    </xf>
    <xf numFmtId="0" fontId="6" fillId="3" borderId="103" xfId="0" applyFont="1" applyFill="1" applyBorder="1" applyAlignment="1">
      <alignment horizontal="center" vertical="center" wrapText="1"/>
    </xf>
    <xf numFmtId="17" fontId="6" fillId="3" borderId="83" xfId="0" applyNumberFormat="1" applyFont="1" applyFill="1" applyBorder="1" applyAlignment="1">
      <alignment horizontal="center" vertical="center" wrapText="1"/>
    </xf>
    <xf numFmtId="0" fontId="6" fillId="3" borderId="104" xfId="0" applyFont="1" applyFill="1" applyBorder="1" applyAlignment="1">
      <alignment horizontal="center" vertical="center" wrapText="1"/>
    </xf>
    <xf numFmtId="0" fontId="12" fillId="11" borderId="54" xfId="1" applyFont="1" applyFill="1" applyBorder="1" applyAlignment="1">
      <alignment horizontal="center" vertical="center" wrapText="1"/>
    </xf>
    <xf numFmtId="0" fontId="12" fillId="11" borderId="33" xfId="1" applyFont="1" applyFill="1" applyBorder="1" applyAlignment="1">
      <alignment horizontal="center" vertical="center" wrapText="1"/>
    </xf>
    <xf numFmtId="0" fontId="12" fillId="11" borderId="34" xfId="1" applyFont="1" applyFill="1" applyBorder="1" applyAlignment="1">
      <alignment horizontal="center" vertical="center" wrapText="1"/>
    </xf>
    <xf numFmtId="16" fontId="40" fillId="3" borderId="83" xfId="0" applyNumberFormat="1" applyFont="1" applyFill="1" applyBorder="1" applyAlignment="1">
      <alignment horizontal="center" vertical="center" wrapText="1"/>
    </xf>
    <xf numFmtId="17" fontId="6" fillId="8" borderId="42" xfId="0" applyNumberFormat="1" applyFont="1" applyFill="1" applyBorder="1" applyAlignment="1">
      <alignment horizontal="center" vertical="center" wrapText="1"/>
    </xf>
    <xf numFmtId="0" fontId="6" fillId="3" borderId="53" xfId="0" applyFont="1" applyFill="1" applyBorder="1" applyAlignment="1">
      <alignment horizontal="center" vertical="center" wrapText="1"/>
    </xf>
    <xf numFmtId="0" fontId="6" fillId="3" borderId="31" xfId="0" applyFont="1" applyFill="1" applyBorder="1" applyAlignment="1">
      <alignment horizontal="center" vertical="center" wrapText="1"/>
    </xf>
    <xf numFmtId="17" fontId="6" fillId="3" borderId="31" xfId="0" applyNumberFormat="1" applyFont="1" applyFill="1" applyBorder="1" applyAlignment="1">
      <alignment horizontal="center" vertical="center" wrapText="1"/>
    </xf>
    <xf numFmtId="0" fontId="6" fillId="3" borderId="32" xfId="0" applyFont="1" applyFill="1" applyBorder="1" applyAlignment="1">
      <alignment horizontal="center" vertical="center" wrapText="1"/>
    </xf>
    <xf numFmtId="1" fontId="15" fillId="0" borderId="55" xfId="1" applyNumberFormat="1" applyFont="1" applyFill="1" applyBorder="1" applyAlignment="1">
      <alignment horizontal="center" vertical="center" shrinkToFit="1"/>
    </xf>
    <xf numFmtId="0" fontId="14" fillId="0" borderId="90" xfId="1" applyFont="1" applyFill="1" applyBorder="1" applyAlignment="1">
      <alignment horizontal="left" vertical="center" wrapText="1"/>
    </xf>
    <xf numFmtId="0" fontId="14" fillId="0" borderId="63" xfId="1" applyFont="1" applyFill="1" applyBorder="1" applyAlignment="1">
      <alignment horizontal="left" vertical="center" wrapText="1"/>
    </xf>
    <xf numFmtId="0" fontId="19" fillId="0" borderId="24" xfId="1" applyFont="1" applyFill="1" applyBorder="1" applyAlignment="1">
      <alignment horizontal="center" vertical="center" wrapText="1"/>
    </xf>
    <xf numFmtId="0" fontId="14" fillId="0" borderId="62" xfId="1" applyFont="1" applyFill="1" applyBorder="1" applyAlignment="1">
      <alignment horizontal="left" vertical="center" wrapText="1"/>
    </xf>
    <xf numFmtId="0" fontId="19" fillId="0" borderId="23" xfId="1" applyFont="1" applyFill="1" applyBorder="1" applyAlignment="1">
      <alignment horizontal="center" vertical="center" wrapText="1"/>
    </xf>
    <xf numFmtId="0" fontId="14" fillId="0" borderId="23" xfId="1" applyFont="1" applyFill="1" applyBorder="1" applyAlignment="1">
      <alignment horizontal="left" vertical="center" wrapText="1"/>
    </xf>
    <xf numFmtId="0" fontId="14" fillId="0" borderId="24" xfId="1" applyFont="1" applyFill="1" applyBorder="1" applyAlignment="1">
      <alignment horizontal="left" vertical="center" wrapText="1"/>
    </xf>
    <xf numFmtId="0" fontId="14" fillId="0" borderId="25" xfId="1" applyFont="1" applyFill="1" applyBorder="1" applyAlignment="1">
      <alignment horizontal="left" vertical="center" wrapText="1"/>
    </xf>
    <xf numFmtId="0" fontId="1" fillId="11" borderId="19" xfId="0" applyFont="1" applyFill="1" applyBorder="1" applyAlignment="1">
      <alignment horizontal="center" vertical="center" wrapText="1"/>
    </xf>
    <xf numFmtId="0" fontId="1" fillId="11" borderId="20" xfId="0" applyFont="1" applyFill="1" applyBorder="1" applyAlignment="1">
      <alignment horizontal="center" vertical="center" wrapText="1"/>
    </xf>
    <xf numFmtId="0" fontId="1" fillId="11" borderId="12" xfId="0" applyFont="1" applyFill="1" applyBorder="1" applyAlignment="1">
      <alignment horizontal="center" vertical="center" wrapText="1"/>
    </xf>
    <xf numFmtId="0" fontId="1" fillId="11" borderId="14" xfId="0" applyFont="1" applyFill="1" applyBorder="1" applyAlignment="1">
      <alignment horizontal="center" vertical="center" wrapText="1"/>
    </xf>
    <xf numFmtId="0" fontId="12" fillId="3" borderId="15" xfId="0" applyFont="1" applyFill="1" applyBorder="1" applyAlignment="1">
      <alignment horizontal="center" vertical="center" wrapText="1"/>
    </xf>
    <xf numFmtId="0" fontId="12" fillId="3" borderId="16" xfId="0" applyFont="1" applyFill="1" applyBorder="1" applyAlignment="1">
      <alignment horizontal="center" vertical="center" wrapText="1"/>
    </xf>
    <xf numFmtId="0" fontId="12" fillId="3" borderId="17" xfId="0" applyFont="1" applyFill="1" applyBorder="1" applyAlignment="1">
      <alignment horizontal="center" vertical="center" wrapText="1"/>
    </xf>
    <xf numFmtId="1" fontId="13" fillId="0" borderId="55" xfId="0" applyNumberFormat="1" applyFont="1" applyBorder="1" applyAlignment="1">
      <alignment horizontal="center" vertical="center" shrinkToFit="1"/>
    </xf>
    <xf numFmtId="0" fontId="14" fillId="0" borderId="90" xfId="0" applyFont="1" applyBorder="1" applyAlignment="1">
      <alignment horizontal="left" vertical="center" wrapText="1"/>
    </xf>
    <xf numFmtId="0" fontId="8" fillId="7" borderId="14" xfId="0" applyFont="1" applyFill="1" applyBorder="1" applyAlignment="1">
      <alignment horizontal="center" vertical="center" wrapText="1"/>
    </xf>
    <xf numFmtId="0" fontId="1" fillId="11" borderId="1" xfId="2" applyFont="1" applyFill="1" applyBorder="1" applyAlignment="1">
      <alignment horizontal="center" vertical="center" wrapText="1"/>
    </xf>
    <xf numFmtId="0" fontId="1" fillId="11" borderId="1" xfId="2" applyFont="1" applyFill="1" applyBorder="1" applyAlignment="1">
      <alignment horizontal="center" wrapText="1"/>
    </xf>
    <xf numFmtId="0" fontId="1" fillId="11" borderId="19" xfId="2" applyFont="1" applyFill="1" applyBorder="1" applyAlignment="1">
      <alignment horizontal="center" vertical="center" wrapText="1"/>
    </xf>
    <xf numFmtId="0" fontId="1" fillId="11" borderId="20" xfId="2" applyFont="1" applyFill="1" applyBorder="1" applyAlignment="1">
      <alignment horizontal="center" vertical="center" wrapText="1"/>
    </xf>
    <xf numFmtId="0" fontId="1" fillId="11" borderId="12" xfId="2" applyFont="1" applyFill="1" applyBorder="1" applyAlignment="1">
      <alignment horizontal="center" vertical="center" wrapText="1"/>
    </xf>
    <xf numFmtId="0" fontId="1" fillId="11" borderId="14" xfId="2" applyFont="1" applyFill="1" applyBorder="1" applyAlignment="1">
      <alignment horizontal="center" vertical="center" wrapText="1"/>
    </xf>
    <xf numFmtId="0" fontId="1" fillId="11" borderId="3" xfId="2" applyFont="1" applyFill="1" applyBorder="1" applyAlignment="1">
      <alignment horizontal="center" vertical="center" wrapText="1"/>
    </xf>
    <xf numFmtId="0" fontId="1" fillId="11" borderId="19" xfId="2" applyFont="1" applyFill="1" applyBorder="1" applyAlignment="1">
      <alignment horizontal="center" wrapText="1"/>
    </xf>
    <xf numFmtId="0" fontId="1" fillId="11" borderId="20" xfId="2" applyFont="1" applyFill="1" applyBorder="1" applyAlignment="1">
      <alignment horizontal="center"/>
    </xf>
    <xf numFmtId="0" fontId="1" fillId="11" borderId="12" xfId="2" applyFont="1" applyFill="1" applyBorder="1" applyAlignment="1">
      <alignment horizontal="center" wrapText="1"/>
    </xf>
    <xf numFmtId="0" fontId="1" fillId="11" borderId="14" xfId="2" applyFont="1" applyFill="1" applyBorder="1" applyAlignment="1">
      <alignment horizontal="center"/>
    </xf>
    <xf numFmtId="0" fontId="6" fillId="3" borderId="52" xfId="0" applyFont="1" applyFill="1" applyBorder="1" applyAlignment="1">
      <alignment horizontal="center" wrapText="1"/>
    </xf>
    <xf numFmtId="0" fontId="6" fillId="3" borderId="46" xfId="0" applyFont="1" applyFill="1" applyBorder="1" applyAlignment="1">
      <alignment horizontal="center" wrapText="1"/>
    </xf>
    <xf numFmtId="0" fontId="6" fillId="3" borderId="33" xfId="0" applyFont="1" applyFill="1" applyBorder="1" applyAlignment="1">
      <alignment horizontal="center" wrapText="1"/>
    </xf>
    <xf numFmtId="0" fontId="6" fillId="3" borderId="34" xfId="0" applyFont="1" applyFill="1" applyBorder="1" applyAlignment="1">
      <alignment horizontal="center" wrapText="1"/>
    </xf>
    <xf numFmtId="17" fontId="6" fillId="8" borderId="13" xfId="0" applyNumberFormat="1" applyFont="1" applyFill="1" applyBorder="1" applyAlignment="1">
      <alignment horizontal="center" vertical="center" wrapText="1"/>
    </xf>
    <xf numFmtId="0" fontId="37" fillId="8" borderId="13" xfId="0" applyFont="1" applyFill="1" applyBorder="1" applyAlignment="1">
      <alignment horizontal="center" vertical="center"/>
    </xf>
    <xf numFmtId="0" fontId="37" fillId="8" borderId="14" xfId="0" applyFont="1" applyFill="1" applyBorder="1" applyAlignment="1">
      <alignment horizontal="center" vertical="center"/>
    </xf>
    <xf numFmtId="0" fontId="37" fillId="3" borderId="20" xfId="0" applyFont="1" applyFill="1" applyBorder="1" applyAlignment="1">
      <alignment horizontal="center" vertical="center"/>
    </xf>
    <xf numFmtId="0" fontId="6" fillId="4" borderId="28" xfId="0" applyFont="1" applyFill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 wrapText="1"/>
    </xf>
    <xf numFmtId="0" fontId="6" fillId="8" borderId="5" xfId="0" applyFont="1" applyFill="1" applyBorder="1" applyAlignment="1">
      <alignment horizontal="center" vertical="center" wrapText="1"/>
    </xf>
    <xf numFmtId="0" fontId="37" fillId="8" borderId="5" xfId="0" applyFont="1" applyFill="1" applyBorder="1" applyAlignment="1">
      <alignment horizontal="center" vertical="center"/>
    </xf>
    <xf numFmtId="0" fontId="37" fillId="8" borderId="29" xfId="0" applyFont="1" applyFill="1" applyBorder="1" applyAlignment="1">
      <alignment horizontal="center" vertical="center"/>
    </xf>
    <xf numFmtId="0" fontId="40" fillId="3" borderId="3" xfId="0" applyFont="1" applyFill="1" applyBorder="1" applyAlignment="1">
      <alignment horizontal="center" vertical="center" wrapText="1"/>
    </xf>
    <xf numFmtId="0" fontId="8" fillId="3" borderId="14" xfId="0" applyFont="1" applyFill="1" applyBorder="1" applyAlignment="1">
      <alignment horizontal="center" vertical="center"/>
    </xf>
    <xf numFmtId="49" fontId="6" fillId="8" borderId="5" xfId="0" applyNumberFormat="1" applyFont="1" applyFill="1" applyBorder="1" applyAlignment="1">
      <alignment horizontal="center" vertical="center" wrapText="1"/>
    </xf>
    <xf numFmtId="2" fontId="6" fillId="8" borderId="5" xfId="0" applyNumberFormat="1" applyFont="1" applyFill="1" applyBorder="1" applyAlignment="1">
      <alignment horizontal="center" vertical="center" wrapText="1"/>
    </xf>
    <xf numFmtId="0" fontId="6" fillId="8" borderId="18" xfId="0" applyFont="1" applyFill="1" applyBorder="1" applyAlignment="1">
      <alignment horizontal="center" vertical="center" wrapText="1"/>
    </xf>
    <xf numFmtId="0" fontId="6" fillId="8" borderId="27" xfId="0" applyFont="1" applyFill="1" applyBorder="1" applyAlignment="1">
      <alignment horizontal="center" vertical="center" wrapText="1"/>
    </xf>
    <xf numFmtId="2" fontId="6" fillId="8" borderId="13" xfId="0" applyNumberFormat="1" applyFont="1" applyFill="1" applyBorder="1" applyAlignment="1">
      <alignment horizontal="center" vertical="center" wrapText="1"/>
    </xf>
    <xf numFmtId="0" fontId="1" fillId="11" borderId="15" xfId="2" applyFont="1" applyFill="1" applyBorder="1" applyAlignment="1">
      <alignment horizontal="center" wrapText="1"/>
    </xf>
    <xf numFmtId="0" fontId="1" fillId="11" borderId="16" xfId="2" applyFont="1" applyFill="1" applyBorder="1" applyAlignment="1">
      <alignment horizontal="center" wrapText="1"/>
    </xf>
    <xf numFmtId="0" fontId="1" fillId="11" borderId="17" xfId="2" applyFont="1" applyFill="1" applyBorder="1" applyAlignment="1">
      <alignment horizontal="center" wrapText="1"/>
    </xf>
    <xf numFmtId="0" fontId="1" fillId="11" borderId="20" xfId="2" applyFont="1" applyFill="1" applyBorder="1" applyAlignment="1">
      <alignment horizontal="center" wrapText="1"/>
    </xf>
    <xf numFmtId="0" fontId="1" fillId="11" borderId="13" xfId="2" applyFont="1" applyFill="1" applyBorder="1" applyAlignment="1">
      <alignment horizontal="center" wrapText="1"/>
    </xf>
    <xf numFmtId="0" fontId="1" fillId="11" borderId="14" xfId="2" applyFont="1" applyFill="1" applyBorder="1" applyAlignment="1">
      <alignment horizontal="center" wrapText="1"/>
    </xf>
    <xf numFmtId="0" fontId="42" fillId="0" borderId="2" xfId="1" applyFont="1" applyBorder="1" applyAlignment="1">
      <alignment horizontal="center" vertical="center" wrapText="1"/>
    </xf>
    <xf numFmtId="0" fontId="42" fillId="0" borderId="47" xfId="1" applyFont="1" applyBorder="1" applyAlignment="1">
      <alignment horizontal="center" vertical="center" wrapText="1"/>
    </xf>
    <xf numFmtId="0" fontId="1" fillId="11" borderId="13" xfId="2" applyFont="1" applyFill="1" applyBorder="1" applyAlignment="1">
      <alignment horizontal="center" vertical="center" wrapText="1"/>
    </xf>
    <xf numFmtId="0" fontId="1" fillId="11" borderId="28" xfId="0" applyFont="1" applyFill="1" applyBorder="1" applyAlignment="1">
      <alignment horizontal="center" vertical="center" wrapText="1"/>
    </xf>
    <xf numFmtId="0" fontId="1" fillId="11" borderId="27" xfId="2" applyFont="1" applyFill="1" applyBorder="1" applyAlignment="1">
      <alignment horizontal="center" vertical="center" wrapText="1"/>
    </xf>
    <xf numFmtId="0" fontId="1" fillId="11" borderId="29" xfId="0" applyFont="1" applyFill="1" applyBorder="1" applyAlignment="1">
      <alignment horizontal="center" vertical="center"/>
    </xf>
    <xf numFmtId="1" fontId="28" fillId="6" borderId="6" xfId="0" applyNumberFormat="1" applyFont="1" applyFill="1" applyBorder="1" applyAlignment="1">
      <alignment vertical="center" shrinkToFit="1"/>
    </xf>
    <xf numFmtId="1" fontId="28" fillId="6" borderId="7" xfId="0" applyNumberFormat="1" applyFont="1" applyFill="1" applyBorder="1" applyAlignment="1">
      <alignment vertical="center" shrinkToFit="1"/>
    </xf>
    <xf numFmtId="1" fontId="28" fillId="6" borderId="8" xfId="0" applyNumberFormat="1" applyFont="1" applyFill="1" applyBorder="1" applyAlignment="1">
      <alignment vertical="center" shrinkToFit="1"/>
    </xf>
    <xf numFmtId="0" fontId="1" fillId="11" borderId="15" xfId="0" applyFont="1" applyFill="1" applyBorder="1" applyAlignment="1">
      <alignment horizontal="center" vertical="center" wrapText="1"/>
    </xf>
    <xf numFmtId="0" fontId="1" fillId="11" borderId="17" xfId="0" applyFont="1" applyFill="1" applyBorder="1" applyAlignment="1">
      <alignment horizontal="center" vertical="center" wrapText="1"/>
    </xf>
    <xf numFmtId="0" fontId="1" fillId="11" borderId="22" xfId="0" applyFont="1" applyFill="1" applyBorder="1" applyAlignment="1">
      <alignment horizontal="center" vertical="center" wrapText="1"/>
    </xf>
    <xf numFmtId="0" fontId="1" fillId="11" borderId="84" xfId="2" applyFont="1" applyFill="1" applyBorder="1" applyAlignment="1">
      <alignment horizontal="center" vertical="center" wrapText="1"/>
    </xf>
    <xf numFmtId="0" fontId="1" fillId="11" borderId="86" xfId="2" applyFont="1" applyFill="1" applyBorder="1" applyAlignment="1">
      <alignment horizontal="center" vertical="center" wrapText="1"/>
    </xf>
    <xf numFmtId="0" fontId="1" fillId="11" borderId="88" xfId="2" applyFont="1" applyFill="1" applyBorder="1" applyAlignment="1">
      <alignment horizontal="center" vertical="center" wrapText="1"/>
    </xf>
    <xf numFmtId="0" fontId="1" fillId="11" borderId="91" xfId="2" applyFont="1" applyFill="1" applyBorder="1" applyAlignment="1">
      <alignment horizontal="center" vertical="center" wrapText="1"/>
    </xf>
    <xf numFmtId="0" fontId="1" fillId="11" borderId="94" xfId="2" applyFont="1" applyFill="1" applyBorder="1" applyAlignment="1">
      <alignment horizontal="center" vertical="center" wrapText="1"/>
    </xf>
    <xf numFmtId="0" fontId="59" fillId="11" borderId="50" xfId="3" applyFill="1" applyBorder="1" applyAlignment="1">
      <alignment horizontal="center" vertical="center"/>
    </xf>
    <xf numFmtId="0" fontId="1" fillId="11" borderId="96" xfId="2" applyFont="1" applyFill="1" applyBorder="1" applyAlignment="1">
      <alignment horizontal="center" vertical="center" wrapText="1"/>
    </xf>
    <xf numFmtId="0" fontId="1" fillId="11" borderId="97" xfId="2" applyFont="1" applyFill="1" applyBorder="1" applyAlignment="1">
      <alignment horizontal="center" vertical="center" wrapText="1"/>
    </xf>
    <xf numFmtId="0" fontId="1" fillId="11" borderId="98" xfId="2" applyFont="1" applyFill="1" applyBorder="1" applyAlignment="1">
      <alignment horizontal="center" vertical="center" wrapText="1"/>
    </xf>
    <xf numFmtId="0" fontId="1" fillId="11" borderId="127" xfId="2" applyFont="1" applyFill="1" applyBorder="1" applyAlignment="1">
      <alignment horizontal="center" vertical="center" wrapText="1"/>
    </xf>
    <xf numFmtId="0" fontId="12" fillId="4" borderId="5" xfId="0" applyFont="1" applyFill="1" applyBorder="1" applyAlignment="1">
      <alignment horizontal="center" vertical="center" wrapText="1"/>
    </xf>
    <xf numFmtId="0" fontId="7" fillId="4" borderId="29" xfId="0" applyFont="1" applyFill="1" applyBorder="1" applyAlignment="1">
      <alignment horizontal="center" vertical="center" wrapText="1"/>
    </xf>
    <xf numFmtId="0" fontId="49" fillId="3" borderId="1" xfId="0" applyFont="1" applyFill="1" applyBorder="1" applyAlignment="1">
      <alignment horizontal="center" vertical="center" wrapText="1"/>
    </xf>
    <xf numFmtId="0" fontId="49" fillId="3" borderId="19" xfId="0" applyFont="1" applyFill="1" applyBorder="1" applyAlignment="1">
      <alignment horizontal="center" vertical="center" wrapText="1"/>
    </xf>
    <xf numFmtId="0" fontId="60" fillId="3" borderId="2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1" fillId="0" borderId="0" xfId="4" applyFont="1" applyBorder="1" applyAlignment="1">
      <alignment horizontal="center" vertical="center" wrapText="1"/>
    </xf>
    <xf numFmtId="0" fontId="1" fillId="11" borderId="19" xfId="4" applyFont="1" applyFill="1" applyBorder="1" applyAlignment="1">
      <alignment horizontal="center" vertical="center"/>
    </xf>
    <xf numFmtId="0" fontId="1" fillId="11" borderId="20" xfId="4" applyFont="1" applyFill="1" applyBorder="1" applyAlignment="1">
      <alignment horizontal="center" vertical="center"/>
    </xf>
    <xf numFmtId="0" fontId="1" fillId="11" borderId="19" xfId="4" applyFont="1" applyFill="1" applyBorder="1" applyAlignment="1">
      <alignment horizontal="center" vertical="center" wrapText="1"/>
    </xf>
    <xf numFmtId="0" fontId="1" fillId="11" borderId="20" xfId="4" applyFont="1" applyFill="1" applyBorder="1" applyAlignment="1">
      <alignment horizontal="center" vertical="center" wrapText="1"/>
    </xf>
    <xf numFmtId="0" fontId="1" fillId="11" borderId="12" xfId="4" applyFont="1" applyFill="1" applyBorder="1" applyAlignment="1">
      <alignment horizontal="center" vertical="center"/>
    </xf>
    <xf numFmtId="0" fontId="1" fillId="11" borderId="14" xfId="4" applyFont="1" applyFill="1" applyBorder="1" applyAlignment="1">
      <alignment horizontal="center" vertical="center"/>
    </xf>
    <xf numFmtId="0" fontId="1" fillId="11" borderId="12" xfId="4" applyFont="1" applyFill="1" applyBorder="1" applyAlignment="1">
      <alignment horizontal="center" vertical="center" wrapText="1"/>
    </xf>
    <xf numFmtId="0" fontId="1" fillId="11" borderId="14" xfId="4" applyFont="1" applyFill="1" applyBorder="1" applyAlignment="1">
      <alignment horizontal="center" vertical="center" wrapText="1"/>
    </xf>
    <xf numFmtId="0" fontId="6" fillId="8" borderId="15" xfId="0" applyFont="1" applyFill="1" applyBorder="1" applyAlignment="1">
      <alignment horizontal="center" wrapText="1"/>
    </xf>
    <xf numFmtId="0" fontId="6" fillId="8" borderId="16" xfId="0" applyFont="1" applyFill="1" applyBorder="1" applyAlignment="1">
      <alignment horizontal="center" wrapText="1"/>
    </xf>
    <xf numFmtId="0" fontId="6" fillId="8" borderId="17" xfId="0" applyFont="1" applyFill="1" applyBorder="1" applyAlignment="1">
      <alignment horizontal="center" wrapText="1"/>
    </xf>
    <xf numFmtId="0" fontId="6" fillId="14" borderId="18" xfId="0" applyFont="1" applyFill="1" applyBorder="1" applyAlignment="1">
      <alignment horizontal="center" vertical="center" wrapText="1"/>
    </xf>
    <xf numFmtId="0" fontId="6" fillId="14" borderId="5" xfId="0" applyFont="1" applyFill="1" applyBorder="1" applyAlignment="1">
      <alignment horizontal="center" vertical="center" wrapText="1"/>
    </xf>
    <xf numFmtId="2" fontId="6" fillId="14" borderId="5" xfId="0" applyNumberFormat="1" applyFont="1" applyFill="1" applyBorder="1" applyAlignment="1">
      <alignment horizontal="center" vertical="center" wrapText="1"/>
    </xf>
    <xf numFmtId="0" fontId="37" fillId="14" borderId="5" xfId="0" applyFont="1" applyFill="1" applyBorder="1" applyAlignment="1">
      <alignment horizontal="center" vertical="center"/>
    </xf>
    <xf numFmtId="0" fontId="37" fillId="14" borderId="29" xfId="0" applyFont="1" applyFill="1" applyBorder="1" applyAlignment="1">
      <alignment horizontal="center" vertical="center"/>
    </xf>
    <xf numFmtId="0" fontId="6" fillId="8" borderId="28" xfId="0" applyFont="1" applyFill="1" applyBorder="1" applyAlignment="1">
      <alignment horizontal="center" vertical="center" wrapText="1"/>
    </xf>
    <xf numFmtId="0" fontId="6" fillId="14" borderId="27" xfId="0" applyFont="1" applyFill="1" applyBorder="1" applyAlignment="1">
      <alignment horizontal="center" vertical="center" wrapText="1"/>
    </xf>
    <xf numFmtId="0" fontId="6" fillId="14" borderId="13" xfId="0" applyFont="1" applyFill="1" applyBorder="1" applyAlignment="1">
      <alignment horizontal="center" vertical="center" wrapText="1"/>
    </xf>
    <xf numFmtId="17" fontId="6" fillId="14" borderId="13" xfId="0" applyNumberFormat="1" applyFont="1" applyFill="1" applyBorder="1" applyAlignment="1">
      <alignment horizontal="center" vertical="center" wrapText="1"/>
    </xf>
    <xf numFmtId="2" fontId="6" fillId="14" borderId="13" xfId="0" applyNumberFormat="1" applyFont="1" applyFill="1" applyBorder="1" applyAlignment="1">
      <alignment horizontal="center" vertical="center" wrapText="1"/>
    </xf>
    <xf numFmtId="0" fontId="37" fillId="14" borderId="13" xfId="0" applyFont="1" applyFill="1" applyBorder="1" applyAlignment="1">
      <alignment horizontal="center" vertical="center"/>
    </xf>
    <xf numFmtId="0" fontId="37" fillId="14" borderId="14" xfId="0" applyFont="1" applyFill="1" applyBorder="1" applyAlignment="1">
      <alignment horizontal="center" vertical="center"/>
    </xf>
    <xf numFmtId="0" fontId="37" fillId="8" borderId="52" xfId="0" applyFont="1" applyFill="1" applyBorder="1" applyAlignment="1">
      <alignment horizontal="center" vertical="center"/>
    </xf>
    <xf numFmtId="0" fontId="37" fillId="8" borderId="46" xfId="0" applyFont="1" applyFill="1" applyBorder="1" applyAlignment="1">
      <alignment horizontal="center" vertical="center"/>
    </xf>
    <xf numFmtId="0" fontId="2" fillId="11" borderId="19" xfId="0" applyFont="1" applyFill="1" applyBorder="1" applyAlignment="1">
      <alignment horizontal="center" vertical="center" wrapText="1"/>
    </xf>
    <xf numFmtId="0" fontId="11" fillId="6" borderId="6" xfId="0" applyFont="1" applyFill="1" applyBorder="1" applyAlignment="1">
      <alignment vertical="center" wrapText="1"/>
    </xf>
    <xf numFmtId="0" fontId="11" fillId="6" borderId="7" xfId="0" applyFont="1" applyFill="1" applyBorder="1" applyAlignment="1">
      <alignment vertical="center" wrapText="1"/>
    </xf>
    <xf numFmtId="0" fontId="11" fillId="6" borderId="8" xfId="0" applyFont="1" applyFill="1" applyBorder="1" applyAlignment="1">
      <alignment vertical="center" wrapText="1"/>
    </xf>
    <xf numFmtId="0" fontId="1" fillId="11" borderId="95" xfId="2" applyFont="1" applyFill="1" applyBorder="1" applyAlignment="1">
      <alignment horizontal="center" vertical="center" wrapText="1"/>
    </xf>
    <xf numFmtId="0" fontId="1" fillId="11" borderId="129" xfId="2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36" fillId="0" borderId="2" xfId="0" applyFont="1" applyBorder="1" applyAlignment="1">
      <alignment horizontal="center" vertical="center" wrapText="1"/>
    </xf>
    <xf numFmtId="0" fontId="2" fillId="0" borderId="47" xfId="0" applyFont="1" applyBorder="1" applyAlignment="1">
      <alignment horizontal="center" vertical="center" wrapText="1"/>
    </xf>
    <xf numFmtId="0" fontId="59" fillId="11" borderId="0" xfId="3" applyFill="1" applyBorder="1" applyAlignment="1">
      <alignment horizontal="center" vertical="center"/>
    </xf>
    <xf numFmtId="0" fontId="1" fillId="11" borderId="85" xfId="2" applyFont="1" applyFill="1" applyBorder="1" applyAlignment="1">
      <alignment horizontal="center" vertical="center" wrapText="1"/>
    </xf>
    <xf numFmtId="0" fontId="1" fillId="11" borderId="130" xfId="2" applyFont="1" applyFill="1" applyBorder="1" applyAlignment="1">
      <alignment horizontal="center" vertical="center" wrapText="1"/>
    </xf>
    <xf numFmtId="0" fontId="1" fillId="11" borderId="92" xfId="2" applyFont="1" applyFill="1" applyBorder="1" applyAlignment="1">
      <alignment horizontal="center" vertical="center" wrapText="1"/>
    </xf>
    <xf numFmtId="0" fontId="2" fillId="0" borderId="48" xfId="0" applyFont="1" applyBorder="1" applyAlignment="1">
      <alignment horizontal="center" vertical="center" wrapText="1"/>
    </xf>
    <xf numFmtId="0" fontId="1" fillId="11" borderId="3" xfId="0" applyFont="1" applyFill="1" applyBorder="1" applyAlignment="1">
      <alignment horizontal="center" vertical="center" wrapText="1"/>
    </xf>
    <xf numFmtId="0" fontId="1" fillId="11" borderId="27" xfId="0" applyFont="1" applyFill="1" applyBorder="1" applyAlignment="1">
      <alignment horizontal="center" vertical="center" wrapText="1"/>
    </xf>
    <xf numFmtId="0" fontId="1" fillId="11" borderId="26" xfId="0" applyFont="1" applyFill="1" applyBorder="1" applyAlignment="1">
      <alignment horizontal="center" vertical="center" wrapText="1"/>
    </xf>
    <xf numFmtId="0" fontId="12" fillId="5" borderId="47" xfId="0" applyFont="1" applyFill="1" applyBorder="1" applyAlignment="1">
      <alignment horizontal="center" vertical="center" wrapText="1"/>
    </xf>
    <xf numFmtId="0" fontId="8" fillId="11" borderId="30" xfId="0" applyFont="1" applyFill="1" applyBorder="1" applyAlignment="1">
      <alignment horizontal="center" vertical="center" wrapText="1"/>
    </xf>
    <xf numFmtId="0" fontId="12" fillId="11" borderId="42" xfId="0" applyFont="1" applyFill="1" applyBorder="1" applyAlignment="1">
      <alignment horizontal="center" vertical="top" wrapText="1"/>
    </xf>
    <xf numFmtId="0" fontId="12" fillId="11" borderId="43" xfId="0" applyFont="1" applyFill="1" applyBorder="1" applyAlignment="1">
      <alignment horizontal="center" vertical="center" wrapText="1"/>
    </xf>
    <xf numFmtId="0" fontId="12" fillId="5" borderId="42" xfId="0" applyFont="1" applyFill="1" applyBorder="1" applyAlignment="1">
      <alignment horizontal="center" vertical="center" wrapText="1"/>
    </xf>
    <xf numFmtId="16" fontId="6" fillId="3" borderId="83" xfId="0" applyNumberFormat="1" applyFont="1" applyFill="1" applyBorder="1" applyAlignment="1">
      <alignment horizontal="center" vertical="center" wrapText="1"/>
    </xf>
    <xf numFmtId="0" fontId="6" fillId="8" borderId="1" xfId="0" applyFont="1" applyFill="1" applyBorder="1" applyAlignment="1">
      <alignment horizontal="center" wrapText="1"/>
    </xf>
    <xf numFmtId="0" fontId="6" fillId="8" borderId="4" xfId="0" applyFont="1" applyFill="1" applyBorder="1" applyAlignment="1">
      <alignment horizontal="center" vertical="center" wrapText="1"/>
    </xf>
    <xf numFmtId="0" fontId="6" fillId="8" borderId="52" xfId="0" applyFont="1" applyFill="1" applyBorder="1" applyAlignment="1">
      <alignment horizontal="center" vertical="center" wrapText="1"/>
    </xf>
    <xf numFmtId="0" fontId="6" fillId="8" borderId="0" xfId="0" applyFont="1" applyFill="1" applyBorder="1" applyAlignment="1">
      <alignment horizontal="center" wrapText="1"/>
    </xf>
    <xf numFmtId="0" fontId="6" fillId="14" borderId="1" xfId="0" applyFont="1" applyFill="1" applyBorder="1" applyAlignment="1">
      <alignment horizontal="center" wrapText="1"/>
    </xf>
    <xf numFmtId="2" fontId="6" fillId="14" borderId="1" xfId="0" applyNumberFormat="1" applyFont="1" applyFill="1" applyBorder="1" applyAlignment="1">
      <alignment horizontal="center" wrapText="1"/>
    </xf>
    <xf numFmtId="0" fontId="40" fillId="14" borderId="1" xfId="0" applyFont="1" applyFill="1" applyBorder="1" applyAlignment="1">
      <alignment horizontal="center" vertical="center" wrapText="1"/>
    </xf>
    <xf numFmtId="0" fontId="6" fillId="8" borderId="26" xfId="0" applyFont="1" applyFill="1" applyBorder="1" applyAlignment="1">
      <alignment horizontal="center" wrapText="1"/>
    </xf>
    <xf numFmtId="0" fontId="6" fillId="14" borderId="20" xfId="0" applyFont="1" applyFill="1" applyBorder="1" applyAlignment="1">
      <alignment horizontal="center" wrapText="1"/>
    </xf>
    <xf numFmtId="0" fontId="6" fillId="8" borderId="49" xfId="0" applyFont="1" applyFill="1" applyBorder="1" applyAlignment="1">
      <alignment horizontal="center" wrapText="1"/>
    </xf>
    <xf numFmtId="0" fontId="40" fillId="14" borderId="13" xfId="0" applyFont="1" applyFill="1" applyBorder="1" applyAlignment="1">
      <alignment horizontal="center" vertical="center" wrapText="1"/>
    </xf>
    <xf numFmtId="0" fontId="40" fillId="14" borderId="13" xfId="0" applyFont="1" applyFill="1" applyBorder="1" applyAlignment="1">
      <alignment horizontal="right" vertical="center" wrapText="1"/>
    </xf>
    <xf numFmtId="0" fontId="0" fillId="14" borderId="13" xfId="0" applyFill="1" applyBorder="1" applyAlignment="1">
      <alignment horizontal="center" vertical="center"/>
    </xf>
    <xf numFmtId="0" fontId="0" fillId="14" borderId="14" xfId="0" applyFill="1" applyBorder="1" applyAlignment="1">
      <alignment horizontal="center" vertical="center"/>
    </xf>
    <xf numFmtId="0" fontId="8" fillId="3" borderId="83" xfId="0" applyFont="1" applyFill="1" applyBorder="1" applyAlignment="1">
      <alignment horizontal="center" vertical="center"/>
    </xf>
    <xf numFmtId="0" fontId="40" fillId="3" borderId="105" xfId="0" applyFont="1" applyFill="1" applyBorder="1" applyAlignment="1">
      <alignment horizontal="center" vertical="center" wrapText="1"/>
    </xf>
    <xf numFmtId="0" fontId="1" fillId="11" borderId="15" xfId="2" applyFont="1" applyFill="1" applyBorder="1" applyAlignment="1">
      <alignment horizontal="center" vertical="center" wrapText="1"/>
    </xf>
    <xf numFmtId="0" fontId="8" fillId="11" borderId="19" xfId="2" applyFont="1" applyFill="1" applyBorder="1" applyAlignment="1">
      <alignment horizontal="center" vertical="center" wrapText="1"/>
    </xf>
    <xf numFmtId="2" fontId="40" fillId="14" borderId="13" xfId="0" applyNumberFormat="1" applyFont="1" applyFill="1" applyBorder="1" applyAlignment="1">
      <alignment horizontal="center" vertical="center" wrapText="1"/>
    </xf>
    <xf numFmtId="0" fontId="12" fillId="3" borderId="53" xfId="0" applyFont="1" applyFill="1" applyBorder="1" applyAlignment="1">
      <alignment horizontal="center" vertical="center" wrapText="1"/>
    </xf>
    <xf numFmtId="0" fontId="12" fillId="3" borderId="31" xfId="0" applyFont="1" applyFill="1" applyBorder="1" applyAlignment="1">
      <alignment horizontal="center" wrapText="1"/>
    </xf>
    <xf numFmtId="2" fontId="12" fillId="8" borderId="42" xfId="0" applyNumberFormat="1" applyFont="1" applyFill="1" applyBorder="1" applyAlignment="1">
      <alignment horizontal="center" vertical="center" wrapText="1"/>
    </xf>
    <xf numFmtId="0" fontId="12" fillId="8" borderId="56" xfId="0" applyFont="1" applyFill="1" applyBorder="1" applyAlignment="1">
      <alignment horizontal="center" vertical="center" wrapText="1"/>
    </xf>
    <xf numFmtId="0" fontId="40" fillId="3" borderId="16" xfId="0" applyFont="1" applyFill="1" applyBorder="1" applyAlignment="1">
      <alignment horizontal="center" vertical="center" wrapText="1"/>
    </xf>
    <xf numFmtId="0" fontId="12" fillId="4" borderId="40" xfId="0" applyFont="1" applyFill="1" applyBorder="1" applyAlignment="1">
      <alignment horizontal="center" wrapText="1"/>
    </xf>
    <xf numFmtId="0" fontId="40" fillId="3" borderId="26" xfId="0" applyFont="1" applyFill="1" applyBorder="1" applyAlignment="1">
      <alignment horizontal="center" vertical="center" wrapText="1"/>
    </xf>
    <xf numFmtId="0" fontId="40" fillId="3" borderId="54" xfId="0" applyFont="1" applyFill="1" applyBorder="1" applyAlignment="1">
      <alignment horizontal="center" vertical="center" wrapText="1"/>
    </xf>
    <xf numFmtId="0" fontId="40" fillId="3" borderId="33" xfId="0" applyFont="1" applyFill="1" applyBorder="1" applyAlignment="1">
      <alignment horizontal="center" vertical="center" wrapText="1"/>
    </xf>
    <xf numFmtId="0" fontId="12" fillId="3" borderId="34" xfId="0" applyFont="1" applyFill="1" applyBorder="1" applyAlignment="1">
      <alignment horizontal="center" vertical="center" wrapText="1"/>
    </xf>
    <xf numFmtId="0" fontId="12" fillId="4" borderId="30" xfId="0" applyFont="1" applyFill="1" applyBorder="1" applyAlignment="1">
      <alignment horizontal="center" wrapText="1"/>
    </xf>
    <xf numFmtId="0" fontId="12" fillId="4" borderId="42" xfId="0" applyFont="1" applyFill="1" applyBorder="1" applyAlignment="1">
      <alignment horizontal="center" wrapText="1"/>
    </xf>
    <xf numFmtId="0" fontId="12" fillId="4" borderId="43" xfId="0" applyFont="1" applyFill="1" applyBorder="1" applyAlignment="1">
      <alignment horizontal="center" wrapText="1"/>
    </xf>
    <xf numFmtId="0" fontId="6" fillId="8" borderId="14" xfId="0" applyFont="1" applyFill="1" applyBorder="1" applyAlignment="1">
      <alignment horizontal="center" vertical="center" wrapText="1"/>
    </xf>
    <xf numFmtId="0" fontId="1" fillId="11" borderId="3" xfId="1" applyFont="1" applyFill="1" applyBorder="1" applyAlignment="1">
      <alignment horizontal="center" vertical="center"/>
    </xf>
    <xf numFmtId="0" fontId="6" fillId="14" borderId="1" xfId="0" applyFont="1" applyFill="1" applyBorder="1" applyAlignment="1">
      <alignment horizontal="center" vertical="center" wrapText="1"/>
    </xf>
    <xf numFmtId="2" fontId="6" fillId="14" borderId="1" xfId="0" applyNumberFormat="1" applyFont="1" applyFill="1" applyBorder="1" applyAlignment="1">
      <alignment horizontal="center" vertical="center" wrapText="1"/>
    </xf>
    <xf numFmtId="164" fontId="6" fillId="14" borderId="1" xfId="0" applyNumberFormat="1" applyFont="1" applyFill="1" applyBorder="1" applyAlignment="1">
      <alignment horizontal="center" vertical="center" wrapText="1"/>
    </xf>
    <xf numFmtId="0" fontId="6" fillId="8" borderId="20" xfId="0" applyFont="1" applyFill="1" applyBorder="1" applyAlignment="1">
      <alignment horizontal="center" wrapText="1"/>
    </xf>
    <xf numFmtId="0" fontId="2" fillId="14" borderId="13" xfId="0" applyFont="1" applyFill="1" applyBorder="1" applyAlignment="1">
      <alignment horizontal="center" vertical="center"/>
    </xf>
    <xf numFmtId="2" fontId="0" fillId="14" borderId="13" xfId="0" applyNumberFormat="1" applyFill="1" applyBorder="1" applyAlignment="1">
      <alignment horizontal="center" vertical="center"/>
    </xf>
    <xf numFmtId="0" fontId="7" fillId="14" borderId="13" xfId="0" applyFont="1" applyFill="1" applyBorder="1" applyAlignment="1">
      <alignment horizontal="center" wrapText="1"/>
    </xf>
    <xf numFmtId="0" fontId="7" fillId="14" borderId="14" xfId="0" applyFont="1" applyFill="1" applyBorder="1" applyAlignment="1">
      <alignment horizontal="center" wrapText="1"/>
    </xf>
    <xf numFmtId="0" fontId="6" fillId="3" borderId="14" xfId="0" applyFont="1" applyFill="1" applyBorder="1" applyAlignment="1">
      <alignment horizontal="center" wrapText="1"/>
    </xf>
    <xf numFmtId="2" fontId="40" fillId="3" borderId="1" xfId="0" applyNumberFormat="1" applyFont="1" applyFill="1" applyBorder="1" applyAlignment="1">
      <alignment horizontal="center" vertical="center" wrapText="1"/>
    </xf>
    <xf numFmtId="2" fontId="40" fillId="14" borderId="1" xfId="0" applyNumberFormat="1" applyFont="1" applyFill="1" applyBorder="1" applyAlignment="1">
      <alignment horizontal="center" vertical="center" wrapText="1"/>
    </xf>
    <xf numFmtId="0" fontId="12" fillId="14" borderId="1" xfId="0" applyFont="1" applyFill="1" applyBorder="1" applyAlignment="1">
      <alignment horizontal="center" vertical="center" wrapText="1"/>
    </xf>
    <xf numFmtId="0" fontId="8" fillId="3" borderId="13" xfId="0" applyFont="1" applyFill="1" applyBorder="1" applyAlignment="1">
      <alignment horizontal="center" vertical="center"/>
    </xf>
    <xf numFmtId="0" fontId="12" fillId="14" borderId="20" xfId="0" applyFont="1" applyFill="1" applyBorder="1" applyAlignment="1">
      <alignment horizontal="center" vertical="center" wrapText="1"/>
    </xf>
    <xf numFmtId="16" fontId="40" fillId="14" borderId="13" xfId="0" applyNumberFormat="1" applyFont="1" applyFill="1" applyBorder="1" applyAlignment="1">
      <alignment horizontal="center" vertical="center" wrapText="1"/>
    </xf>
    <xf numFmtId="0" fontId="12" fillId="14" borderId="13" xfId="0" applyFont="1" applyFill="1" applyBorder="1" applyAlignment="1">
      <alignment horizontal="center" vertical="center" wrapText="1"/>
    </xf>
    <xf numFmtId="0" fontId="12" fillId="14" borderId="14" xfId="0" applyFont="1" applyFill="1" applyBorder="1" applyAlignment="1">
      <alignment horizontal="center" vertical="center" wrapText="1"/>
    </xf>
    <xf numFmtId="1" fontId="31" fillId="13" borderId="30" xfId="1" applyNumberFormat="1" applyFont="1" applyFill="1" applyBorder="1" applyAlignment="1">
      <alignment horizontal="center" vertical="center" shrinkToFit="1"/>
    </xf>
    <xf numFmtId="1" fontId="28" fillId="13" borderId="43" xfId="1" applyNumberFormat="1" applyFont="1" applyFill="1" applyBorder="1" applyAlignment="1">
      <alignment horizontal="center" vertical="center" shrinkToFit="1"/>
    </xf>
    <xf numFmtId="0" fontId="1" fillId="11" borderId="102" xfId="2" applyFont="1" applyFill="1" applyBorder="1" applyAlignment="1">
      <alignment horizontal="center" vertical="center" wrapText="1"/>
    </xf>
    <xf numFmtId="0" fontId="1" fillId="11" borderId="106" xfId="2" applyFont="1" applyFill="1" applyBorder="1" applyAlignment="1">
      <alignment horizontal="center" vertical="center" wrapText="1"/>
    </xf>
    <xf numFmtId="1" fontId="8" fillId="5" borderId="30" xfId="0" applyNumberFormat="1" applyFont="1" applyFill="1" applyBorder="1" applyAlignment="1">
      <alignment horizontal="center" vertical="center" shrinkToFit="1"/>
    </xf>
    <xf numFmtId="1" fontId="8" fillId="5" borderId="43" xfId="0" applyNumberFormat="1" applyFont="1" applyFill="1" applyBorder="1" applyAlignment="1">
      <alignment horizontal="center" vertical="center" shrinkToFit="1"/>
    </xf>
    <xf numFmtId="0" fontId="40" fillId="4" borderId="26" xfId="0" applyFont="1" applyFill="1" applyBorder="1" applyAlignment="1">
      <alignment horizontal="center" vertical="center" wrapText="1"/>
    </xf>
    <xf numFmtId="0" fontId="12" fillId="11" borderId="115" xfId="2" applyFont="1" applyFill="1" applyBorder="1" applyAlignment="1">
      <alignment horizontal="center" vertical="center" wrapText="1"/>
    </xf>
    <xf numFmtId="0" fontId="12" fillId="11" borderId="106" xfId="2" applyFont="1" applyFill="1" applyBorder="1" applyAlignment="1">
      <alignment horizontal="center" vertical="center" wrapText="1"/>
    </xf>
    <xf numFmtId="0" fontId="12" fillId="11" borderId="101" xfId="2" applyFont="1" applyFill="1" applyBorder="1" applyAlignment="1">
      <alignment horizontal="center" vertical="center" wrapText="1"/>
    </xf>
    <xf numFmtId="0" fontId="12" fillId="11" borderId="102" xfId="2" applyFont="1" applyFill="1" applyBorder="1" applyAlignment="1">
      <alignment horizontal="center" vertical="center" wrapText="1"/>
    </xf>
    <xf numFmtId="0" fontId="1" fillId="11" borderId="103" xfId="2" applyFont="1" applyFill="1" applyBorder="1" applyAlignment="1">
      <alignment horizontal="center" vertical="center" wrapText="1"/>
    </xf>
    <xf numFmtId="0" fontId="1" fillId="11" borderId="83" xfId="2" applyFont="1" applyFill="1" applyBorder="1" applyAlignment="1">
      <alignment horizontal="center" vertical="center" wrapText="1"/>
    </xf>
    <xf numFmtId="0" fontId="1" fillId="11" borderId="104" xfId="2" applyFont="1" applyFill="1" applyBorder="1" applyAlignment="1">
      <alignment horizontal="center" vertical="center" wrapText="1"/>
    </xf>
    <xf numFmtId="0" fontId="1" fillId="11" borderId="28" xfId="0" applyFont="1" applyFill="1" applyBorder="1" applyAlignment="1">
      <alignment horizontal="center" vertical="center"/>
    </xf>
    <xf numFmtId="0" fontId="1" fillId="11" borderId="5" xfId="0" applyFont="1" applyFill="1" applyBorder="1" applyAlignment="1">
      <alignment horizontal="center" vertical="center"/>
    </xf>
    <xf numFmtId="2" fontId="12" fillId="3" borderId="1" xfId="0" applyNumberFormat="1" applyFont="1" applyFill="1" applyBorder="1" applyAlignment="1">
      <alignment horizontal="center" vertical="center" wrapText="1"/>
    </xf>
    <xf numFmtId="1" fontId="13" fillId="11" borderId="23" xfId="0" applyNumberFormat="1" applyFont="1" applyFill="1" applyBorder="1" applyAlignment="1">
      <alignment horizontal="center" vertical="center" shrinkToFit="1"/>
    </xf>
    <xf numFmtId="0" fontId="14" fillId="11" borderId="11" xfId="0" applyFont="1" applyFill="1" applyBorder="1" applyAlignment="1">
      <alignment horizontal="left" vertical="center" wrapText="1"/>
    </xf>
    <xf numFmtId="1" fontId="15" fillId="11" borderId="24" xfId="0" applyNumberFormat="1" applyFont="1" applyFill="1" applyBorder="1" applyAlignment="1">
      <alignment horizontal="center" vertical="center" shrinkToFit="1"/>
    </xf>
    <xf numFmtId="0" fontId="14" fillId="11" borderId="21" xfId="0" applyFont="1" applyFill="1" applyBorder="1" applyAlignment="1">
      <alignment horizontal="left" vertical="center" wrapText="1"/>
    </xf>
    <xf numFmtId="1" fontId="16" fillId="11" borderId="24" xfId="0" applyNumberFormat="1" applyFont="1" applyFill="1" applyBorder="1" applyAlignment="1">
      <alignment horizontal="center" vertical="center" shrinkToFit="1"/>
    </xf>
    <xf numFmtId="1" fontId="17" fillId="11" borderId="24" xfId="0" applyNumberFormat="1" applyFont="1" applyFill="1" applyBorder="1" applyAlignment="1">
      <alignment horizontal="center" vertical="center" shrinkToFit="1"/>
    </xf>
    <xf numFmtId="0" fontId="19" fillId="11" borderId="24" xfId="0" applyFont="1" applyFill="1" applyBorder="1" applyAlignment="1">
      <alignment horizontal="center" vertical="center" wrapText="1"/>
    </xf>
    <xf numFmtId="1" fontId="21" fillId="11" borderId="24" xfId="0" applyNumberFormat="1" applyFont="1" applyFill="1" applyBorder="1" applyAlignment="1">
      <alignment horizontal="center" vertical="center" shrinkToFit="1"/>
    </xf>
    <xf numFmtId="1" fontId="24" fillId="11" borderId="24" xfId="0" applyNumberFormat="1" applyFont="1" applyFill="1" applyBorder="1" applyAlignment="1">
      <alignment horizontal="center" vertical="center" shrinkToFit="1"/>
    </xf>
    <xf numFmtId="1" fontId="25" fillId="11" borderId="24" xfId="0" applyNumberFormat="1" applyFont="1" applyFill="1" applyBorder="1" applyAlignment="1">
      <alignment horizontal="center" vertical="center" shrinkToFit="1"/>
    </xf>
    <xf numFmtId="1" fontId="15" fillId="11" borderId="25" xfId="0" applyNumberFormat="1" applyFont="1" applyFill="1" applyBorder="1" applyAlignment="1">
      <alignment horizontal="center" vertical="center" shrinkToFit="1"/>
    </xf>
    <xf numFmtId="0" fontId="14" fillId="11" borderId="22" xfId="0" applyFont="1" applyFill="1" applyBorder="1" applyAlignment="1">
      <alignment horizontal="left" vertical="center" wrapText="1"/>
    </xf>
    <xf numFmtId="0" fontId="19" fillId="11" borderId="23" xfId="0" applyFont="1" applyFill="1" applyBorder="1" applyAlignment="1">
      <alignment horizontal="center" vertical="center" wrapText="1"/>
    </xf>
    <xf numFmtId="0" fontId="14" fillId="11" borderId="9" xfId="0" applyFont="1" applyFill="1" applyBorder="1" applyAlignment="1">
      <alignment horizontal="left" vertical="center" wrapText="1"/>
    </xf>
    <xf numFmtId="0" fontId="14" fillId="11" borderId="44" xfId="0" applyFont="1" applyFill="1" applyBorder="1" applyAlignment="1">
      <alignment horizontal="left" vertical="center" wrapText="1"/>
    </xf>
    <xf numFmtId="1" fontId="29" fillId="11" borderId="24" xfId="0" applyNumberFormat="1" applyFont="1" applyFill="1" applyBorder="1" applyAlignment="1">
      <alignment horizontal="center" vertical="center" shrinkToFit="1"/>
    </xf>
    <xf numFmtId="1" fontId="29" fillId="11" borderId="25" xfId="0" applyNumberFormat="1" applyFont="1" applyFill="1" applyBorder="1" applyAlignment="1">
      <alignment horizontal="center" vertical="center" shrinkToFit="1"/>
    </xf>
    <xf numFmtId="0" fontId="14" fillId="11" borderId="45" xfId="0" applyFont="1" applyFill="1" applyBorder="1" applyAlignment="1">
      <alignment horizontal="left" vertical="center" wrapText="1"/>
    </xf>
    <xf numFmtId="0" fontId="0" fillId="5" borderId="0" xfId="0" applyFill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12" fillId="8" borderId="13" xfId="0" applyFont="1" applyFill="1" applyBorder="1" applyAlignment="1">
      <alignment horizontal="center" wrapText="1"/>
    </xf>
    <xf numFmtId="0" fontId="7" fillId="8" borderId="14" xfId="0" applyFont="1" applyFill="1" applyBorder="1" applyAlignment="1">
      <alignment horizontal="center" wrapText="1"/>
    </xf>
    <xf numFmtId="0" fontId="51" fillId="11" borderId="127" xfId="2" applyFont="1" applyFill="1" applyBorder="1" applyAlignment="1">
      <alignment horizontal="center" vertical="center"/>
    </xf>
    <xf numFmtId="0" fontId="8" fillId="10" borderId="50" xfId="0" applyFont="1" applyFill="1" applyBorder="1" applyAlignment="1">
      <alignment vertical="center"/>
    </xf>
    <xf numFmtId="0" fontId="8" fillId="10" borderId="0" xfId="0" applyFont="1" applyFill="1" applyBorder="1" applyAlignment="1">
      <alignment vertical="center"/>
    </xf>
    <xf numFmtId="0" fontId="51" fillId="0" borderId="68" xfId="2" applyFont="1" applyBorder="1" applyAlignment="1">
      <alignment horizontal="center"/>
    </xf>
    <xf numFmtId="0" fontId="51" fillId="0" borderId="128" xfId="2" applyFont="1" applyBorder="1" applyAlignment="1">
      <alignment horizontal="center"/>
    </xf>
    <xf numFmtId="0" fontId="51" fillId="0" borderId="0" xfId="2" applyFont="1" applyAlignment="1">
      <alignment horizontal="center" vertical="center"/>
    </xf>
    <xf numFmtId="0" fontId="51" fillId="0" borderId="71" xfId="2" applyFont="1" applyBorder="1" applyAlignment="1">
      <alignment horizontal="center"/>
    </xf>
    <xf numFmtId="0" fontId="51" fillId="0" borderId="72" xfId="2" applyFont="1" applyBorder="1" applyAlignment="1">
      <alignment horizontal="center"/>
    </xf>
    <xf numFmtId="0" fontId="51" fillId="0" borderId="135" xfId="2" applyFont="1" applyBorder="1" applyAlignment="1">
      <alignment horizontal="center"/>
    </xf>
    <xf numFmtId="0" fontId="51" fillId="0" borderId="130" xfId="2" applyFont="1" applyBorder="1" applyAlignment="1">
      <alignment horizontal="center"/>
    </xf>
    <xf numFmtId="0" fontId="40" fillId="3" borderId="20" xfId="0" applyFont="1" applyFill="1" applyBorder="1" applyAlignment="1">
      <alignment horizontal="center" vertical="center" wrapText="1"/>
    </xf>
    <xf numFmtId="0" fontId="40" fillId="8" borderId="27" xfId="0" applyFont="1" applyFill="1" applyBorder="1" applyAlignment="1">
      <alignment horizontal="center" vertical="center" wrapText="1"/>
    </xf>
    <xf numFmtId="0" fontId="40" fillId="8" borderId="13" xfId="0" applyFont="1" applyFill="1" applyBorder="1" applyAlignment="1">
      <alignment horizontal="center" vertical="center" wrapText="1"/>
    </xf>
    <xf numFmtId="16" fontId="40" fillId="8" borderId="13" xfId="0" applyNumberFormat="1" applyFont="1" applyFill="1" applyBorder="1" applyAlignment="1">
      <alignment horizontal="center" vertical="center" wrapText="1"/>
    </xf>
    <xf numFmtId="2" fontId="40" fillId="8" borderId="13" xfId="0" applyNumberFormat="1" applyFont="1" applyFill="1" applyBorder="1" applyAlignment="1">
      <alignment horizontal="center" vertical="center" wrapText="1"/>
    </xf>
    <xf numFmtId="0" fontId="40" fillId="8" borderId="14" xfId="0" applyFont="1" applyFill="1" applyBorder="1" applyAlignment="1">
      <alignment horizontal="center" vertical="center" wrapText="1"/>
    </xf>
    <xf numFmtId="0" fontId="51" fillId="11" borderId="67" xfId="2" applyFont="1" applyFill="1" applyBorder="1" applyAlignment="1">
      <alignment horizontal="center"/>
    </xf>
    <xf numFmtId="0" fontId="51" fillId="11" borderId="68" xfId="2" applyFont="1" applyFill="1" applyBorder="1" applyAlignment="1">
      <alignment horizontal="center"/>
    </xf>
    <xf numFmtId="0" fontId="51" fillId="11" borderId="128" xfId="2" applyFont="1" applyFill="1" applyBorder="1" applyAlignment="1">
      <alignment horizontal="center"/>
    </xf>
    <xf numFmtId="0" fontId="51" fillId="11" borderId="84" xfId="2" applyFont="1" applyFill="1" applyBorder="1" applyAlignment="1"/>
    <xf numFmtId="0" fontId="51" fillId="11" borderId="85" xfId="2" applyFont="1" applyFill="1" applyBorder="1" applyAlignment="1">
      <alignment horizontal="center"/>
    </xf>
    <xf numFmtId="0" fontId="51" fillId="11" borderId="0" xfId="2" applyFont="1" applyFill="1" applyAlignment="1">
      <alignment horizontal="center" vertical="center"/>
    </xf>
    <xf numFmtId="0" fontId="51" fillId="11" borderId="71" xfId="2" applyFont="1" applyFill="1" applyBorder="1" applyAlignment="1">
      <alignment horizontal="center"/>
    </xf>
    <xf numFmtId="0" fontId="51" fillId="11" borderId="72" xfId="2" applyFont="1" applyFill="1" applyBorder="1" applyAlignment="1">
      <alignment horizontal="center"/>
    </xf>
    <xf numFmtId="0" fontId="51" fillId="11" borderId="135" xfId="2" applyFont="1" applyFill="1" applyBorder="1" applyAlignment="1">
      <alignment horizontal="center"/>
    </xf>
    <xf numFmtId="0" fontId="51" fillId="11" borderId="130" xfId="2" applyFont="1" applyFill="1" applyBorder="1" applyAlignment="1">
      <alignment horizontal="center"/>
    </xf>
    <xf numFmtId="0" fontId="51" fillId="11" borderId="88" xfId="2" applyFont="1" applyFill="1" applyBorder="1" applyAlignment="1"/>
    <xf numFmtId="0" fontId="6" fillId="4" borderId="26" xfId="0" applyFont="1" applyFill="1" applyBorder="1" applyAlignment="1">
      <alignment horizontal="center" vertical="center" wrapText="1"/>
    </xf>
    <xf numFmtId="0" fontId="0" fillId="11" borderId="0" xfId="0" applyFill="1" applyAlignment="1">
      <alignment horizontal="center" vertical="center"/>
    </xf>
    <xf numFmtId="0" fontId="12" fillId="11" borderId="80" xfId="2" applyFont="1" applyFill="1" applyBorder="1" applyAlignment="1">
      <alignment horizontal="center" vertical="center" wrapText="1"/>
    </xf>
    <xf numFmtId="0" fontId="12" fillId="11" borderId="136" xfId="2" applyFont="1" applyFill="1" applyBorder="1" applyAlignment="1">
      <alignment horizontal="center" vertical="center" wrapText="1"/>
    </xf>
    <xf numFmtId="0" fontId="8" fillId="11" borderId="97" xfId="2" applyFont="1" applyFill="1" applyBorder="1" applyAlignment="1">
      <alignment horizontal="center" vertical="center" wrapText="1"/>
    </xf>
    <xf numFmtId="0" fontId="1" fillId="11" borderId="0" xfId="3" applyFont="1" applyFill="1" applyBorder="1" applyAlignment="1">
      <alignment horizontal="center" vertical="center"/>
    </xf>
    <xf numFmtId="0" fontId="10" fillId="0" borderId="6" xfId="0" applyFont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32" fillId="4" borderId="35" xfId="0" applyFont="1" applyFill="1" applyBorder="1" applyAlignment="1">
      <alignment horizontal="center" vertical="center"/>
    </xf>
    <xf numFmtId="0" fontId="32" fillId="4" borderId="36" xfId="0" applyFont="1" applyFill="1" applyBorder="1" applyAlignment="1">
      <alignment horizontal="center" vertical="center"/>
    </xf>
    <xf numFmtId="0" fontId="32" fillId="4" borderId="37" xfId="0" applyFont="1" applyFill="1" applyBorder="1" applyAlignment="1">
      <alignment horizontal="center" vertical="center"/>
    </xf>
    <xf numFmtId="0" fontId="32" fillId="4" borderId="38" xfId="0" applyFont="1" applyFill="1" applyBorder="1" applyAlignment="1">
      <alignment horizontal="center" vertical="center"/>
    </xf>
    <xf numFmtId="0" fontId="12" fillId="4" borderId="64" xfId="1" applyFont="1" applyFill="1" applyBorder="1" applyAlignment="1">
      <alignment horizontal="center" vertical="center"/>
    </xf>
    <xf numFmtId="0" fontId="12" fillId="4" borderId="89" xfId="1" applyFont="1" applyFill="1" applyBorder="1" applyAlignment="1">
      <alignment horizontal="center" vertical="center"/>
    </xf>
    <xf numFmtId="0" fontId="12" fillId="4" borderId="50" xfId="1" applyFont="1" applyFill="1" applyBorder="1" applyAlignment="1">
      <alignment horizontal="center" vertical="center"/>
    </xf>
    <xf numFmtId="0" fontId="12" fillId="10" borderId="9" xfId="1" applyFont="1" applyFill="1" applyBorder="1" applyAlignment="1">
      <alignment horizontal="center" vertical="center"/>
    </xf>
    <xf numFmtId="0" fontId="12" fillId="10" borderId="10" xfId="1" applyFont="1" applyFill="1" applyBorder="1" applyAlignment="1">
      <alignment horizontal="center" vertical="center"/>
    </xf>
    <xf numFmtId="0" fontId="12" fillId="10" borderId="11" xfId="1" applyFont="1" applyFill="1" applyBorder="1" applyAlignment="1">
      <alignment horizontal="center" vertical="center"/>
    </xf>
    <xf numFmtId="0" fontId="12" fillId="3" borderId="6" xfId="1" applyFont="1" applyFill="1" applyBorder="1" applyAlignment="1">
      <alignment horizontal="center" vertical="center"/>
    </xf>
    <xf numFmtId="0" fontId="12" fillId="3" borderId="7" xfId="1" applyFont="1" applyFill="1" applyBorder="1" applyAlignment="1">
      <alignment horizontal="center" vertical="center"/>
    </xf>
    <xf numFmtId="0" fontId="12" fillId="3" borderId="8" xfId="1" applyFont="1" applyFill="1" applyBorder="1" applyAlignment="1">
      <alignment horizontal="center" vertical="center"/>
    </xf>
    <xf numFmtId="1" fontId="28" fillId="3" borderId="6" xfId="1" applyNumberFormat="1" applyFont="1" applyFill="1" applyBorder="1" applyAlignment="1">
      <alignment horizontal="center" vertical="center" shrinkToFit="1"/>
    </xf>
    <xf numFmtId="1" fontId="28" fillId="3" borderId="7" xfId="1" applyNumberFormat="1" applyFont="1" applyFill="1" applyBorder="1" applyAlignment="1">
      <alignment horizontal="center" vertical="center" shrinkToFit="1"/>
    </xf>
    <xf numFmtId="1" fontId="28" fillId="3" borderId="8" xfId="1" applyNumberFormat="1" applyFont="1" applyFill="1" applyBorder="1" applyAlignment="1">
      <alignment horizontal="center" vertical="center" shrinkToFit="1"/>
    </xf>
    <xf numFmtId="0" fontId="1" fillId="0" borderId="44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2" fillId="0" borderId="40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0" fontId="11" fillId="4" borderId="32" xfId="0" applyFont="1" applyFill="1" applyBorder="1" applyAlignment="1">
      <alignment horizontal="center" vertical="center" wrapText="1"/>
    </xf>
    <xf numFmtId="0" fontId="11" fillId="4" borderId="34" xfId="0" applyFont="1" applyFill="1" applyBorder="1" applyAlignment="1">
      <alignment horizontal="center" vertical="center" wrapText="1"/>
    </xf>
    <xf numFmtId="0" fontId="32" fillId="4" borderId="40" xfId="0" applyFont="1" applyFill="1" applyBorder="1" applyAlignment="1">
      <alignment horizontal="center" vertical="center"/>
    </xf>
    <xf numFmtId="0" fontId="32" fillId="4" borderId="41" xfId="0" applyFont="1" applyFill="1" applyBorder="1" applyAlignment="1">
      <alignment horizontal="center" vertical="center"/>
    </xf>
    <xf numFmtId="0" fontId="11" fillId="4" borderId="53" xfId="0" applyFont="1" applyFill="1" applyBorder="1" applyAlignment="1">
      <alignment horizontal="center" vertical="center" wrapText="1"/>
    </xf>
    <xf numFmtId="0" fontId="11" fillId="4" borderId="54" xfId="0" applyFont="1" applyFill="1" applyBorder="1" applyAlignment="1">
      <alignment horizontal="center" vertical="center" wrapText="1"/>
    </xf>
    <xf numFmtId="0" fontId="12" fillId="5" borderId="6" xfId="0" applyFont="1" applyFill="1" applyBorder="1" applyAlignment="1">
      <alignment horizontal="center" vertical="center" wrapText="1"/>
    </xf>
    <xf numFmtId="0" fontId="12" fillId="5" borderId="8" xfId="0" applyFont="1" applyFill="1" applyBorder="1" applyAlignment="1">
      <alignment horizontal="center" vertical="center" wrapText="1"/>
    </xf>
    <xf numFmtId="0" fontId="12" fillId="4" borderId="6" xfId="0" applyFont="1" applyFill="1" applyBorder="1" applyAlignment="1">
      <alignment horizontal="center" vertical="center" wrapText="1"/>
    </xf>
    <xf numFmtId="0" fontId="12" fillId="4" borderId="7" xfId="0" applyFont="1" applyFill="1" applyBorder="1" applyAlignment="1">
      <alignment horizontal="center" vertical="center" wrapText="1"/>
    </xf>
    <xf numFmtId="0" fontId="12" fillId="4" borderId="8" xfId="0" applyFont="1" applyFill="1" applyBorder="1" applyAlignment="1">
      <alignment horizontal="center" vertical="center" wrapText="1"/>
    </xf>
    <xf numFmtId="1" fontId="28" fillId="3" borderId="6" xfId="0" applyNumberFormat="1" applyFont="1" applyFill="1" applyBorder="1" applyAlignment="1">
      <alignment horizontal="center" vertical="center" shrinkToFit="1"/>
    </xf>
    <xf numFmtId="1" fontId="28" fillId="3" borderId="7" xfId="0" applyNumberFormat="1" applyFont="1" applyFill="1" applyBorder="1" applyAlignment="1">
      <alignment horizontal="center" vertical="center" shrinkToFit="1"/>
    </xf>
    <xf numFmtId="1" fontId="28" fillId="3" borderId="8" xfId="0" applyNumberFormat="1" applyFont="1" applyFill="1" applyBorder="1" applyAlignment="1">
      <alignment horizontal="center" vertical="center" shrinkToFit="1"/>
    </xf>
    <xf numFmtId="0" fontId="11" fillId="3" borderId="35" xfId="0" applyFont="1" applyFill="1" applyBorder="1" applyAlignment="1">
      <alignment horizontal="center" vertical="center" wrapText="1"/>
    </xf>
    <xf numFmtId="0" fontId="11" fillId="3" borderId="36" xfId="0" applyFont="1" applyFill="1" applyBorder="1" applyAlignment="1">
      <alignment horizontal="center" vertical="center" wrapText="1"/>
    </xf>
    <xf numFmtId="0" fontId="11" fillId="3" borderId="51" xfId="0" applyFont="1" applyFill="1" applyBorder="1" applyAlignment="1">
      <alignment horizontal="center" vertical="center" wrapText="1"/>
    </xf>
    <xf numFmtId="0" fontId="8" fillId="8" borderId="30" xfId="0" applyFont="1" applyFill="1" applyBorder="1" applyAlignment="1">
      <alignment horizontal="center" vertical="center"/>
    </xf>
    <xf numFmtId="0" fontId="8" fillId="8" borderId="43" xfId="0" applyFont="1" applyFill="1" applyBorder="1" applyAlignment="1">
      <alignment horizontal="center" vertical="center"/>
    </xf>
    <xf numFmtId="0" fontId="11" fillId="3" borderId="6" xfId="0" applyFont="1" applyFill="1" applyBorder="1" applyAlignment="1">
      <alignment horizontal="center" vertical="center" wrapText="1"/>
    </xf>
    <xf numFmtId="0" fontId="11" fillId="3" borderId="7" xfId="0" applyFont="1" applyFill="1" applyBorder="1" applyAlignment="1">
      <alignment horizontal="center" vertical="center" wrapText="1"/>
    </xf>
    <xf numFmtId="0" fontId="11" fillId="3" borderId="8" xfId="0" applyFont="1" applyFill="1" applyBorder="1" applyAlignment="1">
      <alignment horizontal="center" vertical="center" wrapText="1"/>
    </xf>
    <xf numFmtId="0" fontId="11" fillId="4" borderId="23" xfId="0" applyFont="1" applyFill="1" applyBorder="1" applyAlignment="1">
      <alignment horizontal="center" vertical="center" wrapText="1"/>
    </xf>
    <xf numFmtId="0" fontId="11" fillId="4" borderId="25" xfId="0" applyFont="1" applyFill="1" applyBorder="1" applyAlignment="1">
      <alignment horizontal="center" vertical="center" wrapText="1"/>
    </xf>
    <xf numFmtId="0" fontId="12" fillId="4" borderId="9" xfId="0" applyFont="1" applyFill="1" applyBorder="1" applyAlignment="1">
      <alignment horizontal="center" vertical="center" wrapText="1"/>
    </xf>
    <xf numFmtId="0" fontId="12" fillId="4" borderId="10" xfId="0" applyFont="1" applyFill="1" applyBorder="1" applyAlignment="1">
      <alignment horizontal="center" vertical="center" wrapText="1"/>
    </xf>
    <xf numFmtId="0" fontId="12" fillId="4" borderId="11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left" vertical="center" wrapText="1"/>
    </xf>
    <xf numFmtId="0" fontId="3" fillId="2" borderId="7" xfId="0" applyFont="1" applyFill="1" applyBorder="1" applyAlignment="1">
      <alignment horizontal="left" vertical="center" wrapText="1"/>
    </xf>
    <xf numFmtId="0" fontId="3" fillId="2" borderId="8" xfId="0" applyFont="1" applyFill="1" applyBorder="1" applyAlignment="1">
      <alignment horizontal="left" vertical="center" wrapText="1"/>
    </xf>
    <xf numFmtId="0" fontId="3" fillId="4" borderId="35" xfId="0" applyFont="1" applyFill="1" applyBorder="1" applyAlignment="1">
      <alignment horizontal="center" vertical="center" wrapText="1"/>
    </xf>
    <xf numFmtId="0" fontId="3" fillId="4" borderId="40" xfId="0" applyFont="1" applyFill="1" applyBorder="1" applyAlignment="1">
      <alignment horizontal="center" vertical="center" wrapText="1"/>
    </xf>
    <xf numFmtId="0" fontId="8" fillId="4" borderId="15" xfId="0" applyFont="1" applyFill="1" applyBorder="1" applyAlignment="1">
      <alignment horizontal="center" vertical="center"/>
    </xf>
    <xf numFmtId="0" fontId="8" fillId="4" borderId="17" xfId="0" applyFont="1" applyFill="1" applyBorder="1" applyAlignment="1">
      <alignment horizontal="center" vertical="center"/>
    </xf>
    <xf numFmtId="0" fontId="8" fillId="4" borderId="12" xfId="0" applyFont="1" applyFill="1" applyBorder="1" applyAlignment="1">
      <alignment horizontal="center" vertical="center"/>
    </xf>
    <xf numFmtId="0" fontId="8" fillId="4" borderId="14" xfId="0" applyFont="1" applyFill="1" applyBorder="1" applyAlignment="1">
      <alignment horizontal="center" vertical="center"/>
    </xf>
    <xf numFmtId="0" fontId="46" fillId="3" borderId="7" xfId="0" applyFont="1" applyFill="1" applyBorder="1" applyAlignment="1">
      <alignment horizontal="left" vertical="center"/>
    </xf>
    <xf numFmtId="0" fontId="46" fillId="3" borderId="8" xfId="0" applyFont="1" applyFill="1" applyBorder="1" applyAlignment="1">
      <alignment horizontal="left" vertical="center"/>
    </xf>
    <xf numFmtId="0" fontId="45" fillId="3" borderId="6" xfId="0" applyFont="1" applyFill="1" applyBorder="1" applyAlignment="1">
      <alignment horizontal="center" vertical="center"/>
    </xf>
    <xf numFmtId="0" fontId="45" fillId="3" borderId="8" xfId="0" applyFont="1" applyFill="1" applyBorder="1" applyAlignment="1">
      <alignment horizontal="center" vertical="center"/>
    </xf>
    <xf numFmtId="0" fontId="28" fillId="4" borderId="12" xfId="0" applyFont="1" applyFill="1" applyBorder="1" applyAlignment="1">
      <alignment horizontal="center" vertical="center"/>
    </xf>
    <xf numFmtId="0" fontId="28" fillId="4" borderId="14" xfId="0" applyFont="1" applyFill="1" applyBorder="1" applyAlignment="1">
      <alignment horizontal="center" vertical="center"/>
    </xf>
    <xf numFmtId="0" fontId="28" fillId="8" borderId="30" xfId="0" applyFont="1" applyFill="1" applyBorder="1" applyAlignment="1">
      <alignment horizontal="center" vertical="center"/>
    </xf>
    <xf numFmtId="0" fontId="28" fillId="8" borderId="42" xfId="0" applyFont="1" applyFill="1" applyBorder="1" applyAlignment="1">
      <alignment horizontal="center" vertical="center"/>
    </xf>
    <xf numFmtId="0" fontId="28" fillId="4" borderId="47" xfId="0" applyFont="1" applyFill="1" applyBorder="1" applyAlignment="1">
      <alignment horizontal="center" vertical="center"/>
    </xf>
    <xf numFmtId="1" fontId="28" fillId="6" borderId="6" xfId="1" applyNumberFormat="1" applyFont="1" applyFill="1" applyBorder="1" applyAlignment="1">
      <alignment horizontal="center" vertical="center" shrinkToFit="1"/>
    </xf>
    <xf numFmtId="1" fontId="28" fillId="6" borderId="7" xfId="1" applyNumberFormat="1" applyFont="1" applyFill="1" applyBorder="1" applyAlignment="1">
      <alignment horizontal="center" vertical="center" shrinkToFit="1"/>
    </xf>
    <xf numFmtId="1" fontId="28" fillId="6" borderId="8" xfId="1" applyNumberFormat="1" applyFont="1" applyFill="1" applyBorder="1" applyAlignment="1">
      <alignment horizontal="center" vertical="center" shrinkToFit="1"/>
    </xf>
    <xf numFmtId="0" fontId="11" fillId="4" borderId="64" xfId="0" applyFont="1" applyFill="1" applyBorder="1" applyAlignment="1">
      <alignment horizontal="center" vertical="center" wrapText="1"/>
    </xf>
    <xf numFmtId="0" fontId="11" fillId="4" borderId="89" xfId="0" applyFont="1" applyFill="1" applyBorder="1" applyAlignment="1">
      <alignment horizontal="center" vertical="center" wrapText="1"/>
    </xf>
    <xf numFmtId="0" fontId="11" fillId="4" borderId="81" xfId="0" applyFont="1" applyFill="1" applyBorder="1" applyAlignment="1">
      <alignment horizontal="center" vertical="center" wrapText="1"/>
    </xf>
    <xf numFmtId="0" fontId="11" fillId="4" borderId="51" xfId="0" applyFont="1" applyFill="1" applyBorder="1" applyAlignment="1">
      <alignment horizontal="center" vertical="center" wrapText="1"/>
    </xf>
    <xf numFmtId="0" fontId="11" fillId="4" borderId="49" xfId="0" applyFont="1" applyFill="1" applyBorder="1" applyAlignment="1">
      <alignment horizontal="center" vertical="center" wrapText="1"/>
    </xf>
    <xf numFmtId="0" fontId="11" fillId="4" borderId="39" xfId="0" applyFont="1" applyFill="1" applyBorder="1" applyAlignment="1">
      <alignment horizontal="center" vertical="center" wrapText="1"/>
    </xf>
    <xf numFmtId="0" fontId="11" fillId="6" borderId="6" xfId="0" applyFont="1" applyFill="1" applyBorder="1" applyAlignment="1">
      <alignment horizontal="center" vertical="center" wrapText="1"/>
    </xf>
    <xf numFmtId="0" fontId="11" fillId="6" borderId="7" xfId="0" applyFont="1" applyFill="1" applyBorder="1" applyAlignment="1">
      <alignment horizontal="center" vertical="center" wrapText="1"/>
    </xf>
    <xf numFmtId="0" fontId="11" fillId="6" borderId="8" xfId="0" applyFont="1" applyFill="1" applyBorder="1" applyAlignment="1">
      <alignment horizontal="center" vertical="center" wrapText="1"/>
    </xf>
    <xf numFmtId="0" fontId="1" fillId="11" borderId="123" xfId="1" applyFont="1" applyFill="1" applyBorder="1" applyAlignment="1">
      <alignment horizontal="center" vertical="center" wrapText="1"/>
    </xf>
    <xf numFmtId="0" fontId="1" fillId="11" borderId="124" xfId="1" applyFont="1" applyFill="1" applyBorder="1" applyAlignment="1">
      <alignment horizontal="center" vertical="center" wrapText="1"/>
    </xf>
    <xf numFmtId="0" fontId="1" fillId="11" borderId="44" xfId="1" applyFont="1" applyFill="1" applyBorder="1" applyAlignment="1">
      <alignment horizontal="center" vertical="center" wrapText="1"/>
    </xf>
    <xf numFmtId="0" fontId="1" fillId="11" borderId="21" xfId="1" applyFont="1" applyFill="1" applyBorder="1" applyAlignment="1">
      <alignment horizontal="center" vertical="center" wrapText="1"/>
    </xf>
    <xf numFmtId="0" fontId="12" fillId="10" borderId="6" xfId="1" applyFont="1" applyFill="1" applyBorder="1" applyAlignment="1">
      <alignment horizontal="center" vertical="center" wrapText="1"/>
    </xf>
    <xf numFmtId="0" fontId="12" fillId="10" borderId="7" xfId="1" applyFont="1" applyFill="1" applyBorder="1" applyAlignment="1">
      <alignment horizontal="center" vertical="center" wrapText="1"/>
    </xf>
    <xf numFmtId="0" fontId="12" fillId="10" borderId="8" xfId="1" applyFont="1" applyFill="1" applyBorder="1" applyAlignment="1">
      <alignment horizontal="center" vertical="center" wrapText="1"/>
    </xf>
    <xf numFmtId="0" fontId="12" fillId="11" borderId="6" xfId="1" applyFont="1" applyFill="1" applyBorder="1" applyAlignment="1">
      <alignment horizontal="center" vertical="center" wrapText="1"/>
    </xf>
    <xf numFmtId="0" fontId="12" fillId="11" borderId="8" xfId="1" applyFont="1" applyFill="1" applyBorder="1" applyAlignment="1">
      <alignment horizontal="center" vertical="center" wrapText="1"/>
    </xf>
    <xf numFmtId="0" fontId="12" fillId="10" borderId="6" xfId="1" applyFont="1" applyFill="1" applyBorder="1" applyAlignment="1">
      <alignment horizontal="center" vertical="center"/>
    </xf>
    <xf numFmtId="0" fontId="12" fillId="10" borderId="7" xfId="1" applyFont="1" applyFill="1" applyBorder="1" applyAlignment="1">
      <alignment horizontal="center" vertical="center"/>
    </xf>
    <xf numFmtId="0" fontId="12" fillId="10" borderId="8" xfId="1" applyFont="1" applyFill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8" fillId="4" borderId="64" xfId="0" applyFont="1" applyFill="1" applyBorder="1" applyAlignment="1">
      <alignment horizontal="center" vertical="center"/>
    </xf>
    <xf numFmtId="0" fontId="8" fillId="4" borderId="81" xfId="0" applyFont="1" applyFill="1" applyBorder="1" applyAlignment="1">
      <alignment horizontal="center" vertical="center"/>
    </xf>
    <xf numFmtId="0" fontId="11" fillId="4" borderId="0" xfId="0" applyFont="1" applyFill="1" applyBorder="1" applyAlignment="1">
      <alignment horizontal="center" vertical="center" wrapText="1"/>
    </xf>
    <xf numFmtId="0" fontId="11" fillId="4" borderId="38" xfId="0" applyFont="1" applyFill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12" fillId="5" borderId="6" xfId="0" applyFont="1" applyFill="1" applyBorder="1" applyAlignment="1">
      <alignment horizontal="center" vertical="top" wrapText="1"/>
    </xf>
    <xf numFmtId="0" fontId="12" fillId="5" borderId="8" xfId="0" applyFont="1" applyFill="1" applyBorder="1" applyAlignment="1">
      <alignment horizontal="center" vertical="top" wrapText="1"/>
    </xf>
    <xf numFmtId="0" fontId="28" fillId="8" borderId="54" xfId="0" applyFont="1" applyFill="1" applyBorder="1" applyAlignment="1">
      <alignment horizontal="center" vertical="center"/>
    </xf>
    <xf numFmtId="0" fontId="28" fillId="8" borderId="33" xfId="0" applyFont="1" applyFill="1" applyBorder="1" applyAlignment="1">
      <alignment horizontal="center" vertical="center"/>
    </xf>
    <xf numFmtId="0" fontId="8" fillId="4" borderId="48" xfId="0" applyFont="1" applyFill="1" applyBorder="1" applyAlignment="1">
      <alignment horizontal="center" vertical="center"/>
    </xf>
    <xf numFmtId="0" fontId="8" fillId="4" borderId="47" xfId="0" applyFont="1" applyFill="1" applyBorder="1" applyAlignment="1">
      <alignment horizontal="center" vertical="center"/>
    </xf>
    <xf numFmtId="0" fontId="45" fillId="3" borderId="7" xfId="0" applyFont="1" applyFill="1" applyBorder="1" applyAlignment="1">
      <alignment horizontal="center" vertical="center"/>
    </xf>
    <xf numFmtId="0" fontId="46" fillId="3" borderId="6" xfId="0" applyFont="1" applyFill="1" applyBorder="1" applyAlignment="1">
      <alignment horizontal="left" vertical="center"/>
    </xf>
    <xf numFmtId="0" fontId="34" fillId="6" borderId="9" xfId="0" applyFont="1" applyFill="1" applyBorder="1" applyAlignment="1">
      <alignment horizontal="center" vertical="center" wrapText="1"/>
    </xf>
    <xf numFmtId="0" fontId="34" fillId="6" borderId="26" xfId="0" applyFont="1" applyFill="1" applyBorder="1" applyAlignment="1">
      <alignment horizontal="center" vertical="center" wrapText="1"/>
    </xf>
    <xf numFmtId="0" fontId="10" fillId="0" borderId="35" xfId="0" applyFont="1" applyBorder="1" applyAlignment="1">
      <alignment horizontal="center" vertical="center" wrapText="1"/>
    </xf>
    <xf numFmtId="0" fontId="10" fillId="0" borderId="36" xfId="0" applyFont="1" applyBorder="1" applyAlignment="1">
      <alignment horizontal="center" vertical="center" wrapText="1"/>
    </xf>
    <xf numFmtId="0" fontId="10" fillId="0" borderId="51" xfId="0" applyFont="1" applyBorder="1" applyAlignment="1">
      <alignment horizontal="center" vertical="center" wrapText="1"/>
    </xf>
    <xf numFmtId="0" fontId="28" fillId="4" borderId="15" xfId="0" applyFont="1" applyFill="1" applyBorder="1" applyAlignment="1">
      <alignment horizontal="center" vertical="center"/>
    </xf>
    <xf numFmtId="0" fontId="28" fillId="4" borderId="17" xfId="0" applyFont="1" applyFill="1" applyBorder="1" applyAlignment="1">
      <alignment horizontal="center" vertical="center"/>
    </xf>
    <xf numFmtId="0" fontId="28" fillId="4" borderId="19" xfId="0" applyFont="1" applyFill="1" applyBorder="1" applyAlignment="1">
      <alignment horizontal="center" vertical="center"/>
    </xf>
    <xf numFmtId="0" fontId="28" fillId="4" borderId="20" xfId="0" applyFont="1" applyFill="1" applyBorder="1" applyAlignment="1">
      <alignment horizontal="center" vertical="center"/>
    </xf>
    <xf numFmtId="0" fontId="32" fillId="4" borderId="15" xfId="0" applyFont="1" applyFill="1" applyBorder="1" applyAlignment="1">
      <alignment horizontal="center" vertical="center"/>
    </xf>
    <xf numFmtId="0" fontId="32" fillId="4" borderId="16" xfId="0" applyFont="1" applyFill="1" applyBorder="1" applyAlignment="1">
      <alignment horizontal="center" vertical="center"/>
    </xf>
    <xf numFmtId="0" fontId="32" fillId="4" borderId="19" xfId="0" applyFont="1" applyFill="1" applyBorder="1" applyAlignment="1">
      <alignment horizontal="center" vertical="center"/>
    </xf>
    <xf numFmtId="0" fontId="32" fillId="4" borderId="2" xfId="0" applyFont="1" applyFill="1" applyBorder="1" applyAlignment="1">
      <alignment horizontal="center" vertical="center"/>
    </xf>
    <xf numFmtId="1" fontId="28" fillId="0" borderId="6" xfId="0" applyNumberFormat="1" applyFont="1" applyBorder="1" applyAlignment="1">
      <alignment horizontal="center" vertical="center" shrinkToFit="1"/>
    </xf>
    <xf numFmtId="1" fontId="28" fillId="0" borderId="7" xfId="0" applyNumberFormat="1" applyFont="1" applyBorder="1" applyAlignment="1">
      <alignment horizontal="center" vertical="center" shrinkToFit="1"/>
    </xf>
    <xf numFmtId="1" fontId="28" fillId="0" borderId="8" xfId="0" applyNumberFormat="1" applyFont="1" applyBorder="1" applyAlignment="1">
      <alignment horizontal="center" vertical="center" shrinkToFit="1"/>
    </xf>
    <xf numFmtId="0" fontId="28" fillId="4" borderId="35" xfId="0" applyFont="1" applyFill="1" applyBorder="1" applyAlignment="1">
      <alignment horizontal="center" vertical="center"/>
    </xf>
    <xf numFmtId="0" fontId="28" fillId="4" borderId="51" xfId="0" applyFont="1" applyFill="1" applyBorder="1" applyAlignment="1">
      <alignment horizontal="center" vertical="center"/>
    </xf>
    <xf numFmtId="0" fontId="28" fillId="4" borderId="50" xfId="0" applyFont="1" applyFill="1" applyBorder="1" applyAlignment="1">
      <alignment horizontal="center" vertical="center"/>
    </xf>
    <xf numFmtId="0" fontId="28" fillId="4" borderId="49" xfId="0" applyFont="1" applyFill="1" applyBorder="1" applyAlignment="1">
      <alignment horizontal="center" vertical="center"/>
    </xf>
    <xf numFmtId="0" fontId="28" fillId="4" borderId="37" xfId="0" applyFont="1" applyFill="1" applyBorder="1" applyAlignment="1">
      <alignment horizontal="center" vertical="center"/>
    </xf>
    <xf numFmtId="0" fontId="28" fillId="4" borderId="39" xfId="0" applyFont="1" applyFill="1" applyBorder="1" applyAlignment="1">
      <alignment horizontal="center" vertical="center"/>
    </xf>
    <xf numFmtId="0" fontId="11" fillId="0" borderId="6" xfId="0" applyFont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 wrapText="1"/>
    </xf>
    <xf numFmtId="0" fontId="11" fillId="3" borderId="80" xfId="0" applyFont="1" applyFill="1" applyBorder="1" applyAlignment="1">
      <alignment horizontal="center" vertical="center" wrapText="1"/>
    </xf>
    <xf numFmtId="0" fontId="8" fillId="4" borderId="19" xfId="0" applyFont="1" applyFill="1" applyBorder="1" applyAlignment="1">
      <alignment horizontal="center" vertical="center"/>
    </xf>
    <xf numFmtId="0" fontId="8" fillId="4" borderId="20" xfId="0" applyFont="1" applyFill="1" applyBorder="1" applyAlignment="1">
      <alignment horizontal="center" vertical="center"/>
    </xf>
    <xf numFmtId="0" fontId="8" fillId="4" borderId="103" xfId="0" applyFont="1" applyFill="1" applyBorder="1" applyAlignment="1">
      <alignment horizontal="center" vertical="center"/>
    </xf>
    <xf numFmtId="0" fontId="8" fillId="4" borderId="104" xfId="0" applyFont="1" applyFill="1" applyBorder="1" applyAlignment="1">
      <alignment horizontal="center" vertical="center"/>
    </xf>
    <xf numFmtId="0" fontId="28" fillId="8" borderId="15" xfId="0" applyFont="1" applyFill="1" applyBorder="1" applyAlignment="1">
      <alignment horizontal="center" vertical="center"/>
    </xf>
    <xf numFmtId="0" fontId="28" fillId="8" borderId="17" xfId="0" applyFont="1" applyFill="1" applyBorder="1" applyAlignment="1">
      <alignment horizontal="center" vertical="center"/>
    </xf>
    <xf numFmtId="0" fontId="28" fillId="8" borderId="12" xfId="0" applyFont="1" applyFill="1" applyBorder="1" applyAlignment="1">
      <alignment horizontal="center" vertical="center"/>
    </xf>
    <xf numFmtId="0" fontId="28" fillId="8" borderId="14" xfId="0" applyFont="1" applyFill="1" applyBorder="1" applyAlignment="1">
      <alignment horizontal="center" vertical="center"/>
    </xf>
    <xf numFmtId="0" fontId="42" fillId="0" borderId="19" xfId="1" applyFont="1" applyBorder="1" applyAlignment="1">
      <alignment horizontal="center" vertical="center" wrapText="1"/>
    </xf>
    <xf numFmtId="0" fontId="43" fillId="0" borderId="20" xfId="1" applyFont="1" applyBorder="1"/>
    <xf numFmtId="0" fontId="2" fillId="0" borderId="36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11" fillId="4" borderId="65" xfId="0" applyFont="1" applyFill="1" applyBorder="1" applyAlignment="1">
      <alignment horizontal="center" vertical="center" wrapText="1"/>
    </xf>
    <xf numFmtId="0" fontId="11" fillId="4" borderId="61" xfId="0" applyFont="1" applyFill="1" applyBorder="1" applyAlignment="1">
      <alignment horizontal="center" vertical="center" wrapText="1"/>
    </xf>
    <xf numFmtId="0" fontId="8" fillId="4" borderId="35" xfId="0" applyFont="1" applyFill="1" applyBorder="1" applyAlignment="1">
      <alignment horizontal="center" vertical="center"/>
    </xf>
    <xf numFmtId="0" fontId="8" fillId="4" borderId="51" xfId="0" applyFont="1" applyFill="1" applyBorder="1" applyAlignment="1">
      <alignment horizontal="center" vertical="center"/>
    </xf>
    <xf numFmtId="0" fontId="8" fillId="4" borderId="50" xfId="0" applyFont="1" applyFill="1" applyBorder="1" applyAlignment="1">
      <alignment horizontal="center" vertical="center"/>
    </xf>
    <xf numFmtId="0" fontId="8" fillId="4" borderId="49" xfId="0" applyFont="1" applyFill="1" applyBorder="1" applyAlignment="1">
      <alignment horizontal="center" vertical="center"/>
    </xf>
    <xf numFmtId="0" fontId="8" fillId="4" borderId="37" xfId="0" applyFont="1" applyFill="1" applyBorder="1" applyAlignment="1">
      <alignment horizontal="center" vertical="center"/>
    </xf>
    <xf numFmtId="0" fontId="8" fillId="4" borderId="39" xfId="0" applyFont="1" applyFill="1" applyBorder="1" applyAlignment="1">
      <alignment horizontal="center" vertical="center"/>
    </xf>
    <xf numFmtId="0" fontId="32" fillId="4" borderId="51" xfId="0" applyFont="1" applyFill="1" applyBorder="1" applyAlignment="1">
      <alignment horizontal="center" vertical="center"/>
    </xf>
    <xf numFmtId="0" fontId="32" fillId="4" borderId="50" xfId="0" applyFont="1" applyFill="1" applyBorder="1" applyAlignment="1">
      <alignment horizontal="center" vertical="center"/>
    </xf>
    <xf numFmtId="0" fontId="32" fillId="4" borderId="49" xfId="0" applyFont="1" applyFill="1" applyBorder="1" applyAlignment="1">
      <alignment horizontal="center" vertical="center"/>
    </xf>
    <xf numFmtId="0" fontId="32" fillId="4" borderId="39" xfId="0" applyFont="1" applyFill="1" applyBorder="1" applyAlignment="1">
      <alignment horizontal="center" vertical="center"/>
    </xf>
    <xf numFmtId="0" fontId="11" fillId="4" borderId="126" xfId="0" applyFont="1" applyFill="1" applyBorder="1" applyAlignment="1">
      <alignment horizontal="center" vertical="center" wrapText="1"/>
    </xf>
    <xf numFmtId="0" fontId="11" fillId="4" borderId="60" xfId="0" applyFont="1" applyFill="1" applyBorder="1" applyAlignment="1">
      <alignment horizontal="center" vertical="center" wrapText="1"/>
    </xf>
    <xf numFmtId="0" fontId="12" fillId="5" borderId="53" xfId="0" applyFont="1" applyFill="1" applyBorder="1" applyAlignment="1">
      <alignment horizontal="center" vertical="top" wrapText="1"/>
    </xf>
    <xf numFmtId="0" fontId="12" fillId="5" borderId="32" xfId="0" applyFont="1" applyFill="1" applyBorder="1" applyAlignment="1">
      <alignment horizontal="center" vertical="top" wrapText="1"/>
    </xf>
    <xf numFmtId="0" fontId="12" fillId="5" borderId="53" xfId="0" applyFont="1" applyFill="1" applyBorder="1" applyAlignment="1">
      <alignment horizontal="center" vertical="center" wrapText="1"/>
    </xf>
    <xf numFmtId="0" fontId="12" fillId="5" borderId="32" xfId="0" applyFont="1" applyFill="1" applyBorder="1" applyAlignment="1">
      <alignment horizontal="center" vertical="center" wrapText="1"/>
    </xf>
    <xf numFmtId="0" fontId="3" fillId="4" borderId="36" xfId="0" applyFont="1" applyFill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1" fillId="11" borderId="44" xfId="4" applyFont="1" applyFill="1" applyBorder="1" applyAlignment="1">
      <alignment horizontal="center" vertical="center" wrapText="1"/>
    </xf>
    <xf numFmtId="0" fontId="1" fillId="11" borderId="21" xfId="4" applyFont="1" applyFill="1" applyBorder="1" applyAlignment="1">
      <alignment horizontal="left" vertical="top"/>
    </xf>
    <xf numFmtId="0" fontId="12" fillId="11" borderId="30" xfId="4" applyFont="1" applyFill="1" applyBorder="1" applyAlignment="1">
      <alignment horizontal="center" vertical="center" wrapText="1"/>
    </xf>
    <xf numFmtId="0" fontId="12" fillId="11" borderId="43" xfId="4" applyFont="1" applyFill="1" applyBorder="1" applyAlignment="1">
      <alignment horizontal="center" vertical="center" wrapText="1"/>
    </xf>
    <xf numFmtId="1" fontId="28" fillId="6" borderId="6" xfId="0" applyNumberFormat="1" applyFont="1" applyFill="1" applyBorder="1" applyAlignment="1">
      <alignment horizontal="center" vertical="center" shrinkToFit="1"/>
    </xf>
    <xf numFmtId="1" fontId="28" fillId="6" borderId="7" xfId="0" applyNumberFormat="1" applyFont="1" applyFill="1" applyBorder="1" applyAlignment="1">
      <alignment horizontal="center" vertical="center" shrinkToFit="1"/>
    </xf>
    <xf numFmtId="1" fontId="28" fillId="6" borderId="8" xfId="0" applyNumberFormat="1" applyFont="1" applyFill="1" applyBorder="1" applyAlignment="1">
      <alignment horizontal="center" vertical="center" shrinkToFit="1"/>
    </xf>
    <xf numFmtId="0" fontId="12" fillId="6" borderId="50" xfId="0" applyFont="1" applyFill="1" applyBorder="1" applyAlignment="1">
      <alignment horizontal="center" vertical="center" wrapText="1"/>
    </xf>
    <xf numFmtId="0" fontId="12" fillId="6" borderId="0" xfId="0" applyFont="1" applyFill="1" applyBorder="1" applyAlignment="1">
      <alignment horizontal="center" vertical="center" wrapText="1"/>
    </xf>
    <xf numFmtId="0" fontId="12" fillId="6" borderId="4" xfId="0" applyFont="1" applyFill="1" applyBorder="1" applyAlignment="1">
      <alignment horizontal="center" vertical="center" wrapText="1"/>
    </xf>
    <xf numFmtId="0" fontId="1" fillId="11" borderId="9" xfId="4" applyFont="1" applyFill="1" applyBorder="1" applyAlignment="1">
      <alignment horizontal="center" vertical="center" wrapText="1"/>
    </xf>
    <xf numFmtId="0" fontId="1" fillId="11" borderId="11" xfId="4" applyFont="1" applyFill="1" applyBorder="1" applyAlignment="1">
      <alignment horizontal="left" vertical="top"/>
    </xf>
    <xf numFmtId="0" fontId="8" fillId="4" borderId="9" xfId="0" applyFont="1" applyFill="1" applyBorder="1" applyAlignment="1">
      <alignment horizontal="center" vertical="center"/>
    </xf>
    <xf numFmtId="0" fontId="8" fillId="4" borderId="10" xfId="0" applyFont="1" applyFill="1" applyBorder="1" applyAlignment="1">
      <alignment horizontal="center" vertical="center"/>
    </xf>
    <xf numFmtId="0" fontId="8" fillId="4" borderId="44" xfId="0" applyFont="1" applyFill="1" applyBorder="1" applyAlignment="1">
      <alignment horizontal="center" vertical="center"/>
    </xf>
    <xf numFmtId="0" fontId="8" fillId="4" borderId="63" xfId="0" applyFont="1" applyFill="1" applyBorder="1" applyAlignment="1">
      <alignment horizontal="center" vertical="center"/>
    </xf>
    <xf numFmtId="0" fontId="11" fillId="10" borderId="64" xfId="0" applyFont="1" applyFill="1" applyBorder="1" applyAlignment="1">
      <alignment horizontal="center" vertical="center" wrapText="1"/>
    </xf>
    <xf numFmtId="0" fontId="11" fillId="10" borderId="81" xfId="0" applyFont="1" applyFill="1" applyBorder="1" applyAlignment="1">
      <alignment horizontal="center" vertical="center" wrapText="1"/>
    </xf>
    <xf numFmtId="0" fontId="12" fillId="10" borderId="9" xfId="0" applyFont="1" applyFill="1" applyBorder="1" applyAlignment="1">
      <alignment horizontal="center" vertical="center" wrapText="1"/>
    </xf>
    <xf numFmtId="0" fontId="12" fillId="10" borderId="10" xfId="0" applyFont="1" applyFill="1" applyBorder="1" applyAlignment="1">
      <alignment horizontal="center" vertical="center" wrapText="1"/>
    </xf>
    <xf numFmtId="0" fontId="8" fillId="4" borderId="2" xfId="0" applyFont="1" applyFill="1" applyBorder="1" applyAlignment="1">
      <alignment horizontal="center" vertical="center"/>
    </xf>
    <xf numFmtId="0" fontId="8" fillId="4" borderId="13" xfId="0" applyFont="1" applyFill="1" applyBorder="1" applyAlignment="1">
      <alignment horizontal="center" vertical="center"/>
    </xf>
    <xf numFmtId="0" fontId="12" fillId="5" borderId="30" xfId="0" applyFont="1" applyFill="1" applyBorder="1" applyAlignment="1">
      <alignment horizontal="center" vertical="top" wrapText="1"/>
    </xf>
    <xf numFmtId="0" fontId="12" fillId="5" borderId="43" xfId="0" applyFont="1" applyFill="1" applyBorder="1" applyAlignment="1">
      <alignment horizontal="center" vertical="top" wrapText="1"/>
    </xf>
    <xf numFmtId="0" fontId="12" fillId="5" borderId="30" xfId="0" applyFont="1" applyFill="1" applyBorder="1" applyAlignment="1">
      <alignment horizontal="center" vertical="center" wrapText="1"/>
    </xf>
    <xf numFmtId="0" fontId="12" fillId="5" borderId="43" xfId="0" applyFont="1" applyFill="1" applyBorder="1" applyAlignment="1">
      <alignment horizontal="center" vertical="center" wrapText="1"/>
    </xf>
    <xf numFmtId="0" fontId="8" fillId="9" borderId="15" xfId="0" applyFont="1" applyFill="1" applyBorder="1" applyAlignment="1">
      <alignment horizontal="center" vertical="center"/>
    </xf>
    <xf numFmtId="0" fontId="8" fillId="9" borderId="16" xfId="0" applyFont="1" applyFill="1" applyBorder="1" applyAlignment="1">
      <alignment horizontal="center" vertical="center"/>
    </xf>
    <xf numFmtId="0" fontId="8" fillId="9" borderId="19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center" vertical="center"/>
    </xf>
    <xf numFmtId="0" fontId="8" fillId="10" borderId="6" xfId="0" applyFont="1" applyFill="1" applyBorder="1" applyAlignment="1">
      <alignment horizontal="center" vertical="center"/>
    </xf>
    <xf numFmtId="0" fontId="8" fillId="10" borderId="7" xfId="0" applyFont="1" applyFill="1" applyBorder="1" applyAlignment="1">
      <alignment horizontal="center" vertical="center"/>
    </xf>
    <xf numFmtId="0" fontId="8" fillId="10" borderId="8" xfId="0" applyFont="1" applyFill="1" applyBorder="1" applyAlignment="1">
      <alignment horizontal="center" vertical="center"/>
    </xf>
    <xf numFmtId="0" fontId="28" fillId="4" borderId="36" xfId="0" applyFont="1" applyFill="1" applyBorder="1" applyAlignment="1">
      <alignment horizontal="center" vertical="center"/>
    </xf>
    <xf numFmtId="0" fontId="28" fillId="4" borderId="0" xfId="0" applyFont="1" applyFill="1" applyBorder="1" applyAlignment="1">
      <alignment horizontal="center" vertical="center"/>
    </xf>
    <xf numFmtId="0" fontId="28" fillId="4" borderId="41" xfId="0" applyFont="1" applyFill="1" applyBorder="1" applyAlignment="1">
      <alignment horizontal="center" vertical="center"/>
    </xf>
    <xf numFmtId="0" fontId="8" fillId="4" borderId="16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8" fillId="9" borderId="12" xfId="0" applyFont="1" applyFill="1" applyBorder="1" applyAlignment="1">
      <alignment horizontal="center" vertical="center"/>
    </xf>
    <xf numFmtId="0" fontId="8" fillId="9" borderId="13" xfId="0" applyFont="1" applyFill="1" applyBorder="1" applyAlignment="1">
      <alignment horizontal="center" vertical="center"/>
    </xf>
    <xf numFmtId="0" fontId="12" fillId="6" borderId="9" xfId="0" applyFont="1" applyFill="1" applyBorder="1" applyAlignment="1">
      <alignment horizontal="center" vertical="center" wrapText="1"/>
    </xf>
    <xf numFmtId="0" fontId="12" fillId="6" borderId="10" xfId="0" applyFont="1" applyFill="1" applyBorder="1" applyAlignment="1">
      <alignment horizontal="center" vertical="center" wrapText="1"/>
    </xf>
    <xf numFmtId="0" fontId="12" fillId="6" borderId="26" xfId="0" applyFont="1" applyFill="1" applyBorder="1" applyAlignment="1">
      <alignment horizontal="center" vertical="center" wrapText="1"/>
    </xf>
    <xf numFmtId="0" fontId="28" fillId="8" borderId="35" xfId="0" applyFont="1" applyFill="1" applyBorder="1" applyAlignment="1">
      <alignment horizontal="center" vertical="center"/>
    </xf>
    <xf numFmtId="0" fontId="28" fillId="8" borderId="51" xfId="0" applyFont="1" applyFill="1" applyBorder="1" applyAlignment="1">
      <alignment horizontal="center" vertical="center"/>
    </xf>
    <xf numFmtId="0" fontId="28" fillId="8" borderId="123" xfId="0" applyFont="1" applyFill="1" applyBorder="1" applyAlignment="1">
      <alignment horizontal="center" vertical="center"/>
    </xf>
    <xf numFmtId="0" fontId="28" fillId="8" borderId="124" xfId="0" applyFont="1" applyFill="1" applyBorder="1" applyAlignment="1">
      <alignment horizontal="center" vertical="center"/>
    </xf>
    <xf numFmtId="0" fontId="28" fillId="8" borderId="58" xfId="0" applyFont="1" applyFill="1" applyBorder="1" applyAlignment="1">
      <alignment horizontal="center" vertical="center"/>
    </xf>
    <xf numFmtId="0" fontId="28" fillId="8" borderId="66" xfId="0" applyFont="1" applyFill="1" applyBorder="1" applyAlignment="1">
      <alignment horizontal="center" vertical="center"/>
    </xf>
    <xf numFmtId="0" fontId="28" fillId="8" borderId="37" xfId="0" applyFont="1" applyFill="1" applyBorder="1" applyAlignment="1">
      <alignment horizontal="center" vertical="center"/>
    </xf>
    <xf numFmtId="0" fontId="28" fillId="8" borderId="39" xfId="0" applyFont="1" applyFill="1" applyBorder="1" applyAlignment="1">
      <alignment horizontal="center" vertical="center"/>
    </xf>
    <xf numFmtId="0" fontId="12" fillId="11" borderId="137" xfId="2" applyFont="1" applyFill="1" applyBorder="1" applyAlignment="1">
      <alignment horizontal="center" vertical="center" wrapText="1"/>
    </xf>
    <xf numFmtId="0" fontId="12" fillId="11" borderId="100" xfId="2" applyFont="1" applyFill="1" applyBorder="1" applyAlignment="1">
      <alignment horizontal="center" vertical="center" wrapText="1"/>
    </xf>
    <xf numFmtId="0" fontId="12" fillId="11" borderId="39" xfId="2" applyFont="1" applyFill="1" applyBorder="1" applyAlignment="1">
      <alignment horizontal="center" vertical="center" wrapText="1"/>
    </xf>
    <xf numFmtId="0" fontId="12" fillId="10" borderId="30" xfId="2" applyFont="1" applyFill="1" applyBorder="1" applyAlignment="1">
      <alignment horizontal="center" vertical="center" wrapText="1"/>
    </xf>
    <xf numFmtId="0" fontId="12" fillId="10" borderId="42" xfId="2" applyFont="1" applyFill="1" applyBorder="1" applyAlignment="1">
      <alignment horizontal="center" vertical="center" wrapText="1"/>
    </xf>
    <xf numFmtId="0" fontId="12" fillId="10" borderId="43" xfId="2" applyFont="1" applyFill="1" applyBorder="1" applyAlignment="1">
      <alignment horizontal="center" vertical="center" wrapText="1"/>
    </xf>
    <xf numFmtId="0" fontId="12" fillId="11" borderId="37" xfId="2" applyFont="1" applyFill="1" applyBorder="1" applyAlignment="1">
      <alignment horizontal="center" vertical="center" wrapText="1"/>
    </xf>
    <xf numFmtId="0" fontId="1" fillId="11" borderId="113" xfId="2" applyFont="1" applyFill="1" applyBorder="1" applyAlignment="1">
      <alignment horizontal="center" vertical="center" wrapText="1"/>
    </xf>
    <xf numFmtId="0" fontId="1" fillId="11" borderId="134" xfId="2" applyFont="1" applyFill="1" applyBorder="1" applyAlignment="1">
      <alignment horizontal="center" vertical="center" wrapText="1"/>
    </xf>
    <xf numFmtId="0" fontId="1" fillId="11" borderId="120" xfId="2" applyFont="1" applyFill="1" applyBorder="1" applyAlignment="1">
      <alignment horizontal="center" vertical="center" wrapText="1"/>
    </xf>
    <xf numFmtId="0" fontId="1" fillId="11" borderId="122" xfId="2" applyFont="1" applyFill="1" applyBorder="1" applyAlignment="1">
      <alignment horizontal="center" vertical="center" wrapText="1"/>
    </xf>
    <xf numFmtId="0" fontId="1" fillId="6" borderId="6" xfId="0" applyFont="1" applyFill="1" applyBorder="1" applyAlignment="1">
      <alignment horizontal="center" vertical="center"/>
    </xf>
    <xf numFmtId="0" fontId="1" fillId="6" borderId="7" xfId="0" applyFont="1" applyFill="1" applyBorder="1" applyAlignment="1">
      <alignment horizontal="center" vertical="center"/>
    </xf>
    <xf numFmtId="0" fontId="1" fillId="6" borderId="8" xfId="0" applyFont="1" applyFill="1" applyBorder="1" applyAlignment="1">
      <alignment horizontal="center" vertical="center"/>
    </xf>
    <xf numFmtId="0" fontId="2" fillId="0" borderId="44" xfId="0" applyFont="1" applyBorder="1" applyAlignment="1">
      <alignment horizontal="center" vertical="center"/>
    </xf>
    <xf numFmtId="0" fontId="2" fillId="0" borderId="63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11" fillId="3" borderId="37" xfId="0" applyFont="1" applyFill="1" applyBorder="1" applyAlignment="1">
      <alignment horizontal="center" vertical="center" wrapText="1"/>
    </xf>
    <xf numFmtId="0" fontId="11" fillId="3" borderId="38" xfId="0" applyFont="1" applyFill="1" applyBorder="1" applyAlignment="1">
      <alignment horizontal="center" vertical="center" wrapText="1"/>
    </xf>
    <xf numFmtId="0" fontId="11" fillId="3" borderId="39" xfId="0" applyFont="1" applyFill="1" applyBorder="1" applyAlignment="1">
      <alignment horizontal="center" vertical="center" wrapText="1"/>
    </xf>
    <xf numFmtId="0" fontId="28" fillId="4" borderId="16" xfId="0" applyFont="1" applyFill="1" applyBorder="1" applyAlignment="1">
      <alignment horizontal="center" vertical="center"/>
    </xf>
    <xf numFmtId="0" fontId="28" fillId="4" borderId="1" xfId="0" applyFont="1" applyFill="1" applyBorder="1" applyAlignment="1">
      <alignment horizontal="center" vertical="center"/>
    </xf>
    <xf numFmtId="0" fontId="28" fillId="4" borderId="103" xfId="0" applyFont="1" applyFill="1" applyBorder="1" applyAlignment="1">
      <alignment horizontal="center" vertical="center"/>
    </xf>
    <xf numFmtId="0" fontId="28" fillId="4" borderId="83" xfId="0" applyFont="1" applyFill="1" applyBorder="1" applyAlignment="1">
      <alignment horizontal="center" vertical="center"/>
    </xf>
    <xf numFmtId="0" fontId="36" fillId="0" borderId="44" xfId="0" applyFont="1" applyBorder="1" applyAlignment="1">
      <alignment horizontal="center" vertical="center"/>
    </xf>
    <xf numFmtId="0" fontId="36" fillId="0" borderId="63" xfId="0" applyFont="1" applyBorder="1" applyAlignment="1">
      <alignment horizontal="center" vertical="center"/>
    </xf>
    <xf numFmtId="0" fontId="36" fillId="0" borderId="21" xfId="0" applyFont="1" applyBorder="1" applyAlignment="1">
      <alignment horizontal="center" vertical="center"/>
    </xf>
    <xf numFmtId="0" fontId="12" fillId="6" borderId="6" xfId="0" applyFont="1" applyFill="1" applyBorder="1" applyAlignment="1">
      <alignment horizontal="center" vertical="center" wrapText="1"/>
    </xf>
    <xf numFmtId="0" fontId="12" fillId="6" borderId="7" xfId="0" applyFont="1" applyFill="1" applyBorder="1" applyAlignment="1">
      <alignment horizontal="center" vertical="center" wrapText="1"/>
    </xf>
    <xf numFmtId="0" fontId="12" fillId="6" borderId="8" xfId="0" applyFont="1" applyFill="1" applyBorder="1" applyAlignment="1">
      <alignment horizontal="center" vertical="center" wrapText="1"/>
    </xf>
    <xf numFmtId="0" fontId="8" fillId="7" borderId="6" xfId="0" applyFont="1" applyFill="1" applyBorder="1" applyAlignment="1">
      <alignment horizontal="center" vertical="center" wrapText="1"/>
    </xf>
    <xf numFmtId="0" fontId="8" fillId="7" borderId="7" xfId="0" applyFont="1" applyFill="1" applyBorder="1" applyAlignment="1">
      <alignment horizontal="center" vertical="center" wrapText="1"/>
    </xf>
    <xf numFmtId="0" fontId="8" fillId="7" borderId="8" xfId="0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45" xfId="0" applyFont="1" applyBorder="1" applyAlignment="1">
      <alignment horizontal="center" vertical="center"/>
    </xf>
    <xf numFmtId="0" fontId="2" fillId="0" borderId="62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34" fillId="4" borderId="9" xfId="0" applyFont="1" applyFill="1" applyBorder="1" applyAlignment="1">
      <alignment horizontal="center" vertical="center" wrapText="1"/>
    </xf>
    <xf numFmtId="0" fontId="34" fillId="4" borderId="11" xfId="0" applyFont="1" applyFill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51" fillId="11" borderId="69" xfId="2" applyFont="1" applyFill="1" applyBorder="1" applyAlignment="1">
      <alignment horizontal="center"/>
    </xf>
    <xf numFmtId="0" fontId="14" fillId="11" borderId="70" xfId="2" applyFont="1" applyFill="1" applyBorder="1"/>
    <xf numFmtId="0" fontId="51" fillId="11" borderId="128" xfId="2" applyFont="1" applyFill="1" applyBorder="1"/>
    <xf numFmtId="0" fontId="14" fillId="11" borderId="85" xfId="2" applyFont="1" applyFill="1" applyBorder="1"/>
    <xf numFmtId="0" fontId="51" fillId="11" borderId="111" xfId="2" applyFont="1" applyFill="1" applyBorder="1" applyAlignment="1">
      <alignment horizontal="center"/>
    </xf>
    <xf numFmtId="0" fontId="56" fillId="11" borderId="116" xfId="2" applyFont="1" applyFill="1" applyBorder="1" applyAlignment="1">
      <alignment horizontal="center" wrapText="1"/>
    </xf>
    <xf numFmtId="0" fontId="43" fillId="11" borderId="8" xfId="2" applyFont="1" applyFill="1" applyBorder="1"/>
    <xf numFmtId="0" fontId="51" fillId="11" borderId="119" xfId="2" applyFont="1" applyFill="1" applyBorder="1" applyAlignment="1">
      <alignment horizontal="center"/>
    </xf>
    <xf numFmtId="0" fontId="14" fillId="11" borderId="118" xfId="2" applyFont="1" applyFill="1" applyBorder="1"/>
    <xf numFmtId="0" fontId="51" fillId="11" borderId="107" xfId="2" applyFont="1" applyFill="1" applyBorder="1" applyAlignment="1">
      <alignment horizontal="center"/>
    </xf>
    <xf numFmtId="0" fontId="14" fillId="11" borderId="87" xfId="2" applyFont="1" applyFill="1" applyBorder="1"/>
    <xf numFmtId="0" fontId="51" fillId="11" borderId="108" xfId="2" applyFont="1" applyFill="1" applyBorder="1" applyAlignment="1">
      <alignment horizontal="center"/>
    </xf>
    <xf numFmtId="0" fontId="43" fillId="11" borderId="115" xfId="2" applyFont="1" applyFill="1" applyBorder="1"/>
    <xf numFmtId="0" fontId="56" fillId="11" borderId="6" xfId="2" applyFont="1" applyFill="1" applyBorder="1" applyAlignment="1">
      <alignment horizontal="center" wrapText="1"/>
    </xf>
    <xf numFmtId="0" fontId="32" fillId="4" borderId="1" xfId="0" applyFont="1" applyFill="1" applyBorder="1" applyAlignment="1">
      <alignment horizontal="center" vertical="center"/>
    </xf>
    <xf numFmtId="0" fontId="32" fillId="8" borderId="12" xfId="0" applyFont="1" applyFill="1" applyBorder="1" applyAlignment="1">
      <alignment horizontal="center" vertical="center"/>
    </xf>
    <xf numFmtId="0" fontId="32" fillId="8" borderId="13" xfId="0" applyFont="1" applyFill="1" applyBorder="1" applyAlignment="1">
      <alignment horizontal="center" vertical="center"/>
    </xf>
    <xf numFmtId="0" fontId="6" fillId="10" borderId="120" xfId="2" applyFont="1" applyFill="1" applyBorder="1" applyAlignment="1">
      <alignment horizontal="center" vertical="center" wrapText="1"/>
    </xf>
    <xf numFmtId="0" fontId="6" fillId="10" borderId="121" xfId="2" applyFont="1" applyFill="1" applyBorder="1" applyAlignment="1">
      <alignment horizontal="center" vertical="center" wrapText="1"/>
    </xf>
    <xf numFmtId="0" fontId="6" fillId="10" borderId="122" xfId="2" applyFont="1" applyFill="1" applyBorder="1" applyAlignment="1">
      <alignment horizontal="center" vertical="center" wrapText="1"/>
    </xf>
    <xf numFmtId="1" fontId="28" fillId="6" borderId="50" xfId="0" applyNumberFormat="1" applyFont="1" applyFill="1" applyBorder="1" applyAlignment="1">
      <alignment horizontal="center" vertical="center" shrinkToFit="1"/>
    </xf>
    <xf numFmtId="1" fontId="28" fillId="6" borderId="0" xfId="0" applyNumberFormat="1" applyFont="1" applyFill="1" applyBorder="1" applyAlignment="1">
      <alignment horizontal="center" vertical="center" shrinkToFit="1"/>
    </xf>
    <xf numFmtId="0" fontId="28" fillId="8" borderId="13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0" fontId="8" fillId="4" borderId="125" xfId="0" applyFont="1" applyFill="1" applyBorder="1" applyAlignment="1">
      <alignment horizontal="center" vertical="center"/>
    </xf>
    <xf numFmtId="0" fontId="8" fillId="4" borderId="59" xfId="0" applyFont="1" applyFill="1" applyBorder="1" applyAlignment="1">
      <alignment horizontal="center" vertical="center"/>
    </xf>
    <xf numFmtId="0" fontId="8" fillId="4" borderId="114" xfId="0" applyFont="1" applyFill="1" applyBorder="1" applyAlignment="1">
      <alignment horizontal="center" vertical="center"/>
    </xf>
    <xf numFmtId="0" fontId="8" fillId="4" borderId="90" xfId="0" applyFont="1" applyFill="1" applyBorder="1" applyAlignment="1">
      <alignment horizontal="center" vertical="center"/>
    </xf>
    <xf numFmtId="0" fontId="8" fillId="8" borderId="19" xfId="0" applyFont="1" applyFill="1" applyBorder="1" applyAlignment="1">
      <alignment horizontal="center" vertical="center"/>
    </xf>
    <xf numFmtId="0" fontId="8" fillId="8" borderId="1" xfId="0" applyFont="1" applyFill="1" applyBorder="1" applyAlignment="1">
      <alignment horizontal="center" vertical="center"/>
    </xf>
    <xf numFmtId="0" fontId="8" fillId="8" borderId="12" xfId="0" applyFont="1" applyFill="1" applyBorder="1" applyAlignment="1">
      <alignment horizontal="center" vertical="center"/>
    </xf>
    <xf numFmtId="0" fontId="8" fillId="8" borderId="13" xfId="0" applyFont="1" applyFill="1" applyBorder="1" applyAlignment="1">
      <alignment horizontal="center" vertical="center"/>
    </xf>
    <xf numFmtId="0" fontId="12" fillId="10" borderId="35" xfId="0" applyFont="1" applyFill="1" applyBorder="1" applyAlignment="1">
      <alignment horizontal="center" vertical="center"/>
    </xf>
    <xf numFmtId="0" fontId="12" fillId="10" borderId="36" xfId="0" applyFont="1" applyFill="1" applyBorder="1" applyAlignment="1">
      <alignment horizontal="center" vertical="center"/>
    </xf>
    <xf numFmtId="0" fontId="12" fillId="10" borderId="51" xfId="0" applyFont="1" applyFill="1" applyBorder="1" applyAlignment="1">
      <alignment horizontal="center" vertical="center"/>
    </xf>
    <xf numFmtId="0" fontId="8" fillId="6" borderId="50" xfId="0" applyFont="1" applyFill="1" applyBorder="1" applyAlignment="1">
      <alignment horizontal="center" vertical="center"/>
    </xf>
    <xf numFmtId="0" fontId="8" fillId="6" borderId="0" xfId="0" applyFont="1" applyFill="1" applyBorder="1" applyAlignment="1">
      <alignment horizontal="center" vertical="center"/>
    </xf>
    <xf numFmtId="0" fontId="8" fillId="6" borderId="49" xfId="0" applyFont="1" applyFill="1" applyBorder="1" applyAlignment="1">
      <alignment horizontal="center" vertical="center"/>
    </xf>
    <xf numFmtId="1" fontId="28" fillId="6" borderId="49" xfId="0" applyNumberFormat="1" applyFont="1" applyFill="1" applyBorder="1" applyAlignment="1">
      <alignment horizontal="center" vertical="center" shrinkToFit="1"/>
    </xf>
    <xf numFmtId="0" fontId="8" fillId="8" borderId="15" xfId="0" applyFont="1" applyFill="1" applyBorder="1" applyAlignment="1">
      <alignment horizontal="center" vertical="center"/>
    </xf>
    <xf numFmtId="0" fontId="8" fillId="8" borderId="16" xfId="0" applyFont="1" applyFill="1" applyBorder="1" applyAlignment="1">
      <alignment horizontal="center" vertical="center"/>
    </xf>
    <xf numFmtId="0" fontId="12" fillId="4" borderId="35" xfId="0" applyFont="1" applyFill="1" applyBorder="1" applyAlignment="1">
      <alignment horizontal="center" vertical="center" wrapText="1"/>
    </xf>
    <xf numFmtId="0" fontId="12" fillId="4" borderId="36" xfId="0" applyFont="1" applyFill="1" applyBorder="1" applyAlignment="1">
      <alignment horizontal="center" vertical="center" wrapText="1"/>
    </xf>
    <xf numFmtId="0" fontId="12" fillId="4" borderId="51" xfId="0" applyFont="1" applyFill="1" applyBorder="1" applyAlignment="1">
      <alignment horizontal="center" vertical="center" wrapText="1"/>
    </xf>
    <xf numFmtId="0" fontId="46" fillId="3" borderId="6" xfId="0" applyFont="1" applyFill="1" applyBorder="1" applyAlignment="1">
      <alignment horizontal="center" vertical="center"/>
    </xf>
    <xf numFmtId="0" fontId="46" fillId="3" borderId="7" xfId="0" applyFont="1" applyFill="1" applyBorder="1" applyAlignment="1">
      <alignment horizontal="center" vertical="center"/>
    </xf>
    <xf numFmtId="0" fontId="46" fillId="3" borderId="8" xfId="0" applyFont="1" applyFill="1" applyBorder="1" applyAlignment="1">
      <alignment horizontal="center" vertical="center"/>
    </xf>
    <xf numFmtId="0" fontId="11" fillId="4" borderId="53" xfId="1" applyFont="1" applyFill="1" applyBorder="1" applyAlignment="1">
      <alignment horizontal="center" vertical="center" wrapText="1"/>
    </xf>
    <xf numFmtId="0" fontId="11" fillId="4" borderId="54" xfId="1" applyFont="1" applyFill="1" applyBorder="1" applyAlignment="1">
      <alignment horizontal="center" vertical="center" wrapText="1"/>
    </xf>
    <xf numFmtId="0" fontId="28" fillId="4" borderId="40" xfId="1" applyFont="1" applyFill="1" applyBorder="1" applyAlignment="1">
      <alignment horizontal="center" vertical="center"/>
    </xf>
    <xf numFmtId="0" fontId="28" fillId="4" borderId="41" xfId="1" applyFont="1" applyFill="1" applyBorder="1" applyAlignment="1">
      <alignment horizontal="center" vertical="center"/>
    </xf>
    <xf numFmtId="0" fontId="11" fillId="4" borderId="32" xfId="1" applyFont="1" applyFill="1" applyBorder="1" applyAlignment="1">
      <alignment horizontal="center" vertical="center" wrapText="1"/>
    </xf>
    <xf numFmtId="0" fontId="11" fillId="4" borderId="34" xfId="1" applyFont="1" applyFill="1" applyBorder="1" applyAlignment="1">
      <alignment horizontal="center" vertical="center" wrapText="1"/>
    </xf>
    <xf numFmtId="0" fontId="12" fillId="4" borderId="6" xfId="1" applyFont="1" applyFill="1" applyBorder="1" applyAlignment="1">
      <alignment horizontal="center" vertical="center" wrapText="1"/>
    </xf>
    <xf numFmtId="0" fontId="12" fillId="4" borderId="7" xfId="1" applyFont="1" applyFill="1" applyBorder="1" applyAlignment="1">
      <alignment horizontal="center" vertical="center" wrapText="1"/>
    </xf>
    <xf numFmtId="0" fontId="12" fillId="4" borderId="8" xfId="1" applyFont="1" applyFill="1" applyBorder="1" applyAlignment="1">
      <alignment horizontal="center" vertical="center" wrapText="1"/>
    </xf>
    <xf numFmtId="0" fontId="11" fillId="3" borderId="6" xfId="1" applyFont="1" applyFill="1" applyBorder="1" applyAlignment="1">
      <alignment horizontal="center" vertical="center" wrapText="1"/>
    </xf>
    <xf numFmtId="0" fontId="11" fillId="3" borderId="7" xfId="1" applyFont="1" applyFill="1" applyBorder="1" applyAlignment="1">
      <alignment horizontal="center" vertical="center" wrapText="1"/>
    </xf>
    <xf numFmtId="0" fontId="11" fillId="3" borderId="8" xfId="1" applyFont="1" applyFill="1" applyBorder="1" applyAlignment="1">
      <alignment horizontal="center" vertical="center" wrapText="1"/>
    </xf>
    <xf numFmtId="0" fontId="28" fillId="4" borderId="38" xfId="0" applyFont="1" applyFill="1" applyBorder="1" applyAlignment="1">
      <alignment horizontal="center" vertical="center"/>
    </xf>
    <xf numFmtId="0" fontId="28" fillId="4" borderId="125" xfId="0" applyFont="1" applyFill="1" applyBorder="1" applyAlignment="1">
      <alignment horizontal="center" vertical="center"/>
    </xf>
    <xf numFmtId="0" fontId="28" fillId="4" borderId="59" xfId="0" applyFont="1" applyFill="1" applyBorder="1" applyAlignment="1">
      <alignment horizontal="center" vertical="center"/>
    </xf>
    <xf numFmtId="0" fontId="8" fillId="8" borderId="57" xfId="0" applyFont="1" applyFill="1" applyBorder="1" applyAlignment="1">
      <alignment horizontal="center" vertical="center"/>
    </xf>
    <xf numFmtId="0" fontId="39" fillId="4" borderId="9" xfId="0" applyFont="1" applyFill="1" applyBorder="1" applyAlignment="1">
      <alignment horizontal="center" vertical="center" wrapText="1"/>
    </xf>
    <xf numFmtId="0" fontId="39" fillId="4" borderId="11" xfId="0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 wrapText="1"/>
    </xf>
    <xf numFmtId="0" fontId="11" fillId="6" borderId="132" xfId="1" applyFont="1" applyFill="1" applyBorder="1" applyAlignment="1">
      <alignment horizontal="center" vertical="center" wrapText="1"/>
    </xf>
    <xf numFmtId="0" fontId="11" fillId="6" borderId="110" xfId="1" applyFont="1" applyFill="1" applyBorder="1" applyAlignment="1">
      <alignment horizontal="center" vertical="center" wrapText="1"/>
    </xf>
    <xf numFmtId="0" fontId="11" fillId="6" borderId="133" xfId="1" applyFont="1" applyFill="1" applyBorder="1" applyAlignment="1">
      <alignment horizontal="center" vertical="center" wrapText="1"/>
    </xf>
    <xf numFmtId="0" fontId="11" fillId="6" borderId="75" xfId="1" applyFont="1" applyFill="1" applyBorder="1" applyAlignment="1">
      <alignment horizontal="center" vertical="center"/>
    </xf>
    <xf numFmtId="0" fontId="11" fillId="6" borderId="131" xfId="1" applyFont="1" applyFill="1" applyBorder="1" applyAlignment="1">
      <alignment horizontal="center" vertical="center"/>
    </xf>
    <xf numFmtId="1" fontId="28" fillId="6" borderId="112" xfId="1" applyNumberFormat="1" applyFont="1" applyFill="1" applyBorder="1" applyAlignment="1">
      <alignment horizontal="center" vertical="center" shrinkToFit="1"/>
    </xf>
    <xf numFmtId="1" fontId="28" fillId="6" borderId="109" xfId="1" applyNumberFormat="1" applyFont="1" applyFill="1" applyBorder="1" applyAlignment="1">
      <alignment horizontal="center" vertical="center" shrinkToFit="1"/>
    </xf>
    <xf numFmtId="0" fontId="8" fillId="4" borderId="36" xfId="0" applyFont="1" applyFill="1" applyBorder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8" fillId="4" borderId="38" xfId="0" applyFont="1" applyFill="1" applyBorder="1" applyAlignment="1">
      <alignment horizontal="center" vertical="center"/>
    </xf>
    <xf numFmtId="0" fontId="32" fillId="4" borderId="12" xfId="0" applyFont="1" applyFill="1" applyBorder="1" applyAlignment="1">
      <alignment horizontal="center" vertical="center"/>
    </xf>
    <xf numFmtId="0" fontId="32" fillId="4" borderId="13" xfId="0" applyFont="1" applyFill="1" applyBorder="1" applyAlignment="1">
      <alignment horizontal="center" vertical="center"/>
    </xf>
    <xf numFmtId="0" fontId="32" fillId="8" borderId="30" xfId="0" applyFont="1" applyFill="1" applyBorder="1" applyAlignment="1">
      <alignment horizontal="center" vertical="center"/>
    </xf>
    <xf numFmtId="0" fontId="32" fillId="8" borderId="42" xfId="0" applyFont="1" applyFill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1" fontId="28" fillId="3" borderId="58" xfId="0" applyNumberFormat="1" applyFont="1" applyFill="1" applyBorder="1" applyAlignment="1">
      <alignment horizontal="center" vertical="center" shrinkToFit="1"/>
    </xf>
    <xf numFmtId="1" fontId="28" fillId="3" borderId="59" xfId="0" applyNumberFormat="1" applyFont="1" applyFill="1" applyBorder="1" applyAlignment="1">
      <alignment horizontal="center" vertical="center" shrinkToFit="1"/>
    </xf>
    <xf numFmtId="1" fontId="28" fillId="3" borderId="66" xfId="0" applyNumberFormat="1" applyFont="1" applyFill="1" applyBorder="1" applyAlignment="1">
      <alignment horizontal="center" vertical="center" shrinkToFit="1"/>
    </xf>
    <xf numFmtId="0" fontId="12" fillId="6" borderId="11" xfId="0" applyFont="1" applyFill="1" applyBorder="1" applyAlignment="1">
      <alignment horizontal="center" vertical="center" wrapText="1"/>
    </xf>
    <xf numFmtId="1" fontId="28" fillId="3" borderId="36" xfId="0" applyNumberFormat="1" applyFont="1" applyFill="1" applyBorder="1" applyAlignment="1">
      <alignment horizontal="center" vertical="center" shrinkToFit="1"/>
    </xf>
    <xf numFmtId="1" fontId="28" fillId="3" borderId="51" xfId="0" applyNumberFormat="1" applyFont="1" applyFill="1" applyBorder="1" applyAlignment="1">
      <alignment horizontal="center" vertical="center" shrinkToFit="1"/>
    </xf>
    <xf numFmtId="0" fontId="6" fillId="11" borderId="116" xfId="2" applyFont="1" applyFill="1" applyBorder="1" applyAlignment="1">
      <alignment horizontal="center" vertical="center" wrapText="1"/>
    </xf>
    <xf numFmtId="0" fontId="57" fillId="11" borderId="8" xfId="2" applyFont="1" applyFill="1" applyBorder="1" applyAlignment="1">
      <alignment vertical="center"/>
    </xf>
    <xf numFmtId="0" fontId="50" fillId="11" borderId="113" xfId="2" applyFont="1" applyFill="1" applyBorder="1" applyAlignment="1">
      <alignment horizontal="center" vertical="center"/>
    </xf>
    <xf numFmtId="0" fontId="50" fillId="11" borderId="70" xfId="2" applyFont="1" applyFill="1" applyBorder="1" applyAlignment="1">
      <alignment horizontal="center" vertical="center"/>
    </xf>
    <xf numFmtId="0" fontId="50" fillId="11" borderId="69" xfId="2" applyFont="1" applyFill="1" applyBorder="1" applyAlignment="1">
      <alignment horizontal="center" vertical="center"/>
    </xf>
    <xf numFmtId="0" fontId="11" fillId="12" borderId="6" xfId="2" applyFont="1" applyFill="1" applyBorder="1" applyAlignment="1">
      <alignment horizontal="center" vertical="center" wrapText="1"/>
    </xf>
    <xf numFmtId="0" fontId="11" fillId="12" borderId="7" xfId="2" applyFont="1" applyFill="1" applyBorder="1" applyAlignment="1">
      <alignment horizontal="center" vertical="center" wrapText="1"/>
    </xf>
    <xf numFmtId="0" fontId="11" fillId="12" borderId="8" xfId="2" applyFont="1" applyFill="1" applyBorder="1" applyAlignment="1">
      <alignment horizontal="center" vertical="center" wrapText="1"/>
    </xf>
    <xf numFmtId="0" fontId="6" fillId="11" borderId="6" xfId="2" applyFont="1" applyFill="1" applyBorder="1" applyAlignment="1">
      <alignment horizontal="center" vertical="center" wrapText="1"/>
    </xf>
    <xf numFmtId="0" fontId="57" fillId="11" borderId="115" xfId="2" applyFont="1" applyFill="1" applyBorder="1" applyAlignment="1">
      <alignment vertical="center"/>
    </xf>
    <xf numFmtId="0" fontId="32" fillId="4" borderId="6" xfId="0" applyFont="1" applyFill="1" applyBorder="1" applyAlignment="1">
      <alignment horizontal="center" vertical="center"/>
    </xf>
    <xf numFmtId="0" fontId="32" fillId="4" borderId="7" xfId="0" applyFont="1" applyFill="1" applyBorder="1" applyAlignment="1">
      <alignment horizontal="center" vertical="center"/>
    </xf>
    <xf numFmtId="0" fontId="50" fillId="11" borderId="119" xfId="2" applyFont="1" applyFill="1" applyBorder="1" applyAlignment="1">
      <alignment horizontal="center" vertical="center"/>
    </xf>
    <xf numFmtId="0" fontId="50" fillId="11" borderId="118" xfId="2" applyFont="1" applyFill="1" applyBorder="1" applyAlignment="1">
      <alignment horizontal="center" vertical="center"/>
    </xf>
    <xf numFmtId="0" fontId="50" fillId="11" borderId="117" xfId="2" applyFont="1" applyFill="1" applyBorder="1" applyAlignment="1">
      <alignment horizontal="center" vertical="center"/>
    </xf>
    <xf numFmtId="0" fontId="12" fillId="10" borderId="120" xfId="1" applyFont="1" applyFill="1" applyBorder="1" applyAlignment="1">
      <alignment horizontal="center" vertical="center"/>
    </xf>
    <xf numFmtId="0" fontId="12" fillId="10" borderId="121" xfId="1" applyFont="1" applyFill="1" applyBorder="1" applyAlignment="1">
      <alignment horizontal="center" vertical="center"/>
    </xf>
    <xf numFmtId="0" fontId="12" fillId="10" borderId="122" xfId="1" applyFont="1" applyFill="1" applyBorder="1" applyAlignment="1">
      <alignment horizontal="center" vertical="center"/>
    </xf>
    <xf numFmtId="0" fontId="12" fillId="4" borderId="45" xfId="1" applyFont="1" applyFill="1" applyBorder="1" applyAlignment="1">
      <alignment horizontal="center" vertical="center"/>
    </xf>
    <xf numFmtId="0" fontId="12" fillId="4" borderId="27" xfId="1" applyFont="1" applyFill="1" applyBorder="1" applyAlignment="1">
      <alignment horizontal="center" vertical="center"/>
    </xf>
    <xf numFmtId="0" fontId="12" fillId="8" borderId="6" xfId="1" applyFont="1" applyFill="1" applyBorder="1" applyAlignment="1">
      <alignment horizontal="center" vertical="center"/>
    </xf>
    <xf numFmtId="0" fontId="12" fillId="8" borderId="56" xfId="1" applyFont="1" applyFill="1" applyBorder="1" applyAlignment="1">
      <alignment horizontal="center" vertical="center"/>
    </xf>
    <xf numFmtId="0" fontId="28" fillId="4" borderId="13" xfId="0" applyFont="1" applyFill="1" applyBorder="1" applyAlignment="1">
      <alignment horizontal="center" vertical="center"/>
    </xf>
    <xf numFmtId="0" fontId="12" fillId="10" borderId="6" xfId="2" applyFont="1" applyFill="1" applyBorder="1" applyAlignment="1">
      <alignment horizontal="center" vertical="center" wrapText="1"/>
    </xf>
    <xf numFmtId="0" fontId="12" fillId="10" borderId="7" xfId="2" applyFont="1" applyFill="1" applyBorder="1" applyAlignment="1">
      <alignment horizontal="center" vertical="center" wrapText="1"/>
    </xf>
    <xf numFmtId="0" fontId="12" fillId="10" borderId="8" xfId="2" applyFont="1" applyFill="1" applyBorder="1" applyAlignment="1">
      <alignment horizontal="center" vertical="center" wrapText="1"/>
    </xf>
    <xf numFmtId="0" fontId="1" fillId="11" borderId="44" xfId="2" applyFont="1" applyFill="1" applyBorder="1" applyAlignment="1">
      <alignment horizontal="center" wrapText="1"/>
    </xf>
    <xf numFmtId="0" fontId="1" fillId="11" borderId="21" xfId="2" applyFont="1" applyFill="1" applyBorder="1" applyAlignment="1">
      <alignment horizontal="center" wrapText="1"/>
    </xf>
    <xf numFmtId="0" fontId="1" fillId="11" borderId="44" xfId="2" applyFont="1" applyFill="1" applyBorder="1" applyAlignment="1">
      <alignment horizontal="center" vertical="center" wrapText="1"/>
    </xf>
    <xf numFmtId="0" fontId="1" fillId="11" borderId="21" xfId="2" applyFont="1" applyFill="1" applyBorder="1" applyAlignment="1">
      <alignment horizontal="center" vertical="center" wrapText="1"/>
    </xf>
    <xf numFmtId="0" fontId="1" fillId="11" borderId="2" xfId="2" applyFont="1" applyFill="1" applyBorder="1" applyAlignment="1">
      <alignment horizontal="center" vertical="center" wrapText="1"/>
    </xf>
    <xf numFmtId="0" fontId="12" fillId="11" borderId="5" xfId="2" applyFont="1" applyFill="1" applyBorder="1" applyAlignment="1">
      <alignment horizontal="center" vertical="center" wrapText="1"/>
    </xf>
    <xf numFmtId="0" fontId="12" fillId="11" borderId="29" xfId="2" applyFont="1" applyFill="1" applyBorder="1" applyAlignment="1">
      <alignment horizontal="center" vertical="center" wrapText="1"/>
    </xf>
    <xf numFmtId="0" fontId="1" fillId="11" borderId="9" xfId="2" applyFont="1" applyFill="1" applyBorder="1" applyAlignment="1">
      <alignment horizontal="center" vertical="center" wrapText="1"/>
    </xf>
    <xf numFmtId="0" fontId="1" fillId="11" borderId="11" xfId="2" applyFont="1" applyFill="1" applyBorder="1" applyAlignment="1">
      <alignment horizontal="center" vertical="center" wrapText="1"/>
    </xf>
    <xf numFmtId="0" fontId="1" fillId="11" borderId="9" xfId="2" applyFont="1" applyFill="1" applyBorder="1" applyAlignment="1">
      <alignment horizontal="center" wrapText="1"/>
    </xf>
    <xf numFmtId="0" fontId="1" fillId="11" borderId="11" xfId="2" applyFont="1" applyFill="1" applyBorder="1" applyAlignment="1">
      <alignment horizontal="center" wrapText="1"/>
    </xf>
    <xf numFmtId="0" fontId="12" fillId="11" borderId="28" xfId="2" applyFont="1" applyFill="1" applyBorder="1" applyAlignment="1">
      <alignment horizontal="center" vertical="center" wrapText="1"/>
    </xf>
    <xf numFmtId="0" fontId="1" fillId="0" borderId="48" xfId="0" applyFont="1" applyBorder="1" applyAlignment="1">
      <alignment horizontal="center" vertical="center" wrapText="1"/>
    </xf>
    <xf numFmtId="0" fontId="43" fillId="0" borderId="2" xfId="1" applyFont="1" applyBorder="1"/>
    <xf numFmtId="0" fontId="11" fillId="0" borderId="36" xfId="0" applyFont="1" applyBorder="1" applyAlignment="1">
      <alignment horizontal="center" vertical="center" wrapText="1"/>
    </xf>
    <xf numFmtId="1" fontId="28" fillId="0" borderId="0" xfId="0" applyNumberFormat="1" applyFont="1" applyAlignment="1">
      <alignment horizontal="center" vertical="center" shrinkToFit="1"/>
    </xf>
    <xf numFmtId="0" fontId="12" fillId="5" borderId="57" xfId="0" applyFont="1" applyFill="1" applyBorder="1" applyAlignment="1">
      <alignment horizontal="center" vertical="top" wrapText="1"/>
    </xf>
    <xf numFmtId="0" fontId="32" fillId="4" borderId="14" xfId="0" applyFont="1" applyFill="1" applyBorder="1" applyAlignment="1">
      <alignment horizontal="center" vertical="center"/>
    </xf>
    <xf numFmtId="0" fontId="32" fillId="8" borderId="5" xfId="0" applyFont="1" applyFill="1" applyBorder="1" applyAlignment="1">
      <alignment horizontal="center" vertical="center"/>
    </xf>
    <xf numFmtId="0" fontId="32" fillId="8" borderId="114" xfId="0" applyFont="1" applyFill="1" applyBorder="1" applyAlignment="1">
      <alignment horizontal="center" vertical="center"/>
    </xf>
    <xf numFmtId="0" fontId="28" fillId="8" borderId="6" xfId="0" applyFont="1" applyFill="1" applyBorder="1" applyAlignment="1">
      <alignment horizontal="center" vertical="center"/>
    </xf>
    <xf numFmtId="0" fontId="28" fillId="8" borderId="8" xfId="0" applyFont="1" applyFill="1" applyBorder="1" applyAlignment="1">
      <alignment horizontal="center" vertical="center"/>
    </xf>
    <xf numFmtId="0" fontId="32" fillId="4" borderId="17" xfId="0" applyFont="1" applyFill="1" applyBorder="1" applyAlignment="1">
      <alignment horizontal="center" vertical="center"/>
    </xf>
    <xf numFmtId="0" fontId="32" fillId="4" borderId="20" xfId="0" applyFont="1" applyFill="1" applyBorder="1" applyAlignment="1">
      <alignment horizontal="center" vertical="center"/>
    </xf>
    <xf numFmtId="0" fontId="12" fillId="11" borderId="116" xfId="2" applyFont="1" applyFill="1" applyBorder="1" applyAlignment="1">
      <alignment horizontal="center" vertical="center" wrapText="1"/>
    </xf>
    <xf numFmtId="0" fontId="12" fillId="11" borderId="115" xfId="2" applyFont="1" applyFill="1" applyBorder="1" applyAlignment="1">
      <alignment horizontal="center" vertical="center" wrapText="1"/>
    </xf>
    <xf numFmtId="0" fontId="12" fillId="11" borderId="8" xfId="2" applyFont="1" applyFill="1" applyBorder="1" applyAlignment="1">
      <alignment horizontal="center" vertical="center" wrapText="1"/>
    </xf>
    <xf numFmtId="0" fontId="12" fillId="10" borderId="53" xfId="2" applyFont="1" applyFill="1" applyBorder="1" applyAlignment="1">
      <alignment horizontal="center" vertical="center" wrapText="1"/>
    </xf>
    <xf numFmtId="0" fontId="12" fillId="10" borderId="31" xfId="2" applyFont="1" applyFill="1" applyBorder="1" applyAlignment="1">
      <alignment horizontal="center" vertical="center" wrapText="1"/>
    </xf>
    <xf numFmtId="0" fontId="12" fillId="10" borderId="32" xfId="2" applyFont="1" applyFill="1" applyBorder="1" applyAlignment="1">
      <alignment horizontal="center" vertical="center" wrapText="1"/>
    </xf>
    <xf numFmtId="0" fontId="12" fillId="11" borderId="6" xfId="2" applyFont="1" applyFill="1" applyBorder="1" applyAlignment="1">
      <alignment horizontal="center" vertical="center" wrapText="1"/>
    </xf>
    <xf numFmtId="1" fontId="8" fillId="6" borderId="128" xfId="2" applyNumberFormat="1" applyFont="1" applyFill="1" applyBorder="1" applyAlignment="1">
      <alignment horizontal="center" vertical="center" shrinkToFit="1"/>
    </xf>
    <xf numFmtId="1" fontId="8" fillId="6" borderId="111" xfId="2" applyNumberFormat="1" applyFont="1" applyFill="1" applyBorder="1" applyAlignment="1">
      <alignment horizontal="center" vertical="center" shrinkToFit="1"/>
    </xf>
    <xf numFmtId="1" fontId="8" fillId="6" borderId="85" xfId="2" applyNumberFormat="1" applyFont="1" applyFill="1" applyBorder="1" applyAlignment="1">
      <alignment horizontal="center" vertical="center" shrinkToFit="1"/>
    </xf>
    <xf numFmtId="0" fontId="12" fillId="6" borderId="50" xfId="2" applyFont="1" applyFill="1" applyBorder="1" applyAlignment="1">
      <alignment horizontal="center" vertical="center" wrapText="1"/>
    </xf>
    <xf numFmtId="0" fontId="12" fillId="6" borderId="0" xfId="2" applyFont="1" applyFill="1" applyBorder="1" applyAlignment="1">
      <alignment horizontal="center" vertical="center" wrapText="1"/>
    </xf>
    <xf numFmtId="0" fontId="12" fillId="6" borderId="49" xfId="2" applyFont="1" applyFill="1" applyBorder="1" applyAlignment="1">
      <alignment horizontal="center" vertical="center" wrapText="1"/>
    </xf>
    <xf numFmtId="0" fontId="32" fillId="8" borderId="6" xfId="0" applyFont="1" applyFill="1" applyBorder="1" applyAlignment="1">
      <alignment horizontal="center" vertical="center"/>
    </xf>
    <xf numFmtId="0" fontId="32" fillId="8" borderId="7" xfId="0" applyFont="1" applyFill="1" applyBorder="1" applyAlignment="1">
      <alignment horizontal="center" vertical="center"/>
    </xf>
    <xf numFmtId="0" fontId="42" fillId="0" borderId="75" xfId="1" applyFont="1" applyBorder="1" applyAlignment="1">
      <alignment horizontal="center" vertical="center" wrapText="1"/>
    </xf>
    <xf numFmtId="0" fontId="43" fillId="0" borderId="76" xfId="1" applyFont="1" applyBorder="1"/>
    <xf numFmtId="0" fontId="42" fillId="0" borderId="69" xfId="1" applyFont="1" applyBorder="1" applyAlignment="1">
      <alignment horizontal="center" vertical="center" wrapText="1"/>
    </xf>
    <xf numFmtId="0" fontId="43" fillId="0" borderId="70" xfId="1" applyFont="1" applyBorder="1"/>
    <xf numFmtId="1" fontId="28" fillId="3" borderId="77" xfId="0" applyNumberFormat="1" applyFont="1" applyFill="1" applyBorder="1" applyAlignment="1">
      <alignment horizontal="center" vertical="center" shrinkToFit="1"/>
    </xf>
    <xf numFmtId="1" fontId="28" fillId="3" borderId="78" xfId="0" applyNumberFormat="1" applyFont="1" applyFill="1" applyBorder="1" applyAlignment="1">
      <alignment horizontal="center" vertical="center" shrinkToFit="1"/>
    </xf>
    <xf numFmtId="1" fontId="28" fillId="3" borderId="79" xfId="0" applyNumberFormat="1" applyFont="1" applyFill="1" applyBorder="1" applyAlignment="1">
      <alignment horizontal="center" vertical="center" shrinkToFit="1"/>
    </xf>
    <xf numFmtId="0" fontId="12" fillId="10" borderId="120" xfId="2" applyFont="1" applyFill="1" applyBorder="1" applyAlignment="1">
      <alignment horizontal="center" vertical="center" wrapText="1"/>
    </xf>
    <xf numFmtId="0" fontId="12" fillId="10" borderId="121" xfId="2" applyFont="1" applyFill="1" applyBorder="1" applyAlignment="1">
      <alignment horizontal="center" vertical="center" wrapText="1"/>
    </xf>
    <xf numFmtId="0" fontId="12" fillId="10" borderId="122" xfId="2" applyFont="1" applyFill="1" applyBorder="1" applyAlignment="1">
      <alignment horizontal="center" vertical="center" wrapText="1"/>
    </xf>
    <xf numFmtId="0" fontId="12" fillId="6" borderId="6" xfId="2" applyFont="1" applyFill="1" applyBorder="1" applyAlignment="1">
      <alignment horizontal="center" vertical="center" wrapText="1"/>
    </xf>
    <xf numFmtId="0" fontId="12" fillId="6" borderId="7" xfId="2" applyFont="1" applyFill="1" applyBorder="1" applyAlignment="1">
      <alignment horizontal="center" vertical="center" wrapText="1"/>
    </xf>
    <xf numFmtId="0" fontId="12" fillId="6" borderId="8" xfId="2" applyFont="1" applyFill="1" applyBorder="1" applyAlignment="1">
      <alignment horizontal="center" vertical="center" wrapText="1"/>
    </xf>
    <xf numFmtId="1" fontId="8" fillId="6" borderId="6" xfId="0" applyNumberFormat="1" applyFont="1" applyFill="1" applyBorder="1" applyAlignment="1">
      <alignment horizontal="center" vertical="center" shrinkToFit="1"/>
    </xf>
    <xf numFmtId="1" fontId="8" fillId="6" borderId="7" xfId="0" applyNumberFormat="1" applyFont="1" applyFill="1" applyBorder="1" applyAlignment="1">
      <alignment horizontal="center" vertical="center" shrinkToFit="1"/>
    </xf>
    <xf numFmtId="1" fontId="8" fillId="6" borderId="8" xfId="0" applyNumberFormat="1" applyFont="1" applyFill="1" applyBorder="1" applyAlignment="1">
      <alignment horizontal="center" vertical="center" shrinkToFit="1"/>
    </xf>
    <xf numFmtId="0" fontId="2" fillId="3" borderId="7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32" fillId="4" borderId="0" xfId="0" applyFont="1" applyFill="1" applyBorder="1" applyAlignment="1">
      <alignment horizontal="center" vertical="center"/>
    </xf>
    <xf numFmtId="0" fontId="2" fillId="4" borderId="36" xfId="0" applyFont="1" applyFill="1" applyBorder="1" applyAlignment="1">
      <alignment horizontal="center" vertical="center"/>
    </xf>
    <xf numFmtId="0" fontId="2" fillId="4" borderId="38" xfId="0" applyFont="1" applyFill="1" applyBorder="1" applyAlignment="1">
      <alignment horizontal="center" vertical="center"/>
    </xf>
    <xf numFmtId="0" fontId="51" fillId="0" borderId="119" xfId="2" applyFont="1" applyBorder="1" applyAlignment="1">
      <alignment horizontal="center"/>
    </xf>
    <xf numFmtId="0" fontId="14" fillId="0" borderId="118" xfId="2" applyFont="1" applyBorder="1"/>
    <xf numFmtId="0" fontId="51" fillId="0" borderId="107" xfId="2" applyFont="1" applyBorder="1" applyAlignment="1">
      <alignment horizontal="center"/>
    </xf>
    <xf numFmtId="0" fontId="14" fillId="0" borderId="87" xfId="2" applyFont="1" applyBorder="1"/>
    <xf numFmtId="0" fontId="51" fillId="0" borderId="69" xfId="2" applyFont="1" applyBorder="1" applyAlignment="1">
      <alignment horizontal="center"/>
    </xf>
    <xf numFmtId="0" fontId="14" fillId="0" borderId="70" xfId="2" applyFont="1" applyBorder="1"/>
    <xf numFmtId="0" fontId="51" fillId="0" borderId="128" xfId="2" applyFont="1" applyBorder="1"/>
    <xf numFmtId="0" fontId="14" fillId="0" borderId="85" xfId="2" applyFont="1" applyBorder="1"/>
    <xf numFmtId="0" fontId="51" fillId="0" borderId="111" xfId="2" applyFont="1" applyBorder="1" applyAlignment="1">
      <alignment horizontal="center"/>
    </xf>
    <xf numFmtId="0" fontId="11" fillId="10" borderId="53" xfId="0" applyFont="1" applyFill="1" applyBorder="1" applyAlignment="1">
      <alignment horizontal="center" vertical="center" wrapText="1"/>
    </xf>
    <xf numFmtId="0" fontId="11" fillId="10" borderId="54" xfId="0" applyFont="1" applyFill="1" applyBorder="1" applyAlignment="1">
      <alignment horizontal="center" vertical="center" wrapText="1"/>
    </xf>
    <xf numFmtId="0" fontId="11" fillId="10" borderId="32" xfId="0" applyFont="1" applyFill="1" applyBorder="1" applyAlignment="1">
      <alignment horizontal="center" vertical="center" wrapText="1"/>
    </xf>
    <xf numFmtId="0" fontId="11" fillId="10" borderId="61" xfId="0" applyFont="1" applyFill="1" applyBorder="1" applyAlignment="1">
      <alignment horizontal="center" vertical="center" wrapText="1"/>
    </xf>
    <xf numFmtId="0" fontId="2" fillId="10" borderId="36" xfId="0" applyFont="1" applyFill="1" applyBorder="1" applyAlignment="1">
      <alignment horizontal="center" vertical="center"/>
    </xf>
    <xf numFmtId="0" fontId="2" fillId="10" borderId="38" xfId="0" applyFont="1" applyFill="1" applyBorder="1" applyAlignment="1">
      <alignment horizontal="center" vertical="center"/>
    </xf>
    <xf numFmtId="0" fontId="11" fillId="10" borderId="65" xfId="0" applyFont="1" applyFill="1" applyBorder="1" applyAlignment="1">
      <alignment horizontal="center" vertical="center" wrapText="1"/>
    </xf>
    <xf numFmtId="0" fontId="11" fillId="11" borderId="6" xfId="0" applyFont="1" applyFill="1" applyBorder="1" applyAlignment="1">
      <alignment horizontal="center" vertical="center" wrapText="1"/>
    </xf>
    <xf numFmtId="0" fontId="11" fillId="11" borderId="8" xfId="0" applyFont="1" applyFill="1" applyBorder="1" applyAlignment="1">
      <alignment horizontal="center" vertical="center" wrapText="1"/>
    </xf>
    <xf numFmtId="0" fontId="8" fillId="10" borderId="37" xfId="0" applyFont="1" applyFill="1" applyBorder="1" applyAlignment="1">
      <alignment horizontal="center" vertical="center"/>
    </xf>
    <xf numFmtId="0" fontId="8" fillId="10" borderId="38" xfId="0" applyFont="1" applyFill="1" applyBorder="1" applyAlignment="1">
      <alignment horizontal="center" vertical="center"/>
    </xf>
    <xf numFmtId="0" fontId="51" fillId="0" borderId="108" xfId="2" applyFont="1" applyBorder="1" applyAlignment="1">
      <alignment horizontal="center"/>
    </xf>
    <xf numFmtId="0" fontId="6" fillId="10" borderId="35" xfId="2" applyFont="1" applyFill="1" applyBorder="1" applyAlignment="1">
      <alignment horizontal="center" vertical="center" wrapText="1"/>
    </xf>
    <xf numFmtId="0" fontId="6" fillId="10" borderId="36" xfId="2" applyFont="1" applyFill="1" applyBorder="1" applyAlignment="1">
      <alignment horizontal="center" vertical="center" wrapText="1"/>
    </xf>
    <xf numFmtId="0" fontId="6" fillId="10" borderId="51" xfId="2" applyFont="1" applyFill="1" applyBorder="1" applyAlignment="1">
      <alignment horizontal="center" vertical="center" wrapText="1"/>
    </xf>
    <xf numFmtId="0" fontId="11" fillId="10" borderId="60" xfId="0" applyFont="1" applyFill="1" applyBorder="1" applyAlignment="1">
      <alignment horizontal="center" vertical="center" wrapText="1"/>
    </xf>
    <xf numFmtId="0" fontId="11" fillId="11" borderId="7" xfId="0" applyFont="1" applyFill="1" applyBorder="1" applyAlignment="1">
      <alignment horizontal="center" vertical="center" wrapText="1"/>
    </xf>
    <xf numFmtId="0" fontId="50" fillId="11" borderId="75" xfId="2" applyFont="1" applyFill="1" applyBorder="1" applyAlignment="1">
      <alignment horizontal="center" vertical="center"/>
    </xf>
    <xf numFmtId="0" fontId="50" fillId="11" borderId="76" xfId="2" applyFont="1" applyFill="1" applyBorder="1" applyAlignment="1">
      <alignment horizontal="center" vertical="center"/>
    </xf>
    <xf numFmtId="0" fontId="42" fillId="0" borderId="44" xfId="1" applyFont="1" applyBorder="1" applyAlignment="1">
      <alignment horizontal="center" vertical="center" wrapText="1"/>
    </xf>
    <xf numFmtId="0" fontId="42" fillId="0" borderId="21" xfId="1" applyFont="1" applyBorder="1" applyAlignment="1">
      <alignment horizontal="center" vertical="center" wrapText="1"/>
    </xf>
    <xf numFmtId="1" fontId="28" fillId="3" borderId="37" xfId="0" applyNumberFormat="1" applyFont="1" applyFill="1" applyBorder="1" applyAlignment="1">
      <alignment horizontal="center" vertical="center" shrinkToFit="1"/>
    </xf>
    <xf numFmtId="1" fontId="28" fillId="3" borderId="38" xfId="0" applyNumberFormat="1" applyFont="1" applyFill="1" applyBorder="1" applyAlignment="1">
      <alignment horizontal="center" vertical="center" shrinkToFit="1"/>
    </xf>
    <xf numFmtId="0" fontId="1" fillId="0" borderId="9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32" fillId="8" borderId="57" xfId="0" applyFont="1" applyFill="1" applyBorder="1" applyAlignment="1">
      <alignment horizontal="center" vertical="center"/>
    </xf>
    <xf numFmtId="0" fontId="8" fillId="8" borderId="54" xfId="0" applyFont="1" applyFill="1" applyBorder="1" applyAlignment="1">
      <alignment horizontal="center" vertical="center"/>
    </xf>
    <xf numFmtId="0" fontId="8" fillId="8" borderId="61" xfId="0" applyFont="1" applyFill="1" applyBorder="1" applyAlignment="1">
      <alignment horizontal="center" vertical="center"/>
    </xf>
    <xf numFmtId="0" fontId="3" fillId="4" borderId="15" xfId="0" applyFont="1" applyFill="1" applyBorder="1" applyAlignment="1">
      <alignment horizontal="center" vertical="center" wrapText="1"/>
    </xf>
    <xf numFmtId="0" fontId="3" fillId="4" borderId="17" xfId="0" applyFont="1" applyFill="1" applyBorder="1" applyAlignment="1">
      <alignment horizontal="center" vertical="center" wrapText="1"/>
    </xf>
    <xf numFmtId="1" fontId="28" fillId="0" borderId="36" xfId="0" applyNumberFormat="1" applyFont="1" applyBorder="1" applyAlignment="1">
      <alignment horizontal="center" vertical="center" shrinkToFit="1"/>
    </xf>
    <xf numFmtId="1" fontId="28" fillId="0" borderId="51" xfId="0" applyNumberFormat="1" applyFont="1" applyBorder="1" applyAlignment="1">
      <alignment horizontal="center" vertical="center" shrinkToFit="1"/>
    </xf>
    <xf numFmtId="0" fontId="11" fillId="10" borderId="34" xfId="0" applyFont="1" applyFill="1" applyBorder="1" applyAlignment="1">
      <alignment horizontal="center" vertical="center" wrapText="1"/>
    </xf>
    <xf numFmtId="1" fontId="28" fillId="6" borderId="115" xfId="0" applyNumberFormat="1" applyFont="1" applyFill="1" applyBorder="1" applyAlignment="1">
      <alignment horizontal="center" vertical="center" shrinkToFit="1"/>
    </xf>
  </cellXfs>
  <cellStyles count="5">
    <cellStyle name="Normal" xfId="0" builtinId="0"/>
    <cellStyle name="Normal 2" xfId="1"/>
    <cellStyle name="Normal 2 2" xfId="3"/>
    <cellStyle name="Normal 2 2 2" xfId="4"/>
    <cellStyle name="Normal 3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6"/>
  <sheetViews>
    <sheetView tabSelected="1" zoomScaleNormal="100" workbookViewId="0">
      <selection activeCell="E14" sqref="E14"/>
    </sheetView>
  </sheetViews>
  <sheetFormatPr defaultColWidth="9.33203125" defaultRowHeight="13.2" x14ac:dyDescent="0.25"/>
  <cols>
    <col min="1" max="1" width="5.109375" style="1" bestFit="1" customWidth="1"/>
    <col min="2" max="2" width="59.109375" style="1" customWidth="1"/>
    <col min="3" max="17" width="10.77734375" style="1" customWidth="1"/>
    <col min="18" max="16384" width="9.33203125" style="1"/>
  </cols>
  <sheetData>
    <row r="1" spans="1:17" ht="90.6" customHeight="1" thickBot="1" x14ac:dyDescent="0.3">
      <c r="A1" s="829" t="s">
        <v>49</v>
      </c>
      <c r="B1" s="830"/>
      <c r="C1" s="830"/>
      <c r="D1" s="830"/>
      <c r="E1" s="830"/>
      <c r="F1" s="830"/>
      <c r="G1" s="830"/>
      <c r="H1" s="830"/>
      <c r="I1" s="830"/>
      <c r="J1" s="830"/>
      <c r="K1" s="830"/>
      <c r="L1" s="830"/>
      <c r="M1" s="830"/>
      <c r="N1" s="830"/>
      <c r="O1" s="830"/>
      <c r="P1" s="830"/>
      <c r="Q1" s="831"/>
    </row>
    <row r="2" spans="1:17" ht="13.8" customHeight="1" thickBot="1" x14ac:dyDescent="0.3"/>
    <row r="3" spans="1:17" ht="22.8" customHeight="1" thickBot="1" x14ac:dyDescent="0.3">
      <c r="A3" s="840" t="s">
        <v>315</v>
      </c>
      <c r="B3" s="841"/>
      <c r="C3" s="838">
        <v>111</v>
      </c>
      <c r="D3" s="838"/>
      <c r="E3" s="838"/>
      <c r="F3" s="838"/>
      <c r="G3" s="838"/>
      <c r="H3" s="838"/>
      <c r="I3" s="838"/>
      <c r="J3" s="838"/>
      <c r="K3" s="838"/>
      <c r="L3" s="838"/>
      <c r="M3" s="838"/>
      <c r="N3" s="838"/>
      <c r="O3" s="838"/>
      <c r="P3" s="838"/>
      <c r="Q3" s="839"/>
    </row>
    <row r="4" spans="1:17" ht="23.4" thickBot="1" x14ac:dyDescent="0.3">
      <c r="A4" s="779" t="s">
        <v>45</v>
      </c>
      <c r="B4" s="780"/>
      <c r="C4" s="780"/>
      <c r="D4" s="780"/>
      <c r="E4" s="780"/>
      <c r="F4" s="780"/>
      <c r="G4" s="780"/>
      <c r="H4" s="780"/>
      <c r="I4" s="780"/>
      <c r="J4" s="780"/>
      <c r="K4" s="780"/>
      <c r="L4" s="780"/>
      <c r="M4" s="780"/>
      <c r="N4" s="780"/>
      <c r="O4" s="780"/>
      <c r="P4" s="780"/>
      <c r="Q4" s="781"/>
    </row>
    <row r="5" spans="1:17" ht="22.2" customHeight="1" thickBot="1" x14ac:dyDescent="0.35">
      <c r="A5" s="832"/>
      <c r="B5" s="833"/>
      <c r="C5" s="54" t="s">
        <v>33</v>
      </c>
      <c r="D5" s="54" t="s">
        <v>27</v>
      </c>
      <c r="E5" s="54" t="s">
        <v>22</v>
      </c>
      <c r="F5" s="54" t="s">
        <v>28</v>
      </c>
      <c r="G5" s="54" t="s">
        <v>30</v>
      </c>
      <c r="H5" s="54" t="s">
        <v>29</v>
      </c>
      <c r="I5" s="54" t="s">
        <v>34</v>
      </c>
      <c r="J5" s="54" t="s">
        <v>1</v>
      </c>
      <c r="K5" s="54">
        <v>100</v>
      </c>
      <c r="L5" s="54">
        <v>50</v>
      </c>
      <c r="M5" s="54">
        <v>0</v>
      </c>
      <c r="N5" s="54" t="s">
        <v>31</v>
      </c>
      <c r="O5" s="54" t="s">
        <v>32</v>
      </c>
      <c r="P5" s="54" t="s">
        <v>35</v>
      </c>
      <c r="Q5" s="55" t="s">
        <v>36</v>
      </c>
    </row>
    <row r="6" spans="1:17" ht="15.6" x14ac:dyDescent="0.3">
      <c r="A6" s="834" t="s">
        <v>24</v>
      </c>
      <c r="B6" s="835"/>
      <c r="C6" s="59">
        <v>9</v>
      </c>
      <c r="D6" s="60">
        <v>9</v>
      </c>
      <c r="E6" s="60" t="s">
        <v>48</v>
      </c>
      <c r="F6" s="60">
        <v>312</v>
      </c>
      <c r="G6" s="60">
        <v>219</v>
      </c>
      <c r="H6" s="60">
        <v>74</v>
      </c>
      <c r="I6" s="60">
        <v>34.659999999999997</v>
      </c>
      <c r="J6" s="60">
        <v>142.46</v>
      </c>
      <c r="K6" s="60" t="s">
        <v>48</v>
      </c>
      <c r="L6" s="60">
        <v>2</v>
      </c>
      <c r="M6" s="60">
        <v>1</v>
      </c>
      <c r="N6" s="60">
        <v>30</v>
      </c>
      <c r="O6" s="60">
        <v>17</v>
      </c>
      <c r="P6" s="56">
        <v>9</v>
      </c>
      <c r="Q6" s="57"/>
    </row>
    <row r="7" spans="1:17" ht="16.2" thickBot="1" x14ac:dyDescent="0.3">
      <c r="A7" s="836" t="s">
        <v>23</v>
      </c>
      <c r="B7" s="837"/>
      <c r="C7" s="61" t="s">
        <v>48</v>
      </c>
      <c r="D7" s="62" t="s">
        <v>48</v>
      </c>
      <c r="E7" s="62" t="s">
        <v>48</v>
      </c>
      <c r="F7" s="62" t="s">
        <v>48</v>
      </c>
      <c r="G7" s="62" t="s">
        <v>48</v>
      </c>
      <c r="H7" s="62" t="s">
        <v>48</v>
      </c>
      <c r="I7" s="62" t="s">
        <v>48</v>
      </c>
      <c r="J7" s="62" t="s">
        <v>48</v>
      </c>
      <c r="K7" s="62" t="s">
        <v>48</v>
      </c>
      <c r="L7" s="62" t="s">
        <v>48</v>
      </c>
      <c r="M7" s="62" t="s">
        <v>48</v>
      </c>
      <c r="N7" s="62" t="s">
        <v>48</v>
      </c>
      <c r="O7" s="62" t="s">
        <v>48</v>
      </c>
      <c r="P7" s="62" t="s">
        <v>48</v>
      </c>
      <c r="Q7" s="63" t="s">
        <v>48</v>
      </c>
    </row>
    <row r="8" spans="1:17" ht="16.2" thickBot="1" x14ac:dyDescent="0.35">
      <c r="A8" s="819" t="s">
        <v>37</v>
      </c>
      <c r="B8" s="820"/>
      <c r="C8" s="166">
        <v>9</v>
      </c>
      <c r="D8" s="133">
        <v>9</v>
      </c>
      <c r="E8" s="133" t="s">
        <v>48</v>
      </c>
      <c r="F8" s="133">
        <v>312</v>
      </c>
      <c r="G8" s="133">
        <v>219</v>
      </c>
      <c r="H8" s="133">
        <v>74</v>
      </c>
      <c r="I8" s="133">
        <v>34.659999999999997</v>
      </c>
      <c r="J8" s="133">
        <v>142.46</v>
      </c>
      <c r="K8" s="133" t="s">
        <v>48</v>
      </c>
      <c r="L8" s="133">
        <v>2</v>
      </c>
      <c r="M8" s="133">
        <v>1</v>
      </c>
      <c r="N8" s="133">
        <v>30</v>
      </c>
      <c r="O8" s="133">
        <v>17</v>
      </c>
      <c r="P8" s="196">
        <v>9</v>
      </c>
      <c r="Q8" s="197"/>
    </row>
    <row r="9" spans="1:17" ht="13.8" thickBot="1" x14ac:dyDescent="0.3"/>
    <row r="10" spans="1:17" ht="21" customHeight="1" x14ac:dyDescent="0.25">
      <c r="A10" s="824" t="s">
        <v>1</v>
      </c>
      <c r="B10" s="824" t="s">
        <v>0</v>
      </c>
      <c r="C10" s="826" t="s">
        <v>25</v>
      </c>
      <c r="D10" s="827"/>
      <c r="E10" s="827"/>
      <c r="F10" s="827"/>
      <c r="G10" s="827"/>
      <c r="H10" s="827"/>
      <c r="I10" s="827"/>
      <c r="J10" s="827"/>
      <c r="K10" s="828"/>
    </row>
    <row r="11" spans="1:17" ht="33" customHeight="1" thickBot="1" x14ac:dyDescent="0.3">
      <c r="A11" s="825"/>
      <c r="B11" s="825"/>
      <c r="C11" s="9" t="s">
        <v>150</v>
      </c>
      <c r="D11" s="10" t="s">
        <v>151</v>
      </c>
      <c r="E11" s="10" t="s">
        <v>152</v>
      </c>
      <c r="F11" s="10" t="s">
        <v>153</v>
      </c>
      <c r="G11" s="11" t="s">
        <v>150</v>
      </c>
      <c r="H11" s="10" t="s">
        <v>151</v>
      </c>
      <c r="I11" s="10" t="s">
        <v>152</v>
      </c>
      <c r="J11" s="10" t="s">
        <v>153</v>
      </c>
      <c r="K11" s="12" t="s">
        <v>157</v>
      </c>
    </row>
    <row r="12" spans="1:17" ht="21" customHeight="1" thickBot="1" x14ac:dyDescent="0.3">
      <c r="A12" s="821" t="s">
        <v>17</v>
      </c>
      <c r="B12" s="822"/>
      <c r="C12" s="822"/>
      <c r="D12" s="822"/>
      <c r="E12" s="822"/>
      <c r="F12" s="822"/>
      <c r="G12" s="822"/>
      <c r="H12" s="822"/>
      <c r="I12" s="822"/>
      <c r="J12" s="822"/>
      <c r="K12" s="823"/>
    </row>
    <row r="13" spans="1:17" ht="20.25" customHeight="1" x14ac:dyDescent="0.25">
      <c r="A13" s="29">
        <v>1</v>
      </c>
      <c r="B13" s="26" t="s">
        <v>3</v>
      </c>
      <c r="C13" s="13">
        <v>1</v>
      </c>
      <c r="D13" s="14">
        <v>4</v>
      </c>
      <c r="E13" s="14">
        <v>6</v>
      </c>
      <c r="F13" s="14">
        <v>8</v>
      </c>
      <c r="G13" s="14">
        <v>12</v>
      </c>
      <c r="H13" s="15">
        <v>14</v>
      </c>
      <c r="I13" s="15">
        <v>16</v>
      </c>
      <c r="J13" s="15">
        <v>18</v>
      </c>
      <c r="K13" s="16">
        <v>21</v>
      </c>
    </row>
    <row r="14" spans="1:17" ht="19.5" customHeight="1" x14ac:dyDescent="0.25">
      <c r="A14" s="30">
        <v>2</v>
      </c>
      <c r="B14" s="27" t="s">
        <v>4</v>
      </c>
      <c r="C14" s="17">
        <v>1</v>
      </c>
      <c r="D14" s="3">
        <v>2</v>
      </c>
      <c r="E14" s="3">
        <v>2</v>
      </c>
      <c r="F14" s="3">
        <v>1</v>
      </c>
      <c r="G14" s="3">
        <v>1</v>
      </c>
      <c r="H14" s="2">
        <v>2</v>
      </c>
      <c r="I14" s="2">
        <v>1</v>
      </c>
      <c r="J14" s="2">
        <v>2</v>
      </c>
      <c r="K14" s="18">
        <v>2</v>
      </c>
    </row>
    <row r="15" spans="1:17" ht="20.25" customHeight="1" x14ac:dyDescent="0.25">
      <c r="A15" s="31">
        <v>3</v>
      </c>
      <c r="B15" s="27" t="s">
        <v>5</v>
      </c>
      <c r="C15" s="17">
        <v>4</v>
      </c>
      <c r="D15" s="3">
        <v>4</v>
      </c>
      <c r="E15" s="3">
        <v>4</v>
      </c>
      <c r="F15" s="3">
        <v>4</v>
      </c>
      <c r="G15" s="3">
        <v>4</v>
      </c>
      <c r="H15" s="2">
        <v>4</v>
      </c>
      <c r="I15" s="2">
        <v>4</v>
      </c>
      <c r="J15" s="2">
        <v>4</v>
      </c>
      <c r="K15" s="18">
        <v>4</v>
      </c>
    </row>
    <row r="16" spans="1:17" ht="19.5" customHeight="1" x14ac:dyDescent="0.25">
      <c r="A16" s="32">
        <v>4</v>
      </c>
      <c r="B16" s="27" t="s">
        <v>38</v>
      </c>
      <c r="C16" s="17">
        <v>2</v>
      </c>
      <c r="D16" s="3">
        <v>1</v>
      </c>
      <c r="E16" s="3">
        <v>3</v>
      </c>
      <c r="F16" s="3">
        <v>5</v>
      </c>
      <c r="G16" s="3">
        <v>2</v>
      </c>
      <c r="H16" s="2">
        <v>1</v>
      </c>
      <c r="I16" s="2">
        <v>3</v>
      </c>
      <c r="J16" s="2">
        <v>5</v>
      </c>
      <c r="K16" s="18">
        <v>2</v>
      </c>
    </row>
    <row r="17" spans="1:14" ht="19.5" customHeight="1" x14ac:dyDescent="0.25">
      <c r="A17" s="33" t="s">
        <v>39</v>
      </c>
      <c r="B17" s="27" t="s">
        <v>6</v>
      </c>
      <c r="C17" s="17">
        <v>150</v>
      </c>
      <c r="D17" s="3">
        <v>150</v>
      </c>
      <c r="E17" s="3">
        <v>126</v>
      </c>
      <c r="F17" s="3">
        <v>194</v>
      </c>
      <c r="G17" s="3">
        <v>187</v>
      </c>
      <c r="H17" s="2">
        <v>169</v>
      </c>
      <c r="I17" s="2">
        <v>160</v>
      </c>
      <c r="J17" s="2">
        <v>72</v>
      </c>
      <c r="K17" s="18">
        <v>151</v>
      </c>
    </row>
    <row r="18" spans="1:14" ht="19.5" customHeight="1" x14ac:dyDescent="0.25">
      <c r="A18" s="34">
        <v>6</v>
      </c>
      <c r="B18" s="27" t="s">
        <v>40</v>
      </c>
      <c r="C18" s="17">
        <v>7</v>
      </c>
      <c r="D18" s="3">
        <v>7</v>
      </c>
      <c r="E18" s="3">
        <v>2</v>
      </c>
      <c r="F18" s="3">
        <v>5</v>
      </c>
      <c r="G18" s="3">
        <v>7</v>
      </c>
      <c r="H18" s="2">
        <v>7</v>
      </c>
      <c r="I18" s="2">
        <v>10</v>
      </c>
      <c r="J18" s="2">
        <v>3</v>
      </c>
      <c r="K18" s="18">
        <v>9</v>
      </c>
    </row>
    <row r="19" spans="1:14" ht="19.5" customHeight="1" x14ac:dyDescent="0.25">
      <c r="A19" s="35">
        <v>7</v>
      </c>
      <c r="B19" s="27" t="s">
        <v>7</v>
      </c>
      <c r="C19" s="17">
        <v>120</v>
      </c>
      <c r="D19" s="3">
        <v>120</v>
      </c>
      <c r="E19" s="3">
        <v>87</v>
      </c>
      <c r="F19" s="3">
        <v>120</v>
      </c>
      <c r="G19" s="3">
        <v>120</v>
      </c>
      <c r="H19" s="2">
        <v>114</v>
      </c>
      <c r="I19" s="2">
        <v>116</v>
      </c>
      <c r="J19" s="2">
        <v>54</v>
      </c>
      <c r="K19" s="18">
        <v>120</v>
      </c>
    </row>
    <row r="20" spans="1:14" ht="19.5" customHeight="1" x14ac:dyDescent="0.25">
      <c r="A20" s="36">
        <v>8</v>
      </c>
      <c r="B20" s="27" t="s">
        <v>41</v>
      </c>
      <c r="C20" s="17">
        <v>154</v>
      </c>
      <c r="D20" s="3">
        <v>162</v>
      </c>
      <c r="E20" s="3">
        <v>123</v>
      </c>
      <c r="F20" s="3">
        <v>159</v>
      </c>
      <c r="G20" s="3">
        <v>189</v>
      </c>
      <c r="H20" s="2">
        <v>168</v>
      </c>
      <c r="I20" s="2">
        <v>152</v>
      </c>
      <c r="J20" s="2">
        <v>71</v>
      </c>
      <c r="K20" s="18">
        <v>180</v>
      </c>
    </row>
    <row r="21" spans="1:14" ht="19.5" customHeight="1" x14ac:dyDescent="0.25">
      <c r="A21" s="30">
        <v>9</v>
      </c>
      <c r="B21" s="27" t="s">
        <v>42</v>
      </c>
      <c r="C21" s="17">
        <v>6</v>
      </c>
      <c r="D21" s="3">
        <v>5</v>
      </c>
      <c r="E21" s="3">
        <v>10</v>
      </c>
      <c r="F21" s="3">
        <v>10</v>
      </c>
      <c r="G21" s="3">
        <v>7</v>
      </c>
      <c r="H21" s="2">
        <v>10</v>
      </c>
      <c r="I21" s="2">
        <v>6</v>
      </c>
      <c r="J21" s="2">
        <v>10</v>
      </c>
      <c r="K21" s="18">
        <v>6</v>
      </c>
    </row>
    <row r="22" spans="1:14" ht="19.5" customHeight="1" thickBot="1" x14ac:dyDescent="0.3">
      <c r="A22" s="37">
        <v>10</v>
      </c>
      <c r="B22" s="28" t="s">
        <v>19</v>
      </c>
      <c r="C22" s="19">
        <v>114</v>
      </c>
      <c r="D22" s="20">
        <v>120</v>
      </c>
      <c r="E22" s="20">
        <v>116</v>
      </c>
      <c r="F22" s="20">
        <v>118</v>
      </c>
      <c r="G22" s="20">
        <v>120</v>
      </c>
      <c r="H22" s="21">
        <v>120</v>
      </c>
      <c r="I22" s="21">
        <v>120</v>
      </c>
      <c r="J22" s="21">
        <v>96</v>
      </c>
      <c r="K22" s="22">
        <v>120</v>
      </c>
    </row>
    <row r="23" spans="1:14" ht="19.5" customHeight="1" thickBot="1" x14ac:dyDescent="0.3">
      <c r="A23" s="813" t="s">
        <v>18</v>
      </c>
      <c r="B23" s="814"/>
      <c r="C23" s="814"/>
      <c r="D23" s="814"/>
      <c r="E23" s="814"/>
      <c r="F23" s="814"/>
      <c r="G23" s="814"/>
      <c r="H23" s="814"/>
      <c r="I23" s="814"/>
      <c r="J23" s="814"/>
      <c r="K23" s="815"/>
    </row>
    <row r="24" spans="1:14" ht="19.5" customHeight="1" x14ac:dyDescent="0.25">
      <c r="A24" s="41">
        <v>11</v>
      </c>
      <c r="B24" s="46" t="s">
        <v>8</v>
      </c>
      <c r="C24" s="13">
        <v>22</v>
      </c>
      <c r="D24" s="14">
        <v>30</v>
      </c>
      <c r="E24" s="14">
        <v>44</v>
      </c>
      <c r="F24" s="14">
        <v>50</v>
      </c>
      <c r="G24" s="14">
        <v>24</v>
      </c>
      <c r="H24" s="15">
        <v>74</v>
      </c>
      <c r="I24" s="15">
        <v>41</v>
      </c>
      <c r="J24" s="15">
        <v>0</v>
      </c>
      <c r="K24" s="16">
        <v>27</v>
      </c>
    </row>
    <row r="25" spans="1:14" ht="19.5" customHeight="1" x14ac:dyDescent="0.25">
      <c r="A25" s="30">
        <v>12</v>
      </c>
      <c r="B25" s="47" t="s">
        <v>9</v>
      </c>
      <c r="C25" s="17">
        <v>13</v>
      </c>
      <c r="D25" s="3">
        <v>25</v>
      </c>
      <c r="E25" s="3">
        <v>31</v>
      </c>
      <c r="F25" s="3">
        <v>34</v>
      </c>
      <c r="G25" s="3">
        <v>16</v>
      </c>
      <c r="H25" s="2">
        <v>54</v>
      </c>
      <c r="I25" s="2">
        <v>22</v>
      </c>
      <c r="J25" s="2">
        <v>2</v>
      </c>
      <c r="K25" s="18">
        <v>22</v>
      </c>
    </row>
    <row r="26" spans="1:14" ht="19.5" customHeight="1" x14ac:dyDescent="0.25">
      <c r="A26" s="30">
        <v>13</v>
      </c>
      <c r="B26" s="47" t="s">
        <v>10</v>
      </c>
      <c r="C26" s="17">
        <v>3</v>
      </c>
      <c r="D26" s="3">
        <v>3</v>
      </c>
      <c r="E26" s="3">
        <v>2</v>
      </c>
      <c r="F26" s="3">
        <v>2</v>
      </c>
      <c r="G26" s="3">
        <v>2</v>
      </c>
      <c r="H26" s="2">
        <v>2</v>
      </c>
      <c r="I26" s="2">
        <v>2</v>
      </c>
      <c r="J26" s="2">
        <v>2</v>
      </c>
      <c r="K26" s="18">
        <v>2</v>
      </c>
    </row>
    <row r="27" spans="1:14" ht="19.5" customHeight="1" x14ac:dyDescent="0.25">
      <c r="A27" s="30">
        <v>14</v>
      </c>
      <c r="B27" s="47" t="s">
        <v>11</v>
      </c>
      <c r="C27" s="17" t="s">
        <v>51</v>
      </c>
      <c r="D27" s="44" t="s">
        <v>51</v>
      </c>
      <c r="E27" s="44" t="s">
        <v>51</v>
      </c>
      <c r="F27" s="44" t="s">
        <v>51</v>
      </c>
      <c r="G27" s="44" t="s">
        <v>51</v>
      </c>
      <c r="H27" s="44" t="s">
        <v>51</v>
      </c>
      <c r="I27" s="44" t="s">
        <v>51</v>
      </c>
      <c r="J27" s="44" t="s">
        <v>51</v>
      </c>
      <c r="K27" s="210" t="s">
        <v>51</v>
      </c>
      <c r="L27" s="5"/>
      <c r="M27" s="5"/>
      <c r="N27" s="5"/>
    </row>
    <row r="28" spans="1:14" ht="19.5" customHeight="1" x14ac:dyDescent="0.25">
      <c r="A28" s="30">
        <v>15</v>
      </c>
      <c r="B28" s="47" t="s">
        <v>12</v>
      </c>
      <c r="C28" s="17" t="s">
        <v>20</v>
      </c>
      <c r="D28" s="3" t="s">
        <v>20</v>
      </c>
      <c r="E28" s="3" t="s">
        <v>20</v>
      </c>
      <c r="F28" s="3" t="s">
        <v>20</v>
      </c>
      <c r="G28" s="3" t="s">
        <v>20</v>
      </c>
      <c r="H28" s="3" t="s">
        <v>20</v>
      </c>
      <c r="I28" s="3" t="s">
        <v>20</v>
      </c>
      <c r="J28" s="3" t="s">
        <v>20</v>
      </c>
      <c r="K28" s="211" t="s">
        <v>20</v>
      </c>
    </row>
    <row r="29" spans="1:14" ht="18.75" customHeight="1" x14ac:dyDescent="0.25">
      <c r="A29" s="42">
        <v>16</v>
      </c>
      <c r="B29" s="47" t="s">
        <v>13</v>
      </c>
      <c r="C29" s="17" t="s">
        <v>20</v>
      </c>
      <c r="D29" s="3" t="s">
        <v>20</v>
      </c>
      <c r="E29" s="3" t="s">
        <v>20</v>
      </c>
      <c r="F29" s="3" t="s">
        <v>20</v>
      </c>
      <c r="G29" s="3" t="s">
        <v>20</v>
      </c>
      <c r="H29" s="3" t="s">
        <v>20</v>
      </c>
      <c r="I29" s="3" t="s">
        <v>20</v>
      </c>
      <c r="J29" s="3" t="s">
        <v>20</v>
      </c>
      <c r="K29" s="211" t="s">
        <v>20</v>
      </c>
    </row>
    <row r="30" spans="1:14" ht="18.75" customHeight="1" x14ac:dyDescent="0.25">
      <c r="A30" s="42">
        <v>17</v>
      </c>
      <c r="B30" s="47" t="s">
        <v>50</v>
      </c>
      <c r="C30" s="17" t="s">
        <v>20</v>
      </c>
      <c r="D30" s="3" t="s">
        <v>20</v>
      </c>
      <c r="E30" s="3" t="s">
        <v>20</v>
      </c>
      <c r="F30" s="3" t="s">
        <v>20</v>
      </c>
      <c r="G30" s="3" t="s">
        <v>20</v>
      </c>
      <c r="H30" s="3" t="s">
        <v>20</v>
      </c>
      <c r="I30" s="3" t="s">
        <v>20</v>
      </c>
      <c r="J30" s="3" t="s">
        <v>20</v>
      </c>
      <c r="K30" s="211" t="s">
        <v>20</v>
      </c>
    </row>
    <row r="31" spans="1:14" ht="19.5" customHeight="1" x14ac:dyDescent="0.25">
      <c r="A31" s="42">
        <v>18</v>
      </c>
      <c r="B31" s="47" t="s">
        <v>14</v>
      </c>
      <c r="C31" s="17" t="s">
        <v>20</v>
      </c>
      <c r="D31" s="3" t="s">
        <v>20</v>
      </c>
      <c r="E31" s="3" t="s">
        <v>20</v>
      </c>
      <c r="F31" s="3" t="s">
        <v>20</v>
      </c>
      <c r="G31" s="3" t="s">
        <v>20</v>
      </c>
      <c r="H31" s="3" t="s">
        <v>20</v>
      </c>
      <c r="I31" s="3" t="s">
        <v>20</v>
      </c>
      <c r="J31" s="3" t="s">
        <v>20</v>
      </c>
      <c r="K31" s="211" t="s">
        <v>20</v>
      </c>
    </row>
    <row r="32" spans="1:14" ht="19.5" customHeight="1" x14ac:dyDescent="0.25">
      <c r="A32" s="42">
        <v>19</v>
      </c>
      <c r="B32" s="47" t="s">
        <v>2</v>
      </c>
      <c r="C32" s="17" t="s">
        <v>20</v>
      </c>
      <c r="D32" s="3" t="s">
        <v>20</v>
      </c>
      <c r="E32" s="3" t="s">
        <v>20</v>
      </c>
      <c r="F32" s="3" t="s">
        <v>20</v>
      </c>
      <c r="G32" s="3" t="s">
        <v>20</v>
      </c>
      <c r="H32" s="3" t="s">
        <v>20</v>
      </c>
      <c r="I32" s="3" t="s">
        <v>20</v>
      </c>
      <c r="J32" s="3" t="s">
        <v>20</v>
      </c>
      <c r="K32" s="211" t="s">
        <v>20</v>
      </c>
    </row>
    <row r="33" spans="1:17" ht="19.5" customHeight="1" x14ac:dyDescent="0.25">
      <c r="A33" s="42">
        <v>20</v>
      </c>
      <c r="B33" s="47" t="s">
        <v>15</v>
      </c>
      <c r="C33" s="17" t="s">
        <v>20</v>
      </c>
      <c r="D33" s="3" t="s">
        <v>20</v>
      </c>
      <c r="E33" s="3" t="s">
        <v>20</v>
      </c>
      <c r="F33" s="3" t="s">
        <v>20</v>
      </c>
      <c r="G33" s="3" t="s">
        <v>20</v>
      </c>
      <c r="H33" s="3" t="s">
        <v>20</v>
      </c>
      <c r="I33" s="3" t="s">
        <v>20</v>
      </c>
      <c r="J33" s="3" t="s">
        <v>20</v>
      </c>
      <c r="K33" s="211" t="s">
        <v>20</v>
      </c>
    </row>
    <row r="34" spans="1:17" ht="19.5" customHeight="1" thickBot="1" x14ac:dyDescent="0.3">
      <c r="A34" s="42">
        <v>21</v>
      </c>
      <c r="B34" s="48" t="s">
        <v>16</v>
      </c>
      <c r="C34" s="19" t="s">
        <v>20</v>
      </c>
      <c r="D34" s="20" t="s">
        <v>20</v>
      </c>
      <c r="E34" s="20" t="s">
        <v>20</v>
      </c>
      <c r="F34" s="20" t="s">
        <v>20</v>
      </c>
      <c r="G34" s="20" t="s">
        <v>20</v>
      </c>
      <c r="H34" s="20" t="s">
        <v>20</v>
      </c>
      <c r="I34" s="20" t="s">
        <v>20</v>
      </c>
      <c r="J34" s="20" t="s">
        <v>20</v>
      </c>
      <c r="K34" s="109" t="s">
        <v>20</v>
      </c>
    </row>
    <row r="35" spans="1:17" ht="13.8" thickBot="1" x14ac:dyDescent="0.3"/>
    <row r="36" spans="1:17" ht="23.4" thickBot="1" x14ac:dyDescent="0.3">
      <c r="A36" s="779" t="s">
        <v>316</v>
      </c>
      <c r="B36" s="780"/>
      <c r="C36" s="780"/>
      <c r="D36" s="780"/>
      <c r="E36" s="780"/>
      <c r="F36" s="780"/>
      <c r="G36" s="780"/>
      <c r="H36" s="780"/>
      <c r="I36" s="780"/>
      <c r="J36" s="780"/>
      <c r="K36" s="780"/>
      <c r="L36" s="780"/>
      <c r="M36" s="780"/>
      <c r="N36" s="780"/>
      <c r="O36" s="780"/>
      <c r="P36" s="780"/>
      <c r="Q36" s="781"/>
    </row>
    <row r="37" spans="1:17" ht="15.6" x14ac:dyDescent="0.3">
      <c r="A37" s="782" t="s">
        <v>47</v>
      </c>
      <c r="B37" s="783"/>
      <c r="C37" s="242" t="s">
        <v>33</v>
      </c>
      <c r="D37" s="49" t="s">
        <v>27</v>
      </c>
      <c r="E37" s="49" t="s">
        <v>22</v>
      </c>
      <c r="F37" s="49" t="s">
        <v>28</v>
      </c>
      <c r="G37" s="49" t="s">
        <v>30</v>
      </c>
      <c r="H37" s="49" t="s">
        <v>29</v>
      </c>
      <c r="I37" s="49" t="s">
        <v>34</v>
      </c>
      <c r="J37" s="49" t="s">
        <v>1</v>
      </c>
      <c r="K37" s="49">
        <v>100</v>
      </c>
      <c r="L37" s="49">
        <v>50</v>
      </c>
      <c r="M37" s="49">
        <v>0</v>
      </c>
      <c r="N37" s="49" t="s">
        <v>31</v>
      </c>
      <c r="O37" s="49" t="s">
        <v>32</v>
      </c>
      <c r="P37" s="49" t="s">
        <v>35</v>
      </c>
      <c r="Q37" s="50" t="s">
        <v>36</v>
      </c>
    </row>
    <row r="38" spans="1:17" ht="16.2" thickBot="1" x14ac:dyDescent="0.3">
      <c r="A38" s="784"/>
      <c r="B38" s="785"/>
      <c r="C38" s="280">
        <v>2</v>
      </c>
      <c r="D38" s="281">
        <v>2</v>
      </c>
      <c r="E38" s="281" t="s">
        <v>48</v>
      </c>
      <c r="F38" s="281">
        <v>86</v>
      </c>
      <c r="G38" s="281">
        <v>93</v>
      </c>
      <c r="H38" s="281">
        <v>46</v>
      </c>
      <c r="I38" s="281">
        <v>43</v>
      </c>
      <c r="J38" s="281">
        <v>92.47</v>
      </c>
      <c r="K38" s="281" t="s">
        <v>48</v>
      </c>
      <c r="L38" s="281" t="s">
        <v>48</v>
      </c>
      <c r="M38" s="281" t="s">
        <v>48</v>
      </c>
      <c r="N38" s="281">
        <v>6</v>
      </c>
      <c r="O38" s="281">
        <v>5</v>
      </c>
      <c r="P38" s="130">
        <v>1</v>
      </c>
      <c r="Q38" s="131"/>
    </row>
    <row r="39" spans="1:17" ht="13.8" thickBot="1" x14ac:dyDescent="0.3"/>
    <row r="40" spans="1:17" ht="15.6" customHeight="1" x14ac:dyDescent="0.25">
      <c r="A40" s="786" t="s">
        <v>1</v>
      </c>
      <c r="B40" s="786" t="s">
        <v>0</v>
      </c>
      <c r="C40" s="789" t="s">
        <v>327</v>
      </c>
      <c r="D40" s="790"/>
      <c r="E40" s="790"/>
      <c r="F40" s="790"/>
      <c r="G40" s="790"/>
      <c r="H40" s="791"/>
    </row>
    <row r="41" spans="1:17" ht="32.4" customHeight="1" thickBot="1" x14ac:dyDescent="0.3">
      <c r="A41" s="787"/>
      <c r="B41" s="788"/>
      <c r="C41" s="377" t="s">
        <v>319</v>
      </c>
      <c r="D41" s="377" t="s">
        <v>321</v>
      </c>
      <c r="E41" s="377" t="s">
        <v>324</v>
      </c>
      <c r="F41" s="377" t="s">
        <v>318</v>
      </c>
      <c r="G41" s="377" t="s">
        <v>325</v>
      </c>
      <c r="H41" s="377" t="s">
        <v>326</v>
      </c>
    </row>
    <row r="42" spans="1:17" ht="18" customHeight="1" thickBot="1" x14ac:dyDescent="0.3">
      <c r="A42" s="792" t="s">
        <v>17</v>
      </c>
      <c r="B42" s="793"/>
      <c r="C42" s="793"/>
      <c r="D42" s="793"/>
      <c r="E42" s="793"/>
      <c r="F42" s="793"/>
      <c r="G42" s="793"/>
      <c r="H42" s="794"/>
    </row>
    <row r="43" spans="1:17" ht="15.6" x14ac:dyDescent="0.25">
      <c r="A43" s="353">
        <v>1</v>
      </c>
      <c r="B43" s="354" t="s">
        <v>3</v>
      </c>
      <c r="C43" s="431">
        <v>2</v>
      </c>
      <c r="D43" s="432">
        <v>5</v>
      </c>
      <c r="E43" s="432">
        <v>12</v>
      </c>
      <c r="F43" s="432">
        <v>16</v>
      </c>
      <c r="G43" s="433">
        <v>17</v>
      </c>
      <c r="H43" s="434">
        <v>19</v>
      </c>
    </row>
    <row r="44" spans="1:17" ht="15.6" x14ac:dyDescent="0.25">
      <c r="A44" s="329">
        <v>2</v>
      </c>
      <c r="B44" s="347" t="s">
        <v>4</v>
      </c>
      <c r="C44" s="435">
        <v>1</v>
      </c>
      <c r="D44" s="436">
        <v>2</v>
      </c>
      <c r="E44" s="436">
        <v>1</v>
      </c>
      <c r="F44" s="436">
        <v>2</v>
      </c>
      <c r="G44" s="437">
        <v>1</v>
      </c>
      <c r="H44" s="438">
        <v>1</v>
      </c>
    </row>
    <row r="45" spans="1:17" ht="15.6" x14ac:dyDescent="0.25">
      <c r="A45" s="339">
        <v>3</v>
      </c>
      <c r="B45" s="347" t="s">
        <v>5</v>
      </c>
      <c r="C45" s="435">
        <v>2</v>
      </c>
      <c r="D45" s="436">
        <v>2</v>
      </c>
      <c r="E45" s="436">
        <v>2</v>
      </c>
      <c r="F45" s="436">
        <v>2</v>
      </c>
      <c r="G45" s="437">
        <v>2</v>
      </c>
      <c r="H45" s="438">
        <v>2</v>
      </c>
    </row>
    <row r="46" spans="1:17" ht="15.6" x14ac:dyDescent="0.25">
      <c r="A46" s="340">
        <v>4</v>
      </c>
      <c r="B46" s="347" t="s">
        <v>38</v>
      </c>
      <c r="C46" s="435">
        <v>5</v>
      </c>
      <c r="D46" s="436">
        <v>3</v>
      </c>
      <c r="E46" s="436">
        <v>1</v>
      </c>
      <c r="F46" s="436">
        <v>4</v>
      </c>
      <c r="G46" s="437">
        <v>1</v>
      </c>
      <c r="H46" s="438">
        <v>2</v>
      </c>
    </row>
    <row r="47" spans="1:17" ht="15.6" x14ac:dyDescent="0.25">
      <c r="A47" s="341" t="s">
        <v>323</v>
      </c>
      <c r="B47" s="347" t="s">
        <v>6</v>
      </c>
      <c r="C47" s="439">
        <v>306</v>
      </c>
      <c r="D47" s="437">
        <v>351</v>
      </c>
      <c r="E47" s="437">
        <v>249</v>
      </c>
      <c r="F47" s="437">
        <v>252</v>
      </c>
      <c r="G47" s="437">
        <v>333</v>
      </c>
      <c r="H47" s="438">
        <v>165</v>
      </c>
    </row>
    <row r="48" spans="1:17" ht="15.6" x14ac:dyDescent="0.25">
      <c r="A48" s="342">
        <v>6</v>
      </c>
      <c r="B48" s="347" t="s">
        <v>40</v>
      </c>
      <c r="C48" s="435">
        <v>8</v>
      </c>
      <c r="D48" s="436">
        <v>10</v>
      </c>
      <c r="E48" s="436">
        <v>9</v>
      </c>
      <c r="F48" s="436">
        <v>4</v>
      </c>
      <c r="G48" s="437">
        <v>6</v>
      </c>
      <c r="H48" s="438">
        <v>10</v>
      </c>
    </row>
    <row r="49" spans="1:8" ht="15.6" x14ac:dyDescent="0.25">
      <c r="A49" s="343">
        <v>7</v>
      </c>
      <c r="B49" s="347" t="s">
        <v>7</v>
      </c>
      <c r="C49" s="435">
        <v>300</v>
      </c>
      <c r="D49" s="436">
        <v>287</v>
      </c>
      <c r="E49" s="436">
        <v>270</v>
      </c>
      <c r="F49" s="436">
        <v>222</v>
      </c>
      <c r="G49" s="437">
        <v>300</v>
      </c>
      <c r="H49" s="438">
        <v>225</v>
      </c>
    </row>
    <row r="50" spans="1:8" ht="15.6" x14ac:dyDescent="0.25">
      <c r="A50" s="344">
        <v>8</v>
      </c>
      <c r="B50" s="347" t="s">
        <v>41</v>
      </c>
      <c r="C50" s="440">
        <v>273</v>
      </c>
      <c r="D50" s="441">
        <v>351</v>
      </c>
      <c r="E50" s="441">
        <v>156</v>
      </c>
      <c r="F50" s="441">
        <v>248</v>
      </c>
      <c r="G50" s="441">
        <v>259</v>
      </c>
      <c r="H50" s="438">
        <v>169</v>
      </c>
    </row>
    <row r="51" spans="1:8" ht="15.6" customHeight="1" x14ac:dyDescent="0.25">
      <c r="A51" s="329">
        <v>9</v>
      </c>
      <c r="B51" s="347" t="s">
        <v>42</v>
      </c>
      <c r="C51" s="439">
        <v>3</v>
      </c>
      <c r="D51" s="442">
        <v>292</v>
      </c>
      <c r="E51" s="442">
        <v>9</v>
      </c>
      <c r="F51" s="442">
        <v>10</v>
      </c>
      <c r="G51" s="437">
        <v>10</v>
      </c>
      <c r="H51" s="438">
        <v>3</v>
      </c>
    </row>
    <row r="52" spans="1:8" ht="16.2" thickBot="1" x14ac:dyDescent="0.3">
      <c r="A52" s="346">
        <v>10</v>
      </c>
      <c r="B52" s="348" t="s">
        <v>19</v>
      </c>
      <c r="C52" s="443">
        <v>270</v>
      </c>
      <c r="D52" s="444">
        <v>10</v>
      </c>
      <c r="E52" s="444">
        <v>215</v>
      </c>
      <c r="F52" s="444">
        <v>266</v>
      </c>
      <c r="G52" s="445">
        <v>273</v>
      </c>
      <c r="H52" s="446">
        <v>262</v>
      </c>
    </row>
    <row r="53" spans="1:8" ht="18" customHeight="1" thickBot="1" x14ac:dyDescent="0.3">
      <c r="A53" s="795" t="s">
        <v>18</v>
      </c>
      <c r="B53" s="796"/>
      <c r="C53" s="796"/>
      <c r="D53" s="796"/>
      <c r="E53" s="796"/>
      <c r="F53" s="796"/>
      <c r="G53" s="796"/>
      <c r="H53" s="797"/>
    </row>
    <row r="54" spans="1:8" ht="16.8" x14ac:dyDescent="0.25">
      <c r="A54" s="323">
        <v>11</v>
      </c>
      <c r="B54" s="334" t="s">
        <v>8</v>
      </c>
      <c r="C54" s="447" t="s">
        <v>52</v>
      </c>
      <c r="D54" s="448" t="s">
        <v>52</v>
      </c>
      <c r="E54" s="448" t="s">
        <v>52</v>
      </c>
      <c r="F54" s="448" t="s">
        <v>52</v>
      </c>
      <c r="G54" s="448">
        <v>46</v>
      </c>
      <c r="H54" s="449">
        <v>40</v>
      </c>
    </row>
    <row r="55" spans="1:8" ht="16.8" x14ac:dyDescent="0.25">
      <c r="A55" s="316">
        <v>12</v>
      </c>
      <c r="B55" s="335" t="s">
        <v>9</v>
      </c>
      <c r="C55" s="450" t="s">
        <v>52</v>
      </c>
      <c r="D55" s="451" t="s">
        <v>52</v>
      </c>
      <c r="E55" s="451" t="s">
        <v>52</v>
      </c>
      <c r="F55" s="451" t="s">
        <v>52</v>
      </c>
      <c r="G55" s="451">
        <v>43</v>
      </c>
      <c r="H55" s="452">
        <v>50</v>
      </c>
    </row>
    <row r="56" spans="1:8" ht="16.8" x14ac:dyDescent="0.25">
      <c r="A56" s="316">
        <v>13</v>
      </c>
      <c r="B56" s="335" t="s">
        <v>10</v>
      </c>
      <c r="C56" s="450" t="s">
        <v>52</v>
      </c>
      <c r="D56" s="451" t="s">
        <v>52</v>
      </c>
      <c r="E56" s="451" t="s">
        <v>52</v>
      </c>
      <c r="F56" s="451" t="s">
        <v>52</v>
      </c>
      <c r="G56" s="451">
        <v>3</v>
      </c>
      <c r="H56" s="452">
        <v>3</v>
      </c>
    </row>
    <row r="57" spans="1:8" ht="16.8" x14ac:dyDescent="0.25">
      <c r="A57" s="316">
        <v>14</v>
      </c>
      <c r="B57" s="335" t="s">
        <v>11</v>
      </c>
      <c r="C57" s="450" t="s">
        <v>52</v>
      </c>
      <c r="D57" s="451" t="s">
        <v>52</v>
      </c>
      <c r="E57" s="451" t="s">
        <v>52</v>
      </c>
      <c r="F57" s="451" t="s">
        <v>52</v>
      </c>
      <c r="G57" s="451" t="s">
        <v>51</v>
      </c>
      <c r="H57" s="452" t="s">
        <v>51</v>
      </c>
    </row>
    <row r="58" spans="1:8" ht="16.8" x14ac:dyDescent="0.25">
      <c r="A58" s="316">
        <v>15</v>
      </c>
      <c r="B58" s="335" t="s">
        <v>12</v>
      </c>
      <c r="C58" s="450" t="s">
        <v>52</v>
      </c>
      <c r="D58" s="451" t="s">
        <v>52</v>
      </c>
      <c r="E58" s="451" t="s">
        <v>52</v>
      </c>
      <c r="F58" s="451" t="s">
        <v>52</v>
      </c>
      <c r="G58" s="451" t="s">
        <v>20</v>
      </c>
      <c r="H58" s="452" t="s">
        <v>20</v>
      </c>
    </row>
    <row r="59" spans="1:8" ht="15.6" x14ac:dyDescent="0.25">
      <c r="A59" s="329">
        <v>16</v>
      </c>
      <c r="B59" s="335" t="s">
        <v>13</v>
      </c>
      <c r="C59" s="450" t="s">
        <v>52</v>
      </c>
      <c r="D59" s="451" t="s">
        <v>52</v>
      </c>
      <c r="E59" s="451" t="s">
        <v>52</v>
      </c>
      <c r="F59" s="451" t="s">
        <v>52</v>
      </c>
      <c r="G59" s="451">
        <v>36</v>
      </c>
      <c r="H59" s="452">
        <v>30</v>
      </c>
    </row>
    <row r="60" spans="1:8" ht="15.6" x14ac:dyDescent="0.25">
      <c r="A60" s="329">
        <v>17</v>
      </c>
      <c r="B60" s="335" t="s">
        <v>50</v>
      </c>
      <c r="C60" s="450" t="s">
        <v>52</v>
      </c>
      <c r="D60" s="451" t="s">
        <v>52</v>
      </c>
      <c r="E60" s="451" t="s">
        <v>52</v>
      </c>
      <c r="F60" s="451" t="s">
        <v>52</v>
      </c>
      <c r="G60" s="451">
        <v>20</v>
      </c>
      <c r="H60" s="452">
        <v>17</v>
      </c>
    </row>
    <row r="61" spans="1:8" ht="15.6" x14ac:dyDescent="0.25">
      <c r="A61" s="329">
        <v>18</v>
      </c>
      <c r="B61" s="335" t="s">
        <v>14</v>
      </c>
      <c r="C61" s="450" t="s">
        <v>52</v>
      </c>
      <c r="D61" s="451" t="s">
        <v>52</v>
      </c>
      <c r="E61" s="451" t="s">
        <v>52</v>
      </c>
      <c r="F61" s="451" t="s">
        <v>52</v>
      </c>
      <c r="G61" s="451">
        <v>1</v>
      </c>
      <c r="H61" s="452">
        <v>0</v>
      </c>
    </row>
    <row r="62" spans="1:8" ht="15.6" x14ac:dyDescent="0.25">
      <c r="A62" s="329">
        <v>19</v>
      </c>
      <c r="B62" s="335" t="s">
        <v>2</v>
      </c>
      <c r="C62" s="450" t="s">
        <v>52</v>
      </c>
      <c r="D62" s="451" t="s">
        <v>52</v>
      </c>
      <c r="E62" s="451" t="s">
        <v>52</v>
      </c>
      <c r="F62" s="451" t="s">
        <v>52</v>
      </c>
      <c r="G62" s="451">
        <v>1</v>
      </c>
      <c r="H62" s="452">
        <v>0</v>
      </c>
    </row>
    <row r="63" spans="1:8" ht="15.6" x14ac:dyDescent="0.25">
      <c r="A63" s="329">
        <v>20</v>
      </c>
      <c r="B63" s="335" t="s">
        <v>15</v>
      </c>
      <c r="C63" s="450" t="s">
        <v>52</v>
      </c>
      <c r="D63" s="451" t="s">
        <v>52</v>
      </c>
      <c r="E63" s="451" t="s">
        <v>52</v>
      </c>
      <c r="F63" s="451" t="s">
        <v>52</v>
      </c>
      <c r="G63" s="451">
        <v>5</v>
      </c>
      <c r="H63" s="452">
        <v>0</v>
      </c>
    </row>
    <row r="64" spans="1:8" ht="16.2" thickBot="1" x14ac:dyDescent="0.3">
      <c r="A64" s="330">
        <v>21</v>
      </c>
      <c r="B64" s="336" t="s">
        <v>16</v>
      </c>
      <c r="C64" s="453" t="s">
        <v>52</v>
      </c>
      <c r="D64" s="454" t="s">
        <v>52</v>
      </c>
      <c r="E64" s="454" t="s">
        <v>52</v>
      </c>
      <c r="F64" s="454" t="s">
        <v>52</v>
      </c>
      <c r="G64" s="454" t="s">
        <v>20</v>
      </c>
      <c r="H64" s="455" t="s">
        <v>20</v>
      </c>
    </row>
    <row r="66" spans="1:17" ht="13.8" thickBot="1" x14ac:dyDescent="0.3"/>
    <row r="67" spans="1:17" ht="21.6" customHeight="1" thickBot="1" x14ac:dyDescent="0.3">
      <c r="A67" s="779" t="s">
        <v>44</v>
      </c>
      <c r="B67" s="780"/>
      <c r="C67" s="780"/>
      <c r="D67" s="780"/>
      <c r="E67" s="780"/>
      <c r="F67" s="780"/>
      <c r="G67" s="780"/>
      <c r="H67" s="780"/>
      <c r="I67" s="780"/>
      <c r="J67" s="780"/>
      <c r="K67" s="780"/>
      <c r="L67" s="780"/>
      <c r="M67" s="780"/>
      <c r="N67" s="780"/>
      <c r="O67" s="780"/>
      <c r="P67" s="780"/>
      <c r="Q67" s="781"/>
    </row>
    <row r="68" spans="1:17" ht="23.4" customHeight="1" x14ac:dyDescent="0.3">
      <c r="A68" s="782" t="s">
        <v>47</v>
      </c>
      <c r="B68" s="804"/>
      <c r="C68" s="49" t="s">
        <v>33</v>
      </c>
      <c r="D68" s="49" t="s">
        <v>27</v>
      </c>
      <c r="E68" s="49" t="s">
        <v>22</v>
      </c>
      <c r="F68" s="49" t="s">
        <v>28</v>
      </c>
      <c r="G68" s="49" t="s">
        <v>30</v>
      </c>
      <c r="H68" s="49" t="s">
        <v>29</v>
      </c>
      <c r="I68" s="49" t="s">
        <v>34</v>
      </c>
      <c r="J68" s="49" t="s">
        <v>1</v>
      </c>
      <c r="K68" s="49">
        <v>100</v>
      </c>
      <c r="L68" s="49">
        <v>50</v>
      </c>
      <c r="M68" s="49">
        <v>0</v>
      </c>
      <c r="N68" s="49" t="s">
        <v>31</v>
      </c>
      <c r="O68" s="49" t="s">
        <v>32</v>
      </c>
      <c r="P68" s="49" t="s">
        <v>35</v>
      </c>
      <c r="Q68" s="50" t="s">
        <v>36</v>
      </c>
    </row>
    <row r="69" spans="1:17" ht="16.2" thickBot="1" x14ac:dyDescent="0.3">
      <c r="A69" s="784"/>
      <c r="B69" s="805"/>
      <c r="C69" s="262">
        <v>5</v>
      </c>
      <c r="D69" s="262">
        <v>8</v>
      </c>
      <c r="E69" s="262" t="s">
        <v>48</v>
      </c>
      <c r="F69" s="262">
        <v>273</v>
      </c>
      <c r="G69" s="262">
        <v>484</v>
      </c>
      <c r="H69" s="262">
        <v>169</v>
      </c>
      <c r="I69" s="262">
        <v>34.119999999999997</v>
      </c>
      <c r="J69" s="262">
        <v>56.4</v>
      </c>
      <c r="K69" s="262">
        <v>1</v>
      </c>
      <c r="L69" s="262" t="s">
        <v>48</v>
      </c>
      <c r="M69" s="262" t="s">
        <v>48</v>
      </c>
      <c r="N69" s="262">
        <v>33</v>
      </c>
      <c r="O69" s="262">
        <v>1</v>
      </c>
      <c r="P69" s="6">
        <v>5</v>
      </c>
      <c r="Q69" s="151"/>
    </row>
    <row r="70" spans="1:17" ht="17.399999999999999" customHeight="1" thickBot="1" x14ac:dyDescent="0.3"/>
    <row r="71" spans="1:17" ht="31.8" customHeight="1" thickBot="1" x14ac:dyDescent="0.3">
      <c r="A71" s="806" t="s">
        <v>1</v>
      </c>
      <c r="B71" s="802" t="s">
        <v>0</v>
      </c>
      <c r="C71" s="810" t="s">
        <v>47</v>
      </c>
      <c r="D71" s="811"/>
      <c r="E71" s="811"/>
      <c r="F71" s="811"/>
      <c r="G71" s="811"/>
      <c r="H71" s="811"/>
      <c r="I71" s="811"/>
      <c r="J71" s="811"/>
      <c r="K71" s="811"/>
      <c r="L71" s="812"/>
    </row>
    <row r="72" spans="1:17" ht="34.200000000000003" customHeight="1" thickBot="1" x14ac:dyDescent="0.3">
      <c r="A72" s="807"/>
      <c r="B72" s="803"/>
      <c r="C72" s="808" t="s">
        <v>242</v>
      </c>
      <c r="D72" s="809"/>
      <c r="E72" s="808" t="s">
        <v>240</v>
      </c>
      <c r="F72" s="809"/>
      <c r="G72" s="808" t="s">
        <v>208</v>
      </c>
      <c r="H72" s="809"/>
      <c r="I72" s="808" t="s">
        <v>189</v>
      </c>
      <c r="J72" s="809"/>
      <c r="K72" s="808" t="s">
        <v>179</v>
      </c>
      <c r="L72" s="809"/>
    </row>
    <row r="73" spans="1:17" ht="18" thickBot="1" x14ac:dyDescent="0.3">
      <c r="A73" s="816" t="s">
        <v>17</v>
      </c>
      <c r="B73" s="817"/>
      <c r="C73" s="817"/>
      <c r="D73" s="817"/>
      <c r="E73" s="817"/>
      <c r="F73" s="817"/>
      <c r="G73" s="817"/>
      <c r="H73" s="817"/>
      <c r="I73" s="817"/>
      <c r="J73" s="817"/>
      <c r="K73" s="817"/>
      <c r="L73" s="818"/>
    </row>
    <row r="74" spans="1:17" ht="17.399999999999999" customHeight="1" x14ac:dyDescent="0.25">
      <c r="A74" s="29">
        <v>1</v>
      </c>
      <c r="B74" s="239" t="s">
        <v>3</v>
      </c>
      <c r="C74" s="798">
        <v>7</v>
      </c>
      <c r="D74" s="799"/>
      <c r="E74" s="798">
        <v>15</v>
      </c>
      <c r="F74" s="799"/>
      <c r="G74" s="268">
        <v>23</v>
      </c>
      <c r="H74" s="269"/>
      <c r="I74" s="189">
        <v>31</v>
      </c>
      <c r="J74" s="190"/>
      <c r="K74" s="268">
        <v>41</v>
      </c>
      <c r="L74" s="269"/>
    </row>
    <row r="75" spans="1:17" ht="15.6" customHeight="1" x14ac:dyDescent="0.25">
      <c r="A75" s="30">
        <v>2</v>
      </c>
      <c r="B75" s="240" t="s">
        <v>4</v>
      </c>
      <c r="C75" s="17">
        <v>1</v>
      </c>
      <c r="D75" s="211">
        <v>3</v>
      </c>
      <c r="E75" s="17">
        <v>2</v>
      </c>
      <c r="F75" s="211"/>
      <c r="G75" s="17">
        <v>1</v>
      </c>
      <c r="H75" s="211">
        <v>3</v>
      </c>
      <c r="I75" s="24">
        <v>2</v>
      </c>
      <c r="J75" s="18">
        <v>4</v>
      </c>
      <c r="K75" s="17">
        <v>2</v>
      </c>
      <c r="L75" s="211">
        <v>4</v>
      </c>
    </row>
    <row r="76" spans="1:17" ht="18" customHeight="1" x14ac:dyDescent="0.25">
      <c r="A76" s="31">
        <v>3</v>
      </c>
      <c r="B76" s="240" t="s">
        <v>5</v>
      </c>
      <c r="C76" s="798">
        <v>2</v>
      </c>
      <c r="D76" s="799"/>
      <c r="E76" s="798">
        <v>2</v>
      </c>
      <c r="F76" s="799"/>
      <c r="G76" s="268">
        <v>2</v>
      </c>
      <c r="H76" s="269"/>
      <c r="I76" s="189">
        <v>2</v>
      </c>
      <c r="J76" s="190"/>
      <c r="K76" s="268">
        <v>2</v>
      </c>
      <c r="L76" s="269"/>
    </row>
    <row r="77" spans="1:17" ht="18" customHeight="1" x14ac:dyDescent="0.25">
      <c r="A77" s="32">
        <v>4</v>
      </c>
      <c r="B77" s="240" t="s">
        <v>38</v>
      </c>
      <c r="C77" s="798">
        <v>3</v>
      </c>
      <c r="D77" s="799"/>
      <c r="E77" s="798">
        <v>6</v>
      </c>
      <c r="F77" s="799"/>
      <c r="G77" s="268">
        <v>1</v>
      </c>
      <c r="H77" s="269"/>
      <c r="I77" s="189">
        <v>5</v>
      </c>
      <c r="J77" s="190"/>
      <c r="K77" s="268">
        <v>4</v>
      </c>
      <c r="L77" s="269"/>
    </row>
    <row r="78" spans="1:17" ht="16.8" x14ac:dyDescent="0.25">
      <c r="A78" s="33" t="s">
        <v>39</v>
      </c>
      <c r="B78" s="240" t="s">
        <v>6</v>
      </c>
      <c r="C78" s="17">
        <v>117</v>
      </c>
      <c r="D78" s="211">
        <v>419</v>
      </c>
      <c r="E78" s="17">
        <v>343</v>
      </c>
      <c r="F78" s="211" t="s">
        <v>20</v>
      </c>
      <c r="G78" s="17">
        <v>167</v>
      </c>
      <c r="H78" s="211">
        <v>155</v>
      </c>
      <c r="I78" s="24">
        <v>194</v>
      </c>
      <c r="J78" s="18" t="s">
        <v>52</v>
      </c>
      <c r="K78" s="17">
        <v>153</v>
      </c>
      <c r="L78" s="211">
        <v>148</v>
      </c>
    </row>
    <row r="79" spans="1:17" ht="16.8" x14ac:dyDescent="0.25">
      <c r="A79" s="34">
        <v>6</v>
      </c>
      <c r="B79" s="240" t="s">
        <v>40</v>
      </c>
      <c r="C79" s="17">
        <v>10</v>
      </c>
      <c r="D79" s="211">
        <v>7</v>
      </c>
      <c r="E79" s="17">
        <v>10</v>
      </c>
      <c r="F79" s="211" t="s">
        <v>20</v>
      </c>
      <c r="G79" s="17">
        <v>10</v>
      </c>
      <c r="H79" s="211">
        <v>10</v>
      </c>
      <c r="I79" s="24">
        <v>10</v>
      </c>
      <c r="J79" s="18" t="s">
        <v>52</v>
      </c>
      <c r="K79" s="17">
        <v>10</v>
      </c>
      <c r="L79" s="211">
        <v>10</v>
      </c>
    </row>
    <row r="80" spans="1:17" ht="16.8" x14ac:dyDescent="0.25">
      <c r="A80" s="35">
        <v>7</v>
      </c>
      <c r="B80" s="240" t="s">
        <v>7</v>
      </c>
      <c r="C80" s="17">
        <v>249</v>
      </c>
      <c r="D80" s="211">
        <v>636</v>
      </c>
      <c r="E80" s="17">
        <v>555</v>
      </c>
      <c r="F80" s="211" t="s">
        <v>20</v>
      </c>
      <c r="G80" s="17">
        <v>286</v>
      </c>
      <c r="H80" s="211">
        <v>296</v>
      </c>
      <c r="I80" s="24">
        <v>612</v>
      </c>
      <c r="J80" s="18" t="s">
        <v>52</v>
      </c>
      <c r="K80" s="17">
        <v>299</v>
      </c>
      <c r="L80" s="211">
        <v>245</v>
      </c>
    </row>
    <row r="81" spans="1:12" ht="16.8" x14ac:dyDescent="0.25">
      <c r="A81" s="36">
        <v>8</v>
      </c>
      <c r="B81" s="240" t="s">
        <v>41</v>
      </c>
      <c r="C81" s="17">
        <v>100</v>
      </c>
      <c r="D81" s="211">
        <v>110</v>
      </c>
      <c r="E81" s="17">
        <v>140</v>
      </c>
      <c r="F81" s="211">
        <v>96</v>
      </c>
      <c r="G81" s="17">
        <v>240</v>
      </c>
      <c r="H81" s="211">
        <v>113</v>
      </c>
      <c r="I81" s="24">
        <v>93</v>
      </c>
      <c r="J81" s="18">
        <v>99</v>
      </c>
      <c r="K81" s="17">
        <v>202</v>
      </c>
      <c r="L81" s="211">
        <v>346</v>
      </c>
    </row>
    <row r="82" spans="1:12" ht="16.8" x14ac:dyDescent="0.25">
      <c r="A82" s="30">
        <v>9</v>
      </c>
      <c r="B82" s="240" t="s">
        <v>42</v>
      </c>
      <c r="C82" s="17">
        <v>10</v>
      </c>
      <c r="D82" s="211">
        <v>10</v>
      </c>
      <c r="E82" s="17">
        <v>10</v>
      </c>
      <c r="F82" s="211">
        <v>10</v>
      </c>
      <c r="G82" s="17">
        <v>10</v>
      </c>
      <c r="H82" s="211">
        <v>5</v>
      </c>
      <c r="I82" s="24">
        <v>10</v>
      </c>
      <c r="J82" s="18">
        <v>10</v>
      </c>
      <c r="K82" s="17">
        <v>10</v>
      </c>
      <c r="L82" s="211">
        <v>10</v>
      </c>
    </row>
    <row r="83" spans="1:12" ht="17.399999999999999" thickBot="1" x14ac:dyDescent="0.3">
      <c r="A83" s="37">
        <v>10</v>
      </c>
      <c r="B83" s="241" t="s">
        <v>19</v>
      </c>
      <c r="C83" s="19">
        <v>237</v>
      </c>
      <c r="D83" s="109">
        <v>244</v>
      </c>
      <c r="E83" s="19">
        <v>253</v>
      </c>
      <c r="F83" s="109">
        <v>126</v>
      </c>
      <c r="G83" s="19">
        <v>390</v>
      </c>
      <c r="H83" s="109">
        <v>152</v>
      </c>
      <c r="I83" s="25">
        <v>129</v>
      </c>
      <c r="J83" s="22">
        <v>191</v>
      </c>
      <c r="K83" s="19">
        <v>287</v>
      </c>
      <c r="L83" s="109">
        <v>445</v>
      </c>
    </row>
    <row r="84" spans="1:12" ht="18" thickBot="1" x14ac:dyDescent="0.3">
      <c r="A84" s="800" t="s">
        <v>54</v>
      </c>
      <c r="B84" s="802" t="s">
        <v>0</v>
      </c>
      <c r="C84" s="813" t="s">
        <v>18</v>
      </c>
      <c r="D84" s="814"/>
      <c r="E84" s="814"/>
      <c r="F84" s="814"/>
      <c r="G84" s="814"/>
      <c r="H84" s="814"/>
      <c r="I84" s="814"/>
      <c r="J84" s="814"/>
      <c r="K84" s="814"/>
      <c r="L84" s="815"/>
    </row>
    <row r="85" spans="1:12" ht="18" thickBot="1" x14ac:dyDescent="0.3">
      <c r="A85" s="801"/>
      <c r="B85" s="803"/>
      <c r="C85" s="270" t="s">
        <v>55</v>
      </c>
      <c r="D85" s="271" t="s">
        <v>56</v>
      </c>
      <c r="E85" s="270" t="s">
        <v>55</v>
      </c>
      <c r="F85" s="271" t="s">
        <v>56</v>
      </c>
      <c r="G85" s="270" t="s">
        <v>55</v>
      </c>
      <c r="H85" s="271" t="s">
        <v>56</v>
      </c>
      <c r="I85" s="270" t="s">
        <v>55</v>
      </c>
      <c r="J85" s="271" t="s">
        <v>56</v>
      </c>
      <c r="K85" s="270" t="s">
        <v>55</v>
      </c>
      <c r="L85" s="271" t="s">
        <v>56</v>
      </c>
    </row>
    <row r="86" spans="1:12" ht="16.8" x14ac:dyDescent="0.25">
      <c r="A86" s="41">
        <v>11</v>
      </c>
      <c r="B86" s="46" t="s">
        <v>8</v>
      </c>
      <c r="C86" s="266">
        <v>29</v>
      </c>
      <c r="D86" s="267">
        <v>1</v>
      </c>
      <c r="E86" s="266">
        <v>169</v>
      </c>
      <c r="F86" s="267" t="s">
        <v>52</v>
      </c>
      <c r="G86" s="13">
        <v>21</v>
      </c>
      <c r="H86" s="16">
        <v>10</v>
      </c>
      <c r="I86" s="266">
        <v>32</v>
      </c>
      <c r="J86" s="267" t="s">
        <v>52</v>
      </c>
      <c r="K86" s="95">
        <v>10</v>
      </c>
      <c r="L86" s="94">
        <v>1</v>
      </c>
    </row>
    <row r="87" spans="1:12" ht="16.8" x14ac:dyDescent="0.25">
      <c r="A87" s="30">
        <v>12</v>
      </c>
      <c r="B87" s="47" t="s">
        <v>9</v>
      </c>
      <c r="C87" s="17">
        <v>51</v>
      </c>
      <c r="D87" s="211">
        <v>4</v>
      </c>
      <c r="E87" s="17">
        <v>251</v>
      </c>
      <c r="F87" s="211" t="s">
        <v>52</v>
      </c>
      <c r="G87" s="17">
        <v>72</v>
      </c>
      <c r="H87" s="18">
        <v>24</v>
      </c>
      <c r="I87" s="17">
        <v>47</v>
      </c>
      <c r="J87" s="211" t="s">
        <v>52</v>
      </c>
      <c r="K87" s="24">
        <v>27</v>
      </c>
      <c r="L87" s="18">
        <v>8</v>
      </c>
    </row>
    <row r="88" spans="1:12" ht="16.8" x14ac:dyDescent="0.25">
      <c r="A88" s="30">
        <v>13</v>
      </c>
      <c r="B88" s="47" t="s">
        <v>10</v>
      </c>
      <c r="C88" s="17">
        <v>2</v>
      </c>
      <c r="D88" s="211">
        <v>2</v>
      </c>
      <c r="E88" s="17">
        <v>2</v>
      </c>
      <c r="F88" s="211" t="s">
        <v>52</v>
      </c>
      <c r="G88" s="17">
        <v>2</v>
      </c>
      <c r="H88" s="18">
        <v>2</v>
      </c>
      <c r="I88" s="17">
        <v>2</v>
      </c>
      <c r="J88" s="211" t="s">
        <v>52</v>
      </c>
      <c r="K88" s="24">
        <v>2</v>
      </c>
      <c r="L88" s="18">
        <v>2</v>
      </c>
    </row>
    <row r="89" spans="1:12" ht="16.8" x14ac:dyDescent="0.25">
      <c r="A89" s="30">
        <v>14</v>
      </c>
      <c r="B89" s="47" t="s">
        <v>11</v>
      </c>
      <c r="C89" s="17" t="s">
        <v>51</v>
      </c>
      <c r="D89" s="211" t="s">
        <v>51</v>
      </c>
      <c r="E89" s="17" t="s">
        <v>51</v>
      </c>
      <c r="F89" s="211" t="s">
        <v>52</v>
      </c>
      <c r="G89" s="17" t="s">
        <v>51</v>
      </c>
      <c r="H89" s="18" t="s">
        <v>51</v>
      </c>
      <c r="I89" s="17" t="s">
        <v>51</v>
      </c>
      <c r="J89" s="211" t="s">
        <v>52</v>
      </c>
      <c r="K89" s="24" t="s">
        <v>51</v>
      </c>
      <c r="L89" s="18" t="s">
        <v>51</v>
      </c>
    </row>
    <row r="90" spans="1:12" ht="16.8" x14ac:dyDescent="0.25">
      <c r="A90" s="30">
        <v>15</v>
      </c>
      <c r="B90" s="47" t="s">
        <v>12</v>
      </c>
      <c r="C90" s="17" t="s">
        <v>20</v>
      </c>
      <c r="D90" s="211" t="s">
        <v>20</v>
      </c>
      <c r="E90" s="17" t="s">
        <v>20</v>
      </c>
      <c r="F90" s="211" t="s">
        <v>52</v>
      </c>
      <c r="G90" s="17" t="s">
        <v>20</v>
      </c>
      <c r="H90" s="211" t="s">
        <v>20</v>
      </c>
      <c r="I90" s="17" t="s">
        <v>20</v>
      </c>
      <c r="J90" s="211" t="s">
        <v>52</v>
      </c>
      <c r="K90" s="17" t="s">
        <v>20</v>
      </c>
      <c r="L90" s="211" t="s">
        <v>20</v>
      </c>
    </row>
    <row r="91" spans="1:12" ht="16.2" x14ac:dyDescent="0.25">
      <c r="A91" s="42">
        <v>16</v>
      </c>
      <c r="B91" s="47" t="s">
        <v>13</v>
      </c>
      <c r="C91" s="17" t="s">
        <v>20</v>
      </c>
      <c r="D91" s="211" t="s">
        <v>20</v>
      </c>
      <c r="E91" s="17" t="s">
        <v>20</v>
      </c>
      <c r="F91" s="211" t="s">
        <v>52</v>
      </c>
      <c r="G91" s="17" t="s">
        <v>20</v>
      </c>
      <c r="H91" s="211" t="s">
        <v>20</v>
      </c>
      <c r="I91" s="17" t="s">
        <v>20</v>
      </c>
      <c r="J91" s="211" t="s">
        <v>52</v>
      </c>
      <c r="K91" s="17" t="s">
        <v>20</v>
      </c>
      <c r="L91" s="211" t="s">
        <v>20</v>
      </c>
    </row>
    <row r="92" spans="1:12" ht="16.2" x14ac:dyDescent="0.25">
      <c r="A92" s="42">
        <v>17</v>
      </c>
      <c r="B92" s="47" t="s">
        <v>50</v>
      </c>
      <c r="C92" s="17" t="s">
        <v>20</v>
      </c>
      <c r="D92" s="211" t="s">
        <v>20</v>
      </c>
      <c r="E92" s="17" t="s">
        <v>20</v>
      </c>
      <c r="F92" s="211" t="s">
        <v>52</v>
      </c>
      <c r="G92" s="17" t="s">
        <v>20</v>
      </c>
      <c r="H92" s="211" t="s">
        <v>20</v>
      </c>
      <c r="I92" s="17" t="s">
        <v>20</v>
      </c>
      <c r="J92" s="211" t="s">
        <v>52</v>
      </c>
      <c r="K92" s="17" t="s">
        <v>20</v>
      </c>
      <c r="L92" s="211" t="s">
        <v>20</v>
      </c>
    </row>
    <row r="93" spans="1:12" ht="16.2" x14ac:dyDescent="0.25">
      <c r="A93" s="42">
        <v>18</v>
      </c>
      <c r="B93" s="47" t="s">
        <v>14</v>
      </c>
      <c r="C93" s="17" t="s">
        <v>20</v>
      </c>
      <c r="D93" s="211" t="s">
        <v>20</v>
      </c>
      <c r="E93" s="17" t="s">
        <v>20</v>
      </c>
      <c r="F93" s="211" t="s">
        <v>52</v>
      </c>
      <c r="G93" s="17" t="s">
        <v>20</v>
      </c>
      <c r="H93" s="211" t="s">
        <v>20</v>
      </c>
      <c r="I93" s="17" t="s">
        <v>20</v>
      </c>
      <c r="J93" s="211" t="s">
        <v>52</v>
      </c>
      <c r="K93" s="17" t="s">
        <v>20</v>
      </c>
      <c r="L93" s="211" t="s">
        <v>20</v>
      </c>
    </row>
    <row r="94" spans="1:12" ht="16.2" x14ac:dyDescent="0.25">
      <c r="A94" s="42">
        <v>19</v>
      </c>
      <c r="B94" s="47" t="s">
        <v>2</v>
      </c>
      <c r="C94" s="17" t="s">
        <v>20</v>
      </c>
      <c r="D94" s="211" t="s">
        <v>20</v>
      </c>
      <c r="E94" s="17" t="s">
        <v>20</v>
      </c>
      <c r="F94" s="211" t="s">
        <v>52</v>
      </c>
      <c r="G94" s="17" t="s">
        <v>20</v>
      </c>
      <c r="H94" s="211" t="s">
        <v>20</v>
      </c>
      <c r="I94" s="17" t="s">
        <v>20</v>
      </c>
      <c r="J94" s="211" t="s">
        <v>52</v>
      </c>
      <c r="K94" s="17" t="s">
        <v>20</v>
      </c>
      <c r="L94" s="211" t="s">
        <v>20</v>
      </c>
    </row>
    <row r="95" spans="1:12" ht="16.2" x14ac:dyDescent="0.25">
      <c r="A95" s="42">
        <v>20</v>
      </c>
      <c r="B95" s="47" t="s">
        <v>15</v>
      </c>
      <c r="C95" s="17" t="s">
        <v>20</v>
      </c>
      <c r="D95" s="211" t="s">
        <v>20</v>
      </c>
      <c r="E95" s="17" t="s">
        <v>20</v>
      </c>
      <c r="F95" s="211" t="s">
        <v>52</v>
      </c>
      <c r="G95" s="17" t="s">
        <v>20</v>
      </c>
      <c r="H95" s="211" t="s">
        <v>20</v>
      </c>
      <c r="I95" s="17" t="s">
        <v>20</v>
      </c>
      <c r="J95" s="211" t="s">
        <v>52</v>
      </c>
      <c r="K95" s="17" t="s">
        <v>20</v>
      </c>
      <c r="L95" s="211" t="s">
        <v>20</v>
      </c>
    </row>
    <row r="96" spans="1:12" ht="16.8" thickBot="1" x14ac:dyDescent="0.3">
      <c r="A96" s="42">
        <v>21</v>
      </c>
      <c r="B96" s="48" t="s">
        <v>16</v>
      </c>
      <c r="C96" s="19" t="s">
        <v>20</v>
      </c>
      <c r="D96" s="109" t="s">
        <v>20</v>
      </c>
      <c r="E96" s="19" t="s">
        <v>20</v>
      </c>
      <c r="F96" s="109" t="s">
        <v>52</v>
      </c>
      <c r="G96" s="19" t="s">
        <v>20</v>
      </c>
      <c r="H96" s="109" t="s">
        <v>20</v>
      </c>
      <c r="I96" s="19" t="s">
        <v>20</v>
      </c>
      <c r="J96" s="109" t="s">
        <v>52</v>
      </c>
      <c r="K96" s="19" t="s">
        <v>20</v>
      </c>
      <c r="L96" s="109" t="s">
        <v>20</v>
      </c>
    </row>
  </sheetData>
  <mergeCells count="40">
    <mergeCell ref="A1:Q1"/>
    <mergeCell ref="A4:Q4"/>
    <mergeCell ref="A5:B5"/>
    <mergeCell ref="A6:B6"/>
    <mergeCell ref="A7:B7"/>
    <mergeCell ref="C3:Q3"/>
    <mergeCell ref="A3:B3"/>
    <mergeCell ref="K72:L72"/>
    <mergeCell ref="A8:B8"/>
    <mergeCell ref="A12:K12"/>
    <mergeCell ref="A23:K23"/>
    <mergeCell ref="A10:A11"/>
    <mergeCell ref="B10:B11"/>
    <mergeCell ref="C10:K10"/>
    <mergeCell ref="A84:A85"/>
    <mergeCell ref="B84:B85"/>
    <mergeCell ref="A67:Q67"/>
    <mergeCell ref="B71:B72"/>
    <mergeCell ref="A68:B69"/>
    <mergeCell ref="A71:A72"/>
    <mergeCell ref="C72:D72"/>
    <mergeCell ref="E72:F72"/>
    <mergeCell ref="G72:H72"/>
    <mergeCell ref="C76:D76"/>
    <mergeCell ref="C77:D77"/>
    <mergeCell ref="C74:D74"/>
    <mergeCell ref="C71:L71"/>
    <mergeCell ref="C84:L84"/>
    <mergeCell ref="A73:L73"/>
    <mergeCell ref="I72:J72"/>
    <mergeCell ref="A42:H42"/>
    <mergeCell ref="A53:H53"/>
    <mergeCell ref="E77:F77"/>
    <mergeCell ref="E76:F76"/>
    <mergeCell ref="E74:F74"/>
    <mergeCell ref="A36:Q36"/>
    <mergeCell ref="A37:B38"/>
    <mergeCell ref="A40:A41"/>
    <mergeCell ref="B40:B41"/>
    <mergeCell ref="C40:H40"/>
  </mergeCells>
  <pageMargins left="0.7" right="0.7" top="0.75" bottom="0.75" header="0.3" footer="0.3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11"/>
  <sheetViews>
    <sheetView zoomScaleNormal="100" workbookViewId="0">
      <selection activeCell="V111" sqref="V111"/>
    </sheetView>
  </sheetViews>
  <sheetFormatPr defaultColWidth="9.33203125" defaultRowHeight="13.2" x14ac:dyDescent="0.25"/>
  <cols>
    <col min="1" max="1" width="5.109375" style="1" bestFit="1" customWidth="1"/>
    <col min="2" max="2" width="59.109375" style="1" customWidth="1"/>
    <col min="3" max="25" width="10.77734375" style="1" customWidth="1"/>
    <col min="26" max="16384" width="9.33203125" style="1"/>
  </cols>
  <sheetData>
    <row r="1" spans="1:17" ht="90.6" customHeight="1" thickBot="1" x14ac:dyDescent="0.3">
      <c r="A1" s="829" t="s">
        <v>72</v>
      </c>
      <c r="B1" s="830"/>
      <c r="C1" s="830"/>
      <c r="D1" s="830"/>
      <c r="E1" s="830"/>
      <c r="F1" s="830"/>
      <c r="G1" s="830"/>
      <c r="H1" s="830"/>
      <c r="I1" s="830"/>
      <c r="J1" s="830"/>
      <c r="K1" s="830"/>
      <c r="L1" s="830"/>
      <c r="M1" s="830"/>
      <c r="N1" s="830"/>
      <c r="O1" s="830"/>
      <c r="P1" s="830"/>
      <c r="Q1" s="831"/>
    </row>
    <row r="2" spans="1:17" ht="13.8" customHeight="1" thickBot="1" x14ac:dyDescent="0.3"/>
    <row r="3" spans="1:17" ht="25.2" thickBot="1" x14ac:dyDescent="0.3">
      <c r="A3" s="840" t="s">
        <v>315</v>
      </c>
      <c r="B3" s="889"/>
      <c r="C3" s="890">
        <v>120</v>
      </c>
      <c r="D3" s="838"/>
      <c r="E3" s="838"/>
      <c r="F3" s="838"/>
      <c r="G3" s="838"/>
      <c r="H3" s="838"/>
      <c r="I3" s="838"/>
      <c r="J3" s="838"/>
      <c r="K3" s="838"/>
      <c r="L3" s="838"/>
      <c r="M3" s="838"/>
      <c r="N3" s="838"/>
      <c r="O3" s="838"/>
      <c r="P3" s="838"/>
      <c r="Q3" s="839"/>
    </row>
    <row r="4" spans="1:17" ht="23.4" customHeight="1" thickBot="1" x14ac:dyDescent="0.3">
      <c r="A4" s="779" t="s">
        <v>45</v>
      </c>
      <c r="B4" s="780"/>
      <c r="C4" s="894"/>
      <c r="D4" s="894"/>
      <c r="E4" s="894"/>
      <c r="F4" s="894"/>
      <c r="G4" s="894"/>
      <c r="H4" s="894"/>
      <c r="I4" s="894"/>
      <c r="J4" s="894"/>
      <c r="K4" s="894"/>
      <c r="L4" s="894"/>
      <c r="M4" s="894"/>
      <c r="N4" s="894"/>
      <c r="O4" s="894"/>
      <c r="P4" s="894"/>
      <c r="Q4" s="895"/>
    </row>
    <row r="5" spans="1:17" ht="22.2" customHeight="1" thickBot="1" x14ac:dyDescent="0.35">
      <c r="A5" s="832"/>
      <c r="B5" s="947"/>
      <c r="C5" s="113" t="s">
        <v>33</v>
      </c>
      <c r="D5" s="54" t="s">
        <v>27</v>
      </c>
      <c r="E5" s="54" t="s">
        <v>22</v>
      </c>
      <c r="F5" s="54" t="s">
        <v>28</v>
      </c>
      <c r="G5" s="54" t="s">
        <v>30</v>
      </c>
      <c r="H5" s="54" t="s">
        <v>29</v>
      </c>
      <c r="I5" s="54" t="s">
        <v>34</v>
      </c>
      <c r="J5" s="54" t="s">
        <v>1</v>
      </c>
      <c r="K5" s="54">
        <v>100</v>
      </c>
      <c r="L5" s="54">
        <v>50</v>
      </c>
      <c r="M5" s="54">
        <v>0</v>
      </c>
      <c r="N5" s="54" t="s">
        <v>31</v>
      </c>
      <c r="O5" s="49" t="s">
        <v>32</v>
      </c>
      <c r="P5" s="49" t="s">
        <v>35</v>
      </c>
      <c r="Q5" s="50" t="s">
        <v>36</v>
      </c>
    </row>
    <row r="6" spans="1:17" ht="16.2" thickBot="1" x14ac:dyDescent="0.35">
      <c r="A6" s="931" t="s">
        <v>24</v>
      </c>
      <c r="B6" s="1123"/>
      <c r="C6" s="61">
        <v>8</v>
      </c>
      <c r="D6" s="62">
        <v>7</v>
      </c>
      <c r="E6" s="62">
        <v>2</v>
      </c>
      <c r="F6" s="62">
        <v>80</v>
      </c>
      <c r="G6" s="62">
        <v>72</v>
      </c>
      <c r="H6" s="62" t="s">
        <v>73</v>
      </c>
      <c r="I6" s="62">
        <v>16</v>
      </c>
      <c r="J6" s="62">
        <v>111.11</v>
      </c>
      <c r="K6" s="62" t="s">
        <v>48</v>
      </c>
      <c r="L6" s="62" t="s">
        <v>48</v>
      </c>
      <c r="M6" s="62">
        <v>2</v>
      </c>
      <c r="N6" s="62">
        <v>3</v>
      </c>
      <c r="O6" s="62">
        <v>3</v>
      </c>
      <c r="P6" s="116">
        <v>3</v>
      </c>
      <c r="Q6" s="117"/>
    </row>
    <row r="7" spans="1:17" ht="15.6" x14ac:dyDescent="0.25">
      <c r="A7" s="933"/>
      <c r="B7" s="1124"/>
      <c r="C7" s="102" t="s">
        <v>33</v>
      </c>
      <c r="D7" s="103" t="s">
        <v>27</v>
      </c>
      <c r="E7" s="103" t="s">
        <v>61</v>
      </c>
      <c r="F7" s="103" t="s">
        <v>62</v>
      </c>
      <c r="G7" s="103" t="s">
        <v>28</v>
      </c>
      <c r="H7" s="103" t="s">
        <v>63</v>
      </c>
      <c r="I7" s="103" t="s">
        <v>64</v>
      </c>
      <c r="J7" s="103" t="s">
        <v>34</v>
      </c>
      <c r="K7" s="103" t="s">
        <v>65</v>
      </c>
      <c r="L7" s="103" t="s">
        <v>1</v>
      </c>
      <c r="M7" s="103" t="s">
        <v>66</v>
      </c>
      <c r="N7" s="103" t="s">
        <v>67</v>
      </c>
      <c r="O7" s="118"/>
      <c r="P7" s="118"/>
      <c r="Q7" s="119"/>
    </row>
    <row r="8" spans="1:17" ht="16.2" thickBot="1" x14ac:dyDescent="0.3">
      <c r="A8" s="935"/>
      <c r="B8" s="1125"/>
      <c r="C8" s="61">
        <v>8</v>
      </c>
      <c r="D8" s="62">
        <v>8</v>
      </c>
      <c r="E8" s="62">
        <v>21</v>
      </c>
      <c r="F8" s="62">
        <v>1</v>
      </c>
      <c r="G8" s="62">
        <v>138</v>
      </c>
      <c r="H8" s="62">
        <v>3</v>
      </c>
      <c r="I8" s="114">
        <v>45675</v>
      </c>
      <c r="J8" s="62">
        <v>46</v>
      </c>
      <c r="K8" s="62">
        <v>6.57</v>
      </c>
      <c r="L8" s="62">
        <v>42</v>
      </c>
      <c r="M8" s="62" t="s">
        <v>48</v>
      </c>
      <c r="N8" s="62" t="s">
        <v>48</v>
      </c>
      <c r="O8" s="120"/>
      <c r="P8" s="120"/>
      <c r="Q8" s="121"/>
    </row>
    <row r="9" spans="1:17" ht="13.8" thickBot="1" x14ac:dyDescent="0.3"/>
    <row r="10" spans="1:17" ht="21" customHeight="1" x14ac:dyDescent="0.25">
      <c r="A10" s="824" t="s">
        <v>1</v>
      </c>
      <c r="B10" s="824" t="s">
        <v>0</v>
      </c>
      <c r="C10" s="826" t="s">
        <v>25</v>
      </c>
      <c r="D10" s="827"/>
      <c r="E10" s="827"/>
      <c r="F10" s="827"/>
      <c r="G10" s="827"/>
      <c r="H10" s="827"/>
      <c r="I10" s="827"/>
      <c r="J10" s="827"/>
      <c r="K10" s="828"/>
    </row>
    <row r="11" spans="1:17" ht="33" customHeight="1" thickBot="1" x14ac:dyDescent="0.3">
      <c r="A11" s="825"/>
      <c r="B11" s="825"/>
      <c r="C11" s="9" t="s">
        <v>150</v>
      </c>
      <c r="D11" s="10" t="s">
        <v>151</v>
      </c>
      <c r="E11" s="10" t="s">
        <v>152</v>
      </c>
      <c r="F11" s="10" t="s">
        <v>153</v>
      </c>
      <c r="G11" s="11" t="s">
        <v>150</v>
      </c>
      <c r="H11" s="10" t="s">
        <v>151</v>
      </c>
      <c r="I11" s="10" t="s">
        <v>152</v>
      </c>
      <c r="J11" s="10" t="s">
        <v>153</v>
      </c>
      <c r="K11" s="12" t="s">
        <v>157</v>
      </c>
    </row>
    <row r="12" spans="1:17" ht="21" customHeight="1" thickBot="1" x14ac:dyDescent="0.3">
      <c r="A12" s="913" t="s">
        <v>17</v>
      </c>
      <c r="B12" s="914"/>
      <c r="C12" s="914"/>
      <c r="D12" s="914"/>
      <c r="E12" s="914"/>
      <c r="F12" s="914"/>
      <c r="G12" s="914"/>
      <c r="H12" s="914"/>
      <c r="I12" s="914"/>
      <c r="J12" s="914"/>
      <c r="K12" s="915"/>
    </row>
    <row r="13" spans="1:17" ht="20.25" customHeight="1" x14ac:dyDescent="0.25">
      <c r="A13" s="29">
        <v>1</v>
      </c>
      <c r="B13" s="26" t="s">
        <v>3</v>
      </c>
      <c r="C13" s="13">
        <v>1</v>
      </c>
      <c r="D13" s="14">
        <v>4</v>
      </c>
      <c r="E13" s="14">
        <v>6</v>
      </c>
      <c r="F13" s="14">
        <v>8</v>
      </c>
      <c r="G13" s="14">
        <v>12</v>
      </c>
      <c r="H13" s="15">
        <v>14</v>
      </c>
      <c r="I13" s="15">
        <v>16</v>
      </c>
      <c r="J13" s="15">
        <v>18</v>
      </c>
      <c r="K13" s="16">
        <v>21</v>
      </c>
    </row>
    <row r="14" spans="1:17" ht="19.5" customHeight="1" x14ac:dyDescent="0.25">
      <c r="A14" s="30">
        <v>2</v>
      </c>
      <c r="B14" s="27" t="s">
        <v>4</v>
      </c>
      <c r="C14" s="17">
        <v>1</v>
      </c>
      <c r="D14" s="3">
        <v>2</v>
      </c>
      <c r="E14" s="3">
        <v>2</v>
      </c>
      <c r="F14" s="3">
        <v>1</v>
      </c>
      <c r="G14" s="3">
        <v>1</v>
      </c>
      <c r="H14" s="2">
        <v>2</v>
      </c>
      <c r="I14" s="2">
        <v>1</v>
      </c>
      <c r="J14" s="2">
        <v>2</v>
      </c>
      <c r="K14" s="18">
        <v>2</v>
      </c>
    </row>
    <row r="15" spans="1:17" ht="20.25" customHeight="1" x14ac:dyDescent="0.25">
      <c r="A15" s="31">
        <v>3</v>
      </c>
      <c r="B15" s="27" t="s">
        <v>5</v>
      </c>
      <c r="C15" s="17">
        <v>4</v>
      </c>
      <c r="D15" s="3">
        <v>4</v>
      </c>
      <c r="E15" s="3">
        <v>4</v>
      </c>
      <c r="F15" s="3">
        <v>4</v>
      </c>
      <c r="G15" s="3">
        <v>4</v>
      </c>
      <c r="H15" s="2">
        <v>4</v>
      </c>
      <c r="I15" s="2">
        <v>4</v>
      </c>
      <c r="J15" s="2">
        <v>4</v>
      </c>
      <c r="K15" s="18">
        <v>4</v>
      </c>
    </row>
    <row r="16" spans="1:17" ht="19.5" customHeight="1" x14ac:dyDescent="0.25">
      <c r="A16" s="32">
        <v>4</v>
      </c>
      <c r="B16" s="27" t="s">
        <v>38</v>
      </c>
      <c r="C16" s="17">
        <v>2</v>
      </c>
      <c r="D16" s="3">
        <v>1</v>
      </c>
      <c r="E16" s="3">
        <v>3</v>
      </c>
      <c r="F16" s="3">
        <v>5</v>
      </c>
      <c r="G16" s="3">
        <v>2</v>
      </c>
      <c r="H16" s="2">
        <v>1</v>
      </c>
      <c r="I16" s="2">
        <v>3</v>
      </c>
      <c r="J16" s="2">
        <v>5</v>
      </c>
      <c r="K16" s="18">
        <v>2</v>
      </c>
    </row>
    <row r="17" spans="1:14" ht="19.5" customHeight="1" x14ac:dyDescent="0.25">
      <c r="A17" s="33" t="s">
        <v>39</v>
      </c>
      <c r="B17" s="27" t="s">
        <v>6</v>
      </c>
      <c r="C17" s="17">
        <v>150</v>
      </c>
      <c r="D17" s="3">
        <v>150</v>
      </c>
      <c r="E17" s="3">
        <v>126</v>
      </c>
      <c r="F17" s="3">
        <v>194</v>
      </c>
      <c r="G17" s="3">
        <v>187</v>
      </c>
      <c r="H17" s="2">
        <v>169</v>
      </c>
      <c r="I17" s="2">
        <v>160</v>
      </c>
      <c r="J17" s="2">
        <v>72</v>
      </c>
      <c r="K17" s="18">
        <v>151</v>
      </c>
    </row>
    <row r="18" spans="1:14" ht="19.5" customHeight="1" x14ac:dyDescent="0.25">
      <c r="A18" s="34">
        <v>6</v>
      </c>
      <c r="B18" s="27" t="s">
        <v>40</v>
      </c>
      <c r="C18" s="17">
        <v>7</v>
      </c>
      <c r="D18" s="3">
        <v>7</v>
      </c>
      <c r="E18" s="3">
        <v>2</v>
      </c>
      <c r="F18" s="3">
        <v>5</v>
      </c>
      <c r="G18" s="3">
        <v>7</v>
      </c>
      <c r="H18" s="2">
        <v>7</v>
      </c>
      <c r="I18" s="2">
        <v>10</v>
      </c>
      <c r="J18" s="2">
        <v>3</v>
      </c>
      <c r="K18" s="18">
        <v>9</v>
      </c>
    </row>
    <row r="19" spans="1:14" ht="19.5" customHeight="1" x14ac:dyDescent="0.25">
      <c r="A19" s="35">
        <v>7</v>
      </c>
      <c r="B19" s="27" t="s">
        <v>7</v>
      </c>
      <c r="C19" s="17">
        <v>120</v>
      </c>
      <c r="D19" s="3">
        <v>120</v>
      </c>
      <c r="E19" s="3">
        <v>87</v>
      </c>
      <c r="F19" s="3">
        <v>120</v>
      </c>
      <c r="G19" s="3">
        <v>120</v>
      </c>
      <c r="H19" s="2">
        <v>114</v>
      </c>
      <c r="I19" s="2">
        <v>116</v>
      </c>
      <c r="J19" s="2">
        <v>54</v>
      </c>
      <c r="K19" s="18">
        <v>120</v>
      </c>
    </row>
    <row r="20" spans="1:14" ht="19.5" customHeight="1" x14ac:dyDescent="0.25">
      <c r="A20" s="36">
        <v>8</v>
      </c>
      <c r="B20" s="27" t="s">
        <v>41</v>
      </c>
      <c r="C20" s="17">
        <v>154</v>
      </c>
      <c r="D20" s="3">
        <v>162</v>
      </c>
      <c r="E20" s="3">
        <v>123</v>
      </c>
      <c r="F20" s="3">
        <v>159</v>
      </c>
      <c r="G20" s="3">
        <v>189</v>
      </c>
      <c r="H20" s="2">
        <v>168</v>
      </c>
      <c r="I20" s="2">
        <v>152</v>
      </c>
      <c r="J20" s="2">
        <v>71</v>
      </c>
      <c r="K20" s="18">
        <v>180</v>
      </c>
    </row>
    <row r="21" spans="1:14" ht="19.5" customHeight="1" x14ac:dyDescent="0.25">
      <c r="A21" s="30">
        <v>9</v>
      </c>
      <c r="B21" s="27" t="s">
        <v>42</v>
      </c>
      <c r="C21" s="17">
        <v>6</v>
      </c>
      <c r="D21" s="3">
        <v>5</v>
      </c>
      <c r="E21" s="3">
        <v>10</v>
      </c>
      <c r="F21" s="3">
        <v>10</v>
      </c>
      <c r="G21" s="3">
        <v>7</v>
      </c>
      <c r="H21" s="2">
        <v>10</v>
      </c>
      <c r="I21" s="2">
        <v>6</v>
      </c>
      <c r="J21" s="2">
        <v>10</v>
      </c>
      <c r="K21" s="18">
        <v>6</v>
      </c>
    </row>
    <row r="22" spans="1:14" ht="19.5" customHeight="1" thickBot="1" x14ac:dyDescent="0.3">
      <c r="A22" s="37">
        <v>10</v>
      </c>
      <c r="B22" s="28" t="s">
        <v>19</v>
      </c>
      <c r="C22" s="19">
        <v>114</v>
      </c>
      <c r="D22" s="20">
        <v>120</v>
      </c>
      <c r="E22" s="20">
        <v>116</v>
      </c>
      <c r="F22" s="20">
        <v>118</v>
      </c>
      <c r="G22" s="20">
        <v>120</v>
      </c>
      <c r="H22" s="21">
        <v>120</v>
      </c>
      <c r="I22" s="21">
        <v>120</v>
      </c>
      <c r="J22" s="21">
        <v>96</v>
      </c>
      <c r="K22" s="22">
        <v>120</v>
      </c>
    </row>
    <row r="23" spans="1:14" ht="19.5" customHeight="1" thickBot="1" x14ac:dyDescent="0.3">
      <c r="A23" s="904" t="s">
        <v>18</v>
      </c>
      <c r="B23" s="905"/>
      <c r="C23" s="905"/>
      <c r="D23" s="905"/>
      <c r="E23" s="905"/>
      <c r="F23" s="905"/>
      <c r="G23" s="905"/>
      <c r="H23" s="905"/>
      <c r="I23" s="905"/>
      <c r="J23" s="905"/>
      <c r="K23" s="906"/>
    </row>
    <row r="24" spans="1:14" ht="19.5" customHeight="1" x14ac:dyDescent="0.25">
      <c r="A24" s="41">
        <v>11</v>
      </c>
      <c r="B24" s="46" t="s">
        <v>8</v>
      </c>
      <c r="C24" s="13">
        <v>8</v>
      </c>
      <c r="D24" s="14" t="s">
        <v>75</v>
      </c>
      <c r="E24" s="14" t="s">
        <v>21</v>
      </c>
      <c r="F24" s="14">
        <v>4</v>
      </c>
      <c r="G24" s="14" t="s">
        <v>73</v>
      </c>
      <c r="H24" s="15">
        <v>0</v>
      </c>
      <c r="I24" s="15">
        <v>2</v>
      </c>
      <c r="J24" s="15" t="s">
        <v>52</v>
      </c>
      <c r="K24" s="16">
        <v>0</v>
      </c>
    </row>
    <row r="25" spans="1:14" ht="19.5" customHeight="1" x14ac:dyDescent="0.25">
      <c r="A25" s="30">
        <v>12</v>
      </c>
      <c r="B25" s="47" t="s">
        <v>9</v>
      </c>
      <c r="C25" s="17">
        <v>10</v>
      </c>
      <c r="D25" s="3">
        <v>24</v>
      </c>
      <c r="E25" s="3" t="s">
        <v>21</v>
      </c>
      <c r="F25" s="3">
        <v>6</v>
      </c>
      <c r="G25" s="3">
        <v>27</v>
      </c>
      <c r="H25" s="2">
        <v>1</v>
      </c>
      <c r="I25" s="2">
        <v>3</v>
      </c>
      <c r="J25" s="2" t="s">
        <v>52</v>
      </c>
      <c r="K25" s="18">
        <v>1</v>
      </c>
    </row>
    <row r="26" spans="1:14" ht="19.5" customHeight="1" x14ac:dyDescent="0.25">
      <c r="A26" s="30">
        <v>13</v>
      </c>
      <c r="B26" s="47" t="s">
        <v>10</v>
      </c>
      <c r="C26" s="17">
        <v>7</v>
      </c>
      <c r="D26" s="3">
        <v>7</v>
      </c>
      <c r="E26" s="3" t="s">
        <v>21</v>
      </c>
      <c r="F26" s="3">
        <v>6</v>
      </c>
      <c r="G26" s="3">
        <v>5</v>
      </c>
      <c r="H26" s="2">
        <v>5</v>
      </c>
      <c r="I26" s="2">
        <v>5</v>
      </c>
      <c r="J26" s="2" t="s">
        <v>52</v>
      </c>
      <c r="K26" s="18">
        <v>8</v>
      </c>
    </row>
    <row r="27" spans="1:14" ht="19.5" customHeight="1" x14ac:dyDescent="0.25">
      <c r="A27" s="30">
        <v>14</v>
      </c>
      <c r="B27" s="47" t="s">
        <v>11</v>
      </c>
      <c r="C27" s="17" t="s">
        <v>51</v>
      </c>
      <c r="D27" s="3" t="s">
        <v>74</v>
      </c>
      <c r="E27" s="3" t="s">
        <v>21</v>
      </c>
      <c r="F27" s="3" t="s">
        <v>51</v>
      </c>
      <c r="G27" s="3" t="s">
        <v>74</v>
      </c>
      <c r="H27" s="2" t="s">
        <v>51</v>
      </c>
      <c r="I27" s="2" t="s">
        <v>51</v>
      </c>
      <c r="J27" s="2" t="s">
        <v>52</v>
      </c>
      <c r="K27" s="18" t="s">
        <v>51</v>
      </c>
      <c r="L27" s="5"/>
      <c r="M27" s="5"/>
      <c r="N27" s="5"/>
    </row>
    <row r="28" spans="1:14" ht="19.5" customHeight="1" x14ac:dyDescent="0.25">
      <c r="A28" s="30">
        <v>15</v>
      </c>
      <c r="B28" s="47" t="s">
        <v>12</v>
      </c>
      <c r="C28" s="17" t="s">
        <v>20</v>
      </c>
      <c r="D28" s="3" t="s">
        <v>20</v>
      </c>
      <c r="E28" s="3" t="s">
        <v>20</v>
      </c>
      <c r="F28" s="3" t="s">
        <v>20</v>
      </c>
      <c r="G28" s="3" t="s">
        <v>20</v>
      </c>
      <c r="H28" s="3" t="s">
        <v>20</v>
      </c>
      <c r="I28" s="3" t="s">
        <v>20</v>
      </c>
      <c r="J28" s="3" t="s">
        <v>52</v>
      </c>
      <c r="K28" s="211" t="s">
        <v>20</v>
      </c>
    </row>
    <row r="29" spans="1:14" ht="18.75" customHeight="1" x14ac:dyDescent="0.25">
      <c r="A29" s="42">
        <v>16</v>
      </c>
      <c r="B29" s="47" t="s">
        <v>13</v>
      </c>
      <c r="C29" s="17">
        <v>18</v>
      </c>
      <c r="D29" s="3">
        <v>24</v>
      </c>
      <c r="E29" s="3">
        <v>18</v>
      </c>
      <c r="F29" s="3">
        <v>12</v>
      </c>
      <c r="G29" s="3">
        <v>12</v>
      </c>
      <c r="H29" s="3">
        <v>18</v>
      </c>
      <c r="I29" s="3">
        <v>12</v>
      </c>
      <c r="J29" s="3" t="s">
        <v>52</v>
      </c>
      <c r="K29" s="211">
        <v>12</v>
      </c>
    </row>
    <row r="30" spans="1:14" ht="18.75" customHeight="1" x14ac:dyDescent="0.25">
      <c r="A30" s="42">
        <v>17</v>
      </c>
      <c r="B30" s="47" t="s">
        <v>50</v>
      </c>
      <c r="C30" s="17">
        <v>29</v>
      </c>
      <c r="D30" s="3">
        <v>18</v>
      </c>
      <c r="E30" s="3">
        <v>12</v>
      </c>
      <c r="F30" s="3">
        <v>24</v>
      </c>
      <c r="G30" s="3">
        <v>20</v>
      </c>
      <c r="H30" s="3">
        <v>20</v>
      </c>
      <c r="I30" s="3">
        <v>13</v>
      </c>
      <c r="J30" s="3" t="s">
        <v>52</v>
      </c>
      <c r="K30" s="211">
        <v>2</v>
      </c>
    </row>
    <row r="31" spans="1:14" ht="19.5" customHeight="1" x14ac:dyDescent="0.25">
      <c r="A31" s="42">
        <v>18</v>
      </c>
      <c r="B31" s="47" t="s">
        <v>14</v>
      </c>
      <c r="C31" s="17">
        <v>1</v>
      </c>
      <c r="D31" s="3">
        <v>1</v>
      </c>
      <c r="E31" s="3">
        <v>0</v>
      </c>
      <c r="F31" s="3">
        <v>0</v>
      </c>
      <c r="G31" s="3">
        <v>1</v>
      </c>
      <c r="H31" s="3">
        <v>0</v>
      </c>
      <c r="I31" s="3">
        <v>0</v>
      </c>
      <c r="J31" s="3" t="s">
        <v>52</v>
      </c>
      <c r="K31" s="211">
        <v>0</v>
      </c>
    </row>
    <row r="32" spans="1:14" ht="19.5" customHeight="1" x14ac:dyDescent="0.25">
      <c r="A32" s="42">
        <v>19</v>
      </c>
      <c r="B32" s="47" t="s">
        <v>2</v>
      </c>
      <c r="C32" s="17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 t="s">
        <v>52</v>
      </c>
      <c r="K32" s="211">
        <v>1</v>
      </c>
    </row>
    <row r="33" spans="1:17" ht="19.5" customHeight="1" x14ac:dyDescent="0.25">
      <c r="A33" s="42">
        <v>20</v>
      </c>
      <c r="B33" s="47" t="s">
        <v>15</v>
      </c>
      <c r="C33" s="17">
        <v>2</v>
      </c>
      <c r="D33" s="3">
        <v>1</v>
      </c>
      <c r="E33" s="3">
        <v>0</v>
      </c>
      <c r="F33" s="3">
        <v>0</v>
      </c>
      <c r="G33" s="3">
        <v>1</v>
      </c>
      <c r="H33" s="3">
        <v>0</v>
      </c>
      <c r="I33" s="3">
        <v>0</v>
      </c>
      <c r="J33" s="3" t="s">
        <v>52</v>
      </c>
      <c r="K33" s="211">
        <v>0</v>
      </c>
    </row>
    <row r="34" spans="1:17" ht="19.5" customHeight="1" thickBot="1" x14ac:dyDescent="0.3">
      <c r="A34" s="42">
        <v>21</v>
      </c>
      <c r="B34" s="48" t="s">
        <v>16</v>
      </c>
      <c r="C34" s="19" t="s">
        <v>20</v>
      </c>
      <c r="D34" s="20" t="s">
        <v>20</v>
      </c>
      <c r="E34" s="20" t="s">
        <v>20</v>
      </c>
      <c r="F34" s="20" t="s">
        <v>20</v>
      </c>
      <c r="G34" s="20" t="s">
        <v>20</v>
      </c>
      <c r="H34" s="20" t="s">
        <v>20</v>
      </c>
      <c r="I34" s="20" t="s">
        <v>20</v>
      </c>
      <c r="J34" s="20" t="s">
        <v>52</v>
      </c>
      <c r="K34" s="109" t="s">
        <v>20</v>
      </c>
    </row>
    <row r="35" spans="1:17" ht="19.5" customHeight="1" thickBot="1" x14ac:dyDescent="0.3"/>
    <row r="36" spans="1:17" ht="19.5" customHeight="1" thickBot="1" x14ac:dyDescent="0.3">
      <c r="A36" s="893" t="s">
        <v>46</v>
      </c>
      <c r="B36" s="894"/>
      <c r="C36" s="894"/>
      <c r="D36" s="894"/>
      <c r="E36" s="894"/>
      <c r="F36" s="894"/>
      <c r="G36" s="894"/>
      <c r="H36" s="894"/>
      <c r="I36" s="894"/>
      <c r="J36" s="894"/>
      <c r="K36" s="894"/>
      <c r="L36" s="894"/>
      <c r="M36" s="894"/>
      <c r="N36" s="894"/>
      <c r="O36" s="894"/>
      <c r="P36" s="894"/>
      <c r="Q36" s="895"/>
    </row>
    <row r="37" spans="1:17" ht="19.5" customHeight="1" x14ac:dyDescent="0.3">
      <c r="A37" s="834" t="s">
        <v>406</v>
      </c>
      <c r="B37" s="988"/>
      <c r="C37" s="49" t="s">
        <v>33</v>
      </c>
      <c r="D37" s="49" t="s">
        <v>27</v>
      </c>
      <c r="E37" s="49" t="s">
        <v>22</v>
      </c>
      <c r="F37" s="49" t="s">
        <v>28</v>
      </c>
      <c r="G37" s="49" t="s">
        <v>30</v>
      </c>
      <c r="H37" s="49" t="s">
        <v>29</v>
      </c>
      <c r="I37" s="49" t="s">
        <v>34</v>
      </c>
      <c r="J37" s="49" t="s">
        <v>1</v>
      </c>
      <c r="K37" s="49">
        <v>100</v>
      </c>
      <c r="L37" s="49">
        <v>50</v>
      </c>
      <c r="M37" s="49">
        <v>0</v>
      </c>
      <c r="N37" s="49" t="s">
        <v>31</v>
      </c>
      <c r="O37" s="49" t="s">
        <v>32</v>
      </c>
      <c r="P37" s="49" t="s">
        <v>35</v>
      </c>
      <c r="Q37" s="50" t="s">
        <v>36</v>
      </c>
    </row>
    <row r="38" spans="1:17" ht="19.5" customHeight="1" x14ac:dyDescent="0.3">
      <c r="A38" s="917"/>
      <c r="B38" s="989"/>
      <c r="C38" s="58">
        <v>4</v>
      </c>
      <c r="D38" s="58">
        <v>4</v>
      </c>
      <c r="E38" s="58" t="s">
        <v>48</v>
      </c>
      <c r="F38" s="58">
        <v>84</v>
      </c>
      <c r="G38" s="58">
        <v>92</v>
      </c>
      <c r="H38" s="58">
        <v>46</v>
      </c>
      <c r="I38" s="58">
        <v>21</v>
      </c>
      <c r="J38" s="58">
        <v>91.3</v>
      </c>
      <c r="K38" s="58" t="s">
        <v>48</v>
      </c>
      <c r="L38" s="58" t="s">
        <v>48</v>
      </c>
      <c r="M38" s="58" t="s">
        <v>48</v>
      </c>
      <c r="N38" s="58">
        <v>6</v>
      </c>
      <c r="O38" s="58">
        <v>3</v>
      </c>
      <c r="P38" s="259"/>
      <c r="Q38" s="260"/>
    </row>
    <row r="39" spans="1:17" ht="19.5" customHeight="1" thickBot="1" x14ac:dyDescent="0.35">
      <c r="A39" s="836" t="s">
        <v>363</v>
      </c>
      <c r="B39" s="973"/>
      <c r="C39" s="281">
        <v>3</v>
      </c>
      <c r="D39" s="281">
        <v>3</v>
      </c>
      <c r="E39" s="281" t="s">
        <v>48</v>
      </c>
      <c r="F39" s="281">
        <v>47</v>
      </c>
      <c r="G39" s="281">
        <v>58</v>
      </c>
      <c r="H39" s="281">
        <v>23</v>
      </c>
      <c r="I39" s="281">
        <v>15.66</v>
      </c>
      <c r="J39" s="281">
        <v>81.03</v>
      </c>
      <c r="K39" s="281" t="s">
        <v>48</v>
      </c>
      <c r="L39" s="281" t="s">
        <v>48</v>
      </c>
      <c r="M39" s="281" t="s">
        <v>48</v>
      </c>
      <c r="N39" s="281">
        <v>1</v>
      </c>
      <c r="O39" s="281">
        <v>0</v>
      </c>
      <c r="P39" s="281">
        <v>2</v>
      </c>
      <c r="Q39" s="698"/>
    </row>
    <row r="40" spans="1:17" ht="19.5" customHeight="1" x14ac:dyDescent="0.3">
      <c r="A40" s="834" t="s">
        <v>407</v>
      </c>
      <c r="B40" s="988"/>
      <c r="C40" s="118" t="s">
        <v>33</v>
      </c>
      <c r="D40" s="118" t="s">
        <v>27</v>
      </c>
      <c r="E40" s="118" t="s">
        <v>61</v>
      </c>
      <c r="F40" s="118" t="s">
        <v>62</v>
      </c>
      <c r="G40" s="118" t="s">
        <v>28</v>
      </c>
      <c r="H40" s="118" t="s">
        <v>63</v>
      </c>
      <c r="I40" s="118" t="s">
        <v>64</v>
      </c>
      <c r="J40" s="118" t="s">
        <v>34</v>
      </c>
      <c r="K40" s="118" t="s">
        <v>65</v>
      </c>
      <c r="L40" s="118" t="s">
        <v>1</v>
      </c>
      <c r="M40" s="118">
        <v>5</v>
      </c>
      <c r="N40" s="118">
        <v>10</v>
      </c>
      <c r="O40" s="49"/>
      <c r="P40" s="49"/>
      <c r="Q40" s="50"/>
    </row>
    <row r="41" spans="1:17" ht="19.5" customHeight="1" x14ac:dyDescent="0.3">
      <c r="A41" s="917"/>
      <c r="B41" s="989"/>
      <c r="C41" s="58">
        <v>4</v>
      </c>
      <c r="D41" s="58">
        <v>4</v>
      </c>
      <c r="E41" s="58">
        <v>31.3</v>
      </c>
      <c r="F41" s="58">
        <v>1</v>
      </c>
      <c r="G41" s="58">
        <v>178</v>
      </c>
      <c r="H41" s="58">
        <v>4</v>
      </c>
      <c r="I41" s="159" t="s">
        <v>222</v>
      </c>
      <c r="J41" s="58">
        <v>44.5</v>
      </c>
      <c r="K41" s="58">
        <v>5.65</v>
      </c>
      <c r="L41" s="58">
        <v>47.2</v>
      </c>
      <c r="M41" s="58" t="s">
        <v>48</v>
      </c>
      <c r="N41" s="58" t="s">
        <v>48</v>
      </c>
      <c r="O41" s="259"/>
      <c r="P41" s="259"/>
      <c r="Q41" s="260"/>
    </row>
    <row r="42" spans="1:17" ht="19.5" customHeight="1" thickBot="1" x14ac:dyDescent="0.35">
      <c r="A42" s="836" t="s">
        <v>367</v>
      </c>
      <c r="B42" s="973"/>
      <c r="C42" s="281">
        <v>3</v>
      </c>
      <c r="D42" s="281">
        <v>3</v>
      </c>
      <c r="E42" s="281">
        <v>22.3</v>
      </c>
      <c r="F42" s="281">
        <v>2</v>
      </c>
      <c r="G42" s="281">
        <v>124</v>
      </c>
      <c r="H42" s="281">
        <v>3</v>
      </c>
      <c r="I42" s="282" t="s">
        <v>408</v>
      </c>
      <c r="J42" s="281">
        <v>41.33</v>
      </c>
      <c r="K42" s="281">
        <v>5.51</v>
      </c>
      <c r="L42" s="281">
        <v>45</v>
      </c>
      <c r="M42" s="281" t="s">
        <v>48</v>
      </c>
      <c r="N42" s="281" t="s">
        <v>48</v>
      </c>
      <c r="O42" s="281" t="s">
        <v>48</v>
      </c>
      <c r="P42" s="281" t="s">
        <v>48</v>
      </c>
      <c r="Q42" s="698"/>
    </row>
    <row r="43" spans="1:17" ht="19.5" customHeight="1" x14ac:dyDescent="0.3">
      <c r="A43" s="1088" t="s">
        <v>85</v>
      </c>
      <c r="B43" s="1089"/>
      <c r="C43" s="617" t="s">
        <v>33</v>
      </c>
      <c r="D43" s="617" t="s">
        <v>27</v>
      </c>
      <c r="E43" s="617" t="s">
        <v>22</v>
      </c>
      <c r="F43" s="617" t="s">
        <v>28</v>
      </c>
      <c r="G43" s="617" t="s">
        <v>30</v>
      </c>
      <c r="H43" s="617" t="s">
        <v>29</v>
      </c>
      <c r="I43" s="617" t="s">
        <v>34</v>
      </c>
      <c r="J43" s="617" t="s">
        <v>1</v>
      </c>
      <c r="K43" s="617">
        <v>100</v>
      </c>
      <c r="L43" s="617">
        <v>50</v>
      </c>
      <c r="M43" s="617">
        <v>0</v>
      </c>
      <c r="N43" s="617" t="s">
        <v>31</v>
      </c>
      <c r="O43" s="617" t="s">
        <v>32</v>
      </c>
      <c r="P43" s="617" t="s">
        <v>35</v>
      </c>
      <c r="Q43" s="618" t="s">
        <v>36</v>
      </c>
    </row>
    <row r="44" spans="1:17" ht="19.5" customHeight="1" x14ac:dyDescent="0.3">
      <c r="A44" s="1077"/>
      <c r="B44" s="1078"/>
      <c r="C44" s="690">
        <f>SUM(C41:C43)</f>
        <v>7</v>
      </c>
      <c r="D44" s="690">
        <f>SUM(D38:D39)</f>
        <v>7</v>
      </c>
      <c r="E44" s="662" t="s">
        <v>48</v>
      </c>
      <c r="F44" s="690">
        <f>SUM(F38:F39)</f>
        <v>131</v>
      </c>
      <c r="G44" s="690">
        <f>SUM(G38:G39)</f>
        <v>150</v>
      </c>
      <c r="H44" s="690">
        <v>46</v>
      </c>
      <c r="I44" s="691">
        <f>F44/D44</f>
        <v>18.714285714285715</v>
      </c>
      <c r="J44" s="692">
        <f>F44*100/G44</f>
        <v>87.333333333333329</v>
      </c>
      <c r="K44" s="662" t="s">
        <v>48</v>
      </c>
      <c r="L44" s="662" t="s">
        <v>48</v>
      </c>
      <c r="M44" s="662" t="s">
        <v>48</v>
      </c>
      <c r="N44" s="690">
        <f>SUM(N38:N39)</f>
        <v>7</v>
      </c>
      <c r="O44" s="660">
        <f>SUM(O38:O39)</f>
        <v>3</v>
      </c>
      <c r="P44" s="660">
        <f>SUM(P38:P39)</f>
        <v>2</v>
      </c>
      <c r="Q44" s="664"/>
    </row>
    <row r="45" spans="1:17" ht="19.5" customHeight="1" x14ac:dyDescent="0.3">
      <c r="A45" s="1077" t="s">
        <v>86</v>
      </c>
      <c r="B45" s="1078"/>
      <c r="C45" s="149" t="s">
        <v>33</v>
      </c>
      <c r="D45" s="149" t="s">
        <v>27</v>
      </c>
      <c r="E45" s="149" t="s">
        <v>61</v>
      </c>
      <c r="F45" s="149" t="s">
        <v>62</v>
      </c>
      <c r="G45" s="149" t="s">
        <v>28</v>
      </c>
      <c r="H45" s="149" t="s">
        <v>63</v>
      </c>
      <c r="I45" s="149" t="s">
        <v>64</v>
      </c>
      <c r="J45" s="149" t="s">
        <v>34</v>
      </c>
      <c r="K45" s="149" t="s">
        <v>65</v>
      </c>
      <c r="L45" s="149" t="s">
        <v>1</v>
      </c>
      <c r="M45" s="149">
        <v>5</v>
      </c>
      <c r="N45" s="149">
        <v>10</v>
      </c>
      <c r="O45" s="656"/>
      <c r="P45" s="656"/>
      <c r="Q45" s="693"/>
    </row>
    <row r="46" spans="1:17" ht="20.25" customHeight="1" thickBot="1" x14ac:dyDescent="0.35">
      <c r="A46" s="1079"/>
      <c r="B46" s="1080"/>
      <c r="C46" s="668">
        <f>SUM(C44)</f>
        <v>7</v>
      </c>
      <c r="D46" s="668">
        <f>SUM(D41:D42)</f>
        <v>7</v>
      </c>
      <c r="E46" s="668">
        <v>54</v>
      </c>
      <c r="F46" s="668">
        <f>SUM(F41:F42)</f>
        <v>3</v>
      </c>
      <c r="G46" s="668">
        <f>SUM(G41:G42)</f>
        <v>302</v>
      </c>
      <c r="H46" s="668">
        <f>SUM(H41:H42)</f>
        <v>7</v>
      </c>
      <c r="I46" s="694" t="s">
        <v>222</v>
      </c>
      <c r="J46" s="695">
        <f>G46/H46</f>
        <v>43.142857142857146</v>
      </c>
      <c r="K46" s="695">
        <f>G46/E46</f>
        <v>5.5925925925925926</v>
      </c>
      <c r="L46" s="695">
        <f>324/H46</f>
        <v>46.285714285714285</v>
      </c>
      <c r="M46" s="668"/>
      <c r="N46" s="668"/>
      <c r="O46" s="696"/>
      <c r="P46" s="696"/>
      <c r="Q46" s="697"/>
    </row>
    <row r="47" spans="1:17" ht="13.8" thickBot="1" x14ac:dyDescent="0.3"/>
    <row r="48" spans="1:17" ht="20.25" customHeight="1" x14ac:dyDescent="0.25">
      <c r="A48" s="806" t="s">
        <v>1</v>
      </c>
      <c r="B48" s="802" t="s">
        <v>0</v>
      </c>
      <c r="C48" s="826" t="s">
        <v>43</v>
      </c>
      <c r="D48" s="827"/>
      <c r="E48" s="827"/>
      <c r="F48" s="827"/>
      <c r="G48" s="827"/>
      <c r="H48" s="828"/>
      <c r="I48" s="789" t="s">
        <v>317</v>
      </c>
      <c r="J48" s="790"/>
      <c r="K48" s="790"/>
      <c r="L48" s="790"/>
    </row>
    <row r="49" spans="1:17" ht="31.8" thickBot="1" x14ac:dyDescent="0.3">
      <c r="A49" s="807"/>
      <c r="B49" s="803"/>
      <c r="C49" s="51" t="s">
        <v>151</v>
      </c>
      <c r="D49" s="10" t="s">
        <v>152</v>
      </c>
      <c r="E49" s="10" t="s">
        <v>154</v>
      </c>
      <c r="F49" s="10" t="s">
        <v>153</v>
      </c>
      <c r="G49" s="10" t="s">
        <v>214</v>
      </c>
      <c r="H49" s="12" t="s">
        <v>215</v>
      </c>
      <c r="I49" s="486" t="s">
        <v>324</v>
      </c>
      <c r="J49" s="485" t="s">
        <v>319</v>
      </c>
      <c r="K49" s="485" t="s">
        <v>321</v>
      </c>
      <c r="L49" s="485" t="s">
        <v>320</v>
      </c>
    </row>
    <row r="50" spans="1:17" ht="20.25" customHeight="1" thickBot="1" x14ac:dyDescent="0.3">
      <c r="A50" s="821" t="s">
        <v>17</v>
      </c>
      <c r="B50" s="822"/>
      <c r="C50" s="822"/>
      <c r="D50" s="822"/>
      <c r="E50" s="822"/>
      <c r="F50" s="822"/>
      <c r="G50" s="822"/>
      <c r="H50" s="823"/>
      <c r="I50" s="1119" t="s">
        <v>17</v>
      </c>
      <c r="J50" s="1120"/>
      <c r="K50" s="1120"/>
      <c r="L50" s="1120"/>
    </row>
    <row r="51" spans="1:17" ht="18" x14ac:dyDescent="0.25">
      <c r="A51" s="29">
        <v>1</v>
      </c>
      <c r="B51" s="26" t="s">
        <v>3</v>
      </c>
      <c r="C51" s="13">
        <v>2</v>
      </c>
      <c r="D51" s="14">
        <v>5</v>
      </c>
      <c r="E51" s="14">
        <v>8</v>
      </c>
      <c r="F51" s="14">
        <v>10</v>
      </c>
      <c r="G51" s="14">
        <v>12</v>
      </c>
      <c r="H51" s="16">
        <v>13</v>
      </c>
      <c r="I51" s="451">
        <v>1</v>
      </c>
      <c r="J51" s="451">
        <v>7</v>
      </c>
      <c r="K51" s="451">
        <v>10</v>
      </c>
      <c r="L51" s="451">
        <v>16</v>
      </c>
      <c r="M51" s="5"/>
      <c r="N51" s="5"/>
      <c r="O51" s="5"/>
      <c r="P51" s="5"/>
      <c r="Q51" s="5"/>
    </row>
    <row r="52" spans="1:17" ht="18" customHeight="1" x14ac:dyDescent="0.25">
      <c r="A52" s="30">
        <v>2</v>
      </c>
      <c r="B52" s="27" t="s">
        <v>4</v>
      </c>
      <c r="C52" s="17">
        <v>2</v>
      </c>
      <c r="D52" s="3">
        <v>2</v>
      </c>
      <c r="E52" s="3">
        <v>1</v>
      </c>
      <c r="F52" s="3">
        <v>2</v>
      </c>
      <c r="G52" s="3">
        <v>1</v>
      </c>
      <c r="H52" s="248" t="s">
        <v>216</v>
      </c>
      <c r="I52" s="451">
        <v>2</v>
      </c>
      <c r="J52" s="451">
        <v>2</v>
      </c>
      <c r="K52" s="451">
        <v>1</v>
      </c>
      <c r="L52" s="451">
        <v>1</v>
      </c>
      <c r="M52" s="5"/>
      <c r="N52" s="5"/>
      <c r="O52" s="5"/>
      <c r="P52" s="5"/>
      <c r="Q52" s="5"/>
    </row>
    <row r="53" spans="1:17" ht="18" x14ac:dyDescent="0.25">
      <c r="A53" s="31">
        <v>3</v>
      </c>
      <c r="B53" s="27" t="s">
        <v>5</v>
      </c>
      <c r="C53" s="246" t="s">
        <v>138</v>
      </c>
      <c r="D53" s="247" t="s">
        <v>138</v>
      </c>
      <c r="E53" s="247" t="s">
        <v>138</v>
      </c>
      <c r="F53" s="247" t="s">
        <v>138</v>
      </c>
      <c r="G53" s="247" t="s">
        <v>138</v>
      </c>
      <c r="H53" s="249" t="s">
        <v>138</v>
      </c>
      <c r="I53" s="487" t="s">
        <v>138</v>
      </c>
      <c r="J53" s="487" t="s">
        <v>138</v>
      </c>
      <c r="K53" s="487" t="s">
        <v>138</v>
      </c>
      <c r="L53" s="487" t="s">
        <v>138</v>
      </c>
      <c r="M53" s="5"/>
      <c r="N53" s="5"/>
      <c r="O53" s="5"/>
      <c r="P53" s="5"/>
      <c r="Q53" s="5"/>
    </row>
    <row r="54" spans="1:17" ht="16.8" x14ac:dyDescent="0.25">
      <c r="A54" s="32">
        <v>4</v>
      </c>
      <c r="B54" s="27" t="s">
        <v>38</v>
      </c>
      <c r="C54" s="246" t="s">
        <v>141</v>
      </c>
      <c r="D54" s="247" t="s">
        <v>171</v>
      </c>
      <c r="E54" s="247" t="s">
        <v>182</v>
      </c>
      <c r="F54" s="247" t="s">
        <v>170</v>
      </c>
      <c r="G54" s="247" t="s">
        <v>141</v>
      </c>
      <c r="H54" s="249" t="s">
        <v>182</v>
      </c>
      <c r="I54" s="488" t="s">
        <v>136</v>
      </c>
      <c r="J54" s="487" t="s">
        <v>170</v>
      </c>
      <c r="K54" s="487" t="s">
        <v>141</v>
      </c>
      <c r="L54" s="487" t="s">
        <v>140</v>
      </c>
      <c r="M54" s="5"/>
      <c r="N54" s="5"/>
      <c r="O54" s="5"/>
      <c r="P54" s="5"/>
      <c r="Q54" s="5"/>
    </row>
    <row r="55" spans="1:17" ht="16.8" x14ac:dyDescent="0.25">
      <c r="A55" s="33" t="s">
        <v>39</v>
      </c>
      <c r="B55" s="27" t="s">
        <v>6</v>
      </c>
      <c r="C55" s="17">
        <v>203</v>
      </c>
      <c r="D55" s="3">
        <v>199</v>
      </c>
      <c r="E55" s="3">
        <v>367</v>
      </c>
      <c r="F55" s="3">
        <v>310</v>
      </c>
      <c r="G55" s="3">
        <v>263</v>
      </c>
      <c r="H55" s="248" t="s">
        <v>216</v>
      </c>
      <c r="I55" s="451">
        <v>250</v>
      </c>
      <c r="J55" s="451">
        <v>254</v>
      </c>
      <c r="K55" s="451">
        <v>295</v>
      </c>
      <c r="L55" s="451">
        <v>248</v>
      </c>
      <c r="M55" s="5"/>
      <c r="N55" s="5"/>
      <c r="O55" s="5"/>
      <c r="P55" s="5"/>
      <c r="Q55" s="5"/>
    </row>
    <row r="56" spans="1:17" ht="16.8" x14ac:dyDescent="0.25">
      <c r="A56" s="34">
        <v>6</v>
      </c>
      <c r="B56" s="27" t="s">
        <v>40</v>
      </c>
      <c r="C56" s="17">
        <v>10</v>
      </c>
      <c r="D56" s="3">
        <v>10</v>
      </c>
      <c r="E56" s="3">
        <v>6</v>
      </c>
      <c r="F56" s="3">
        <v>8</v>
      </c>
      <c r="G56" s="3">
        <v>9</v>
      </c>
      <c r="H56" s="248" t="s">
        <v>216</v>
      </c>
      <c r="I56" s="451">
        <v>7</v>
      </c>
      <c r="J56" s="451">
        <v>8</v>
      </c>
      <c r="K56" s="451">
        <v>8</v>
      </c>
      <c r="L56" s="451">
        <v>10</v>
      </c>
      <c r="M56" s="5"/>
      <c r="N56" s="5"/>
      <c r="O56" s="5"/>
      <c r="P56" s="5"/>
      <c r="Q56" s="5"/>
    </row>
    <row r="57" spans="1:17" ht="16.8" x14ac:dyDescent="0.25">
      <c r="A57" s="35">
        <v>7</v>
      </c>
      <c r="B57" s="27" t="s">
        <v>7</v>
      </c>
      <c r="C57" s="17">
        <v>237</v>
      </c>
      <c r="D57" s="3">
        <v>212</v>
      </c>
      <c r="E57" s="3">
        <v>300</v>
      </c>
      <c r="F57" s="3">
        <v>300</v>
      </c>
      <c r="G57" s="3">
        <v>50</v>
      </c>
      <c r="H57" s="248" t="s">
        <v>216</v>
      </c>
      <c r="I57" s="451">
        <v>270</v>
      </c>
      <c r="J57" s="451">
        <v>296</v>
      </c>
      <c r="K57" s="451">
        <v>300</v>
      </c>
      <c r="L57" s="451">
        <v>266</v>
      </c>
      <c r="M57" s="5"/>
      <c r="N57" s="5"/>
      <c r="O57" s="5"/>
      <c r="P57" s="5"/>
      <c r="Q57" s="5"/>
    </row>
    <row r="58" spans="1:17" ht="16.8" x14ac:dyDescent="0.25">
      <c r="A58" s="36">
        <v>8</v>
      </c>
      <c r="B58" s="27" t="s">
        <v>41</v>
      </c>
      <c r="C58" s="17">
        <v>336</v>
      </c>
      <c r="D58" s="3">
        <v>283</v>
      </c>
      <c r="E58" s="3">
        <v>332</v>
      </c>
      <c r="F58" s="3">
        <v>326</v>
      </c>
      <c r="G58" s="3">
        <v>251</v>
      </c>
      <c r="H58" s="248" t="s">
        <v>216</v>
      </c>
      <c r="I58" s="451">
        <v>320</v>
      </c>
      <c r="J58" s="451">
        <v>252</v>
      </c>
      <c r="K58" s="451">
        <v>297</v>
      </c>
      <c r="L58" s="451">
        <v>252</v>
      </c>
      <c r="M58" s="5"/>
      <c r="N58" s="5"/>
      <c r="O58" s="5"/>
      <c r="P58" s="5"/>
      <c r="Q58" s="5"/>
    </row>
    <row r="59" spans="1:17" ht="15.6" customHeight="1" x14ac:dyDescent="0.25">
      <c r="A59" s="30">
        <v>9</v>
      </c>
      <c r="B59" s="27" t="s">
        <v>42</v>
      </c>
      <c r="C59" s="17">
        <v>5</v>
      </c>
      <c r="D59" s="3">
        <v>10</v>
      </c>
      <c r="E59" s="3">
        <v>9</v>
      </c>
      <c r="F59" s="3">
        <v>10</v>
      </c>
      <c r="G59" s="3">
        <v>10</v>
      </c>
      <c r="H59" s="248" t="s">
        <v>216</v>
      </c>
      <c r="I59" s="451">
        <v>8</v>
      </c>
      <c r="J59" s="451">
        <v>9</v>
      </c>
      <c r="K59" s="451">
        <v>5</v>
      </c>
      <c r="L59" s="451">
        <v>4</v>
      </c>
      <c r="M59" s="5"/>
      <c r="N59" s="5"/>
      <c r="O59" s="5"/>
      <c r="P59" s="5"/>
      <c r="Q59" s="5"/>
    </row>
    <row r="60" spans="1:17" ht="17.399999999999999" thickBot="1" x14ac:dyDescent="0.3">
      <c r="A60" s="37">
        <v>10</v>
      </c>
      <c r="B60" s="28" t="s">
        <v>19</v>
      </c>
      <c r="C60" s="19">
        <v>300</v>
      </c>
      <c r="D60" s="20">
        <v>281</v>
      </c>
      <c r="E60" s="20">
        <v>300</v>
      </c>
      <c r="F60" s="20">
        <v>297</v>
      </c>
      <c r="G60" s="20">
        <v>297</v>
      </c>
      <c r="H60" s="250" t="s">
        <v>216</v>
      </c>
      <c r="I60" s="451">
        <v>300</v>
      </c>
      <c r="J60" s="451">
        <v>300</v>
      </c>
      <c r="K60" s="451">
        <v>282</v>
      </c>
      <c r="L60" s="451">
        <v>222</v>
      </c>
      <c r="M60" s="5"/>
      <c r="N60" s="5"/>
      <c r="O60" s="5"/>
      <c r="P60" s="5"/>
      <c r="Q60" s="5"/>
    </row>
    <row r="61" spans="1:17" ht="18" customHeight="1" thickBot="1" x14ac:dyDescent="0.3">
      <c r="A61" s="813" t="s">
        <v>18</v>
      </c>
      <c r="B61" s="814"/>
      <c r="C61" s="814"/>
      <c r="D61" s="814"/>
      <c r="E61" s="814"/>
      <c r="F61" s="814"/>
      <c r="G61" s="814"/>
      <c r="H61" s="815"/>
      <c r="I61" s="1121" t="s">
        <v>18</v>
      </c>
      <c r="J61" s="1122"/>
      <c r="K61" s="1122"/>
      <c r="L61" s="1122"/>
      <c r="M61" s="78"/>
      <c r="N61" s="78"/>
      <c r="O61" s="78"/>
      <c r="P61" s="78"/>
      <c r="Q61" s="78"/>
    </row>
    <row r="62" spans="1:17" ht="16.8" x14ac:dyDescent="0.25">
      <c r="A62" s="41">
        <v>11</v>
      </c>
      <c r="B62" s="46" t="s">
        <v>8</v>
      </c>
      <c r="C62" s="13">
        <v>22</v>
      </c>
      <c r="D62" s="13">
        <v>10</v>
      </c>
      <c r="E62" s="13" t="s">
        <v>111</v>
      </c>
      <c r="F62" s="13" t="s">
        <v>52</v>
      </c>
      <c r="G62" s="13">
        <v>46</v>
      </c>
      <c r="H62" s="248" t="s">
        <v>216</v>
      </c>
      <c r="I62" s="447">
        <v>9</v>
      </c>
      <c r="J62" s="448">
        <v>23</v>
      </c>
      <c r="K62" s="448">
        <v>15</v>
      </c>
      <c r="L62" s="448" t="s">
        <v>52</v>
      </c>
      <c r="M62" s="5"/>
      <c r="N62" s="5"/>
      <c r="O62" s="5"/>
      <c r="P62" s="5"/>
      <c r="Q62" s="5"/>
    </row>
    <row r="63" spans="1:17" ht="16.8" x14ac:dyDescent="0.25">
      <c r="A63" s="30">
        <v>12</v>
      </c>
      <c r="B63" s="47" t="s">
        <v>9</v>
      </c>
      <c r="C63" s="17">
        <v>21</v>
      </c>
      <c r="D63" s="17">
        <v>8</v>
      </c>
      <c r="E63" s="17">
        <v>6</v>
      </c>
      <c r="F63" s="17" t="s">
        <v>52</v>
      </c>
      <c r="G63" s="17">
        <v>57</v>
      </c>
      <c r="H63" s="248" t="s">
        <v>216</v>
      </c>
      <c r="I63" s="450">
        <v>13</v>
      </c>
      <c r="J63" s="451">
        <v>27</v>
      </c>
      <c r="K63" s="451">
        <v>18</v>
      </c>
      <c r="L63" s="451" t="s">
        <v>52</v>
      </c>
      <c r="M63" s="5"/>
      <c r="N63" s="5"/>
      <c r="O63" s="5"/>
      <c r="P63" s="5"/>
      <c r="Q63" s="5"/>
    </row>
    <row r="64" spans="1:17" ht="16.8" x14ac:dyDescent="0.25">
      <c r="A64" s="30">
        <v>13</v>
      </c>
      <c r="B64" s="47" t="s">
        <v>10</v>
      </c>
      <c r="C64" s="17">
        <v>7</v>
      </c>
      <c r="D64" s="17">
        <v>7</v>
      </c>
      <c r="E64" s="17">
        <v>7</v>
      </c>
      <c r="F64" s="17" t="s">
        <v>52</v>
      </c>
      <c r="G64" s="17">
        <v>8</v>
      </c>
      <c r="H64" s="248" t="s">
        <v>216</v>
      </c>
      <c r="I64" s="450">
        <v>6</v>
      </c>
      <c r="J64" s="451">
        <v>8</v>
      </c>
      <c r="K64" s="451">
        <v>7</v>
      </c>
      <c r="L64" s="451" t="s">
        <v>52</v>
      </c>
      <c r="M64" s="5"/>
      <c r="N64" s="5"/>
      <c r="O64" s="5"/>
      <c r="P64" s="5"/>
      <c r="Q64" s="5"/>
    </row>
    <row r="65" spans="1:17" ht="16.8" x14ac:dyDescent="0.25">
      <c r="A65" s="30">
        <v>14</v>
      </c>
      <c r="B65" s="47" t="s">
        <v>11</v>
      </c>
      <c r="C65" s="17" t="s">
        <v>51</v>
      </c>
      <c r="D65" s="17" t="s">
        <v>51</v>
      </c>
      <c r="E65" s="17" t="s">
        <v>22</v>
      </c>
      <c r="F65" s="17" t="s">
        <v>52</v>
      </c>
      <c r="G65" s="17" t="s">
        <v>51</v>
      </c>
      <c r="H65" s="248" t="s">
        <v>216</v>
      </c>
      <c r="I65" s="450" t="s">
        <v>51</v>
      </c>
      <c r="J65" s="689" t="s">
        <v>51</v>
      </c>
      <c r="K65" s="689" t="s">
        <v>51</v>
      </c>
      <c r="L65" s="689" t="s">
        <v>52</v>
      </c>
      <c r="M65" s="5"/>
      <c r="N65" s="5"/>
      <c r="O65" s="5"/>
      <c r="P65" s="5"/>
      <c r="Q65" s="5"/>
    </row>
    <row r="66" spans="1:17" ht="16.8" x14ac:dyDescent="0.25">
      <c r="A66" s="30">
        <v>15</v>
      </c>
      <c r="B66" s="47" t="s">
        <v>12</v>
      </c>
      <c r="C66" s="17" t="s">
        <v>20</v>
      </c>
      <c r="D66" s="17" t="s">
        <v>20</v>
      </c>
      <c r="E66" s="17" t="s">
        <v>20</v>
      </c>
      <c r="F66" s="17" t="s">
        <v>52</v>
      </c>
      <c r="G66" s="17" t="s">
        <v>20</v>
      </c>
      <c r="H66" s="248" t="s">
        <v>216</v>
      </c>
      <c r="I66" s="450" t="s">
        <v>20</v>
      </c>
      <c r="J66" s="451" t="s">
        <v>20</v>
      </c>
      <c r="K66" s="451" t="s">
        <v>20</v>
      </c>
      <c r="L66" s="451" t="s">
        <v>52</v>
      </c>
      <c r="M66" s="5"/>
      <c r="N66" s="5"/>
      <c r="O66" s="5"/>
      <c r="P66" s="5"/>
      <c r="Q66" s="5"/>
    </row>
    <row r="67" spans="1:17" ht="16.2" x14ac:dyDescent="0.25">
      <c r="A67" s="42">
        <v>16</v>
      </c>
      <c r="B67" s="47" t="s">
        <v>13</v>
      </c>
      <c r="C67" s="17">
        <v>60</v>
      </c>
      <c r="D67" s="17">
        <v>48</v>
      </c>
      <c r="E67" s="17">
        <v>54</v>
      </c>
      <c r="F67" s="17" t="s">
        <v>52</v>
      </c>
      <c r="G67" s="17">
        <v>27</v>
      </c>
      <c r="H67" s="248" t="s">
        <v>216</v>
      </c>
      <c r="I67" s="450">
        <v>48</v>
      </c>
      <c r="J67" s="451">
        <v>60</v>
      </c>
      <c r="K67" s="451">
        <v>27</v>
      </c>
      <c r="L67" s="451" t="s">
        <v>52</v>
      </c>
      <c r="M67" s="5"/>
      <c r="N67" s="5"/>
      <c r="O67" s="5"/>
      <c r="P67" s="5"/>
      <c r="Q67" s="5"/>
    </row>
    <row r="68" spans="1:17" ht="16.2" x14ac:dyDescent="0.25">
      <c r="A68" s="42">
        <v>17</v>
      </c>
      <c r="B68" s="47" t="s">
        <v>50</v>
      </c>
      <c r="C68" s="17">
        <v>62</v>
      </c>
      <c r="D68" s="17">
        <v>33</v>
      </c>
      <c r="E68" s="17">
        <v>54</v>
      </c>
      <c r="F68" s="17" t="s">
        <v>52</v>
      </c>
      <c r="G68" s="17">
        <v>29</v>
      </c>
      <c r="H68" s="248" t="s">
        <v>216</v>
      </c>
      <c r="I68" s="450">
        <v>51</v>
      </c>
      <c r="J68" s="451">
        <v>59</v>
      </c>
      <c r="K68" s="451">
        <v>14</v>
      </c>
      <c r="L68" s="451" t="s">
        <v>52</v>
      </c>
      <c r="M68" s="5"/>
      <c r="N68" s="5"/>
      <c r="O68" s="5"/>
      <c r="P68" s="5"/>
      <c r="Q68" s="5"/>
    </row>
    <row r="69" spans="1:17" ht="16.2" x14ac:dyDescent="0.25">
      <c r="A69" s="42">
        <v>18</v>
      </c>
      <c r="B69" s="47" t="s">
        <v>14</v>
      </c>
      <c r="C69" s="17">
        <v>0</v>
      </c>
      <c r="D69" s="17">
        <v>2</v>
      </c>
      <c r="E69" s="17">
        <v>2</v>
      </c>
      <c r="F69" s="17" t="s">
        <v>52</v>
      </c>
      <c r="G69" s="17">
        <v>0</v>
      </c>
      <c r="H69" s="248" t="s">
        <v>216</v>
      </c>
      <c r="I69" s="450">
        <v>1</v>
      </c>
      <c r="J69" s="451">
        <v>1</v>
      </c>
      <c r="K69" s="451">
        <v>1</v>
      </c>
      <c r="L69" s="451" t="s">
        <v>52</v>
      </c>
      <c r="M69" s="5"/>
      <c r="N69" s="5"/>
      <c r="O69" s="5"/>
      <c r="P69" s="5"/>
      <c r="Q69" s="5"/>
    </row>
    <row r="70" spans="1:17" ht="16.2" x14ac:dyDescent="0.25">
      <c r="A70" s="42">
        <v>19</v>
      </c>
      <c r="B70" s="47" t="s">
        <v>2</v>
      </c>
      <c r="C70" s="17">
        <v>1</v>
      </c>
      <c r="D70" s="17">
        <v>0</v>
      </c>
      <c r="E70" s="17">
        <v>0</v>
      </c>
      <c r="F70" s="17" t="s">
        <v>52</v>
      </c>
      <c r="G70" s="17">
        <v>0</v>
      </c>
      <c r="H70" s="248" t="s">
        <v>216</v>
      </c>
      <c r="I70" s="450">
        <v>0</v>
      </c>
      <c r="J70" s="451">
        <v>1</v>
      </c>
      <c r="K70" s="451">
        <v>1</v>
      </c>
      <c r="L70" s="451" t="s">
        <v>52</v>
      </c>
      <c r="M70" s="5"/>
      <c r="N70" s="5"/>
      <c r="O70" s="5"/>
      <c r="P70" s="5"/>
      <c r="Q70" s="5"/>
    </row>
    <row r="71" spans="1:17" ht="16.2" x14ac:dyDescent="0.25">
      <c r="A71" s="42">
        <v>20</v>
      </c>
      <c r="B71" s="47" t="s">
        <v>15</v>
      </c>
      <c r="C71" s="17">
        <v>0</v>
      </c>
      <c r="D71" s="17" t="s">
        <v>223</v>
      </c>
      <c r="E71" s="17" t="s">
        <v>224</v>
      </c>
      <c r="F71" s="17" t="s">
        <v>52</v>
      </c>
      <c r="G71" s="17">
        <v>0</v>
      </c>
      <c r="H71" s="248" t="s">
        <v>216</v>
      </c>
      <c r="I71" s="450">
        <v>1</v>
      </c>
      <c r="J71" s="451">
        <v>7</v>
      </c>
      <c r="K71" s="451">
        <v>1</v>
      </c>
      <c r="L71" s="451" t="s">
        <v>52</v>
      </c>
      <c r="M71" s="5"/>
      <c r="N71" s="5"/>
      <c r="O71" s="5"/>
      <c r="P71" s="5"/>
      <c r="Q71" s="5"/>
    </row>
    <row r="72" spans="1:17" ht="16.8" thickBot="1" x14ac:dyDescent="0.3">
      <c r="A72" s="77">
        <v>21</v>
      </c>
      <c r="B72" s="48" t="s">
        <v>16</v>
      </c>
      <c r="C72" s="19" t="s">
        <v>20</v>
      </c>
      <c r="D72" s="19" t="s">
        <v>20</v>
      </c>
      <c r="E72" s="19" t="s">
        <v>20</v>
      </c>
      <c r="F72" s="19" t="s">
        <v>52</v>
      </c>
      <c r="G72" s="19" t="s">
        <v>20</v>
      </c>
      <c r="H72" s="250" t="s">
        <v>216</v>
      </c>
      <c r="I72" s="453" t="s">
        <v>20</v>
      </c>
      <c r="J72" s="454" t="s">
        <v>20</v>
      </c>
      <c r="K72" s="454" t="s">
        <v>20</v>
      </c>
      <c r="L72" s="454" t="s">
        <v>52</v>
      </c>
      <c r="M72" s="5"/>
      <c r="N72" s="5"/>
      <c r="O72" s="5"/>
      <c r="P72" s="5"/>
      <c r="Q72" s="5"/>
    </row>
    <row r="73" spans="1:17" ht="13.8" thickBot="1" x14ac:dyDescent="0.3"/>
    <row r="74" spans="1:17" ht="23.4" thickBot="1" x14ac:dyDescent="0.3">
      <c r="A74" s="893" t="s">
        <v>44</v>
      </c>
      <c r="B74" s="894"/>
      <c r="C74" s="894"/>
      <c r="D74" s="894"/>
      <c r="E74" s="894"/>
      <c r="F74" s="894"/>
      <c r="G74" s="894"/>
      <c r="H74" s="894"/>
      <c r="I74" s="894"/>
      <c r="J74" s="894"/>
      <c r="K74" s="894"/>
      <c r="L74" s="894"/>
      <c r="M74" s="894"/>
      <c r="N74" s="894"/>
      <c r="O74" s="894"/>
      <c r="P74" s="894"/>
      <c r="Q74" s="895"/>
    </row>
    <row r="75" spans="1:17" ht="15.6" x14ac:dyDescent="0.3">
      <c r="A75" s="834" t="s">
        <v>390</v>
      </c>
      <c r="B75" s="988"/>
      <c r="C75" s="49" t="s">
        <v>33</v>
      </c>
      <c r="D75" s="49" t="s">
        <v>27</v>
      </c>
      <c r="E75" s="49" t="s">
        <v>22</v>
      </c>
      <c r="F75" s="49" t="s">
        <v>28</v>
      </c>
      <c r="G75" s="49" t="s">
        <v>30</v>
      </c>
      <c r="H75" s="49" t="s">
        <v>29</v>
      </c>
      <c r="I75" s="49" t="s">
        <v>34</v>
      </c>
      <c r="J75" s="49" t="s">
        <v>1</v>
      </c>
      <c r="K75" s="49">
        <v>100</v>
      </c>
      <c r="L75" s="49">
        <v>50</v>
      </c>
      <c r="M75" s="49">
        <v>0</v>
      </c>
      <c r="N75" s="49" t="s">
        <v>31</v>
      </c>
      <c r="O75" s="49" t="s">
        <v>32</v>
      </c>
      <c r="P75" s="49" t="s">
        <v>35</v>
      </c>
      <c r="Q75" s="50" t="s">
        <v>36</v>
      </c>
    </row>
    <row r="76" spans="1:17" ht="15.6" x14ac:dyDescent="0.25">
      <c r="A76" s="917"/>
      <c r="B76" s="989"/>
      <c r="C76" s="262">
        <v>2</v>
      </c>
      <c r="D76" s="262">
        <v>3</v>
      </c>
      <c r="E76" s="262" t="s">
        <v>48</v>
      </c>
      <c r="F76" s="262">
        <v>25</v>
      </c>
      <c r="G76" s="262">
        <v>27</v>
      </c>
      <c r="H76" s="262">
        <v>17</v>
      </c>
      <c r="I76" s="262">
        <v>8.33</v>
      </c>
      <c r="J76" s="262">
        <v>92.59</v>
      </c>
      <c r="K76" s="262" t="s">
        <v>48</v>
      </c>
      <c r="L76" s="262" t="s">
        <v>48</v>
      </c>
      <c r="M76" s="262">
        <v>1</v>
      </c>
      <c r="N76" s="262">
        <v>4</v>
      </c>
      <c r="O76" s="262">
        <v>0</v>
      </c>
      <c r="P76" s="6">
        <v>1</v>
      </c>
      <c r="Q76" s="278"/>
    </row>
    <row r="77" spans="1:17" ht="16.2" thickBot="1" x14ac:dyDescent="0.3">
      <c r="A77" s="836" t="s">
        <v>391</v>
      </c>
      <c r="B77" s="973"/>
      <c r="C77" s="281">
        <v>3</v>
      </c>
      <c r="D77" s="281">
        <v>6</v>
      </c>
      <c r="E77" s="281" t="s">
        <v>48</v>
      </c>
      <c r="F77" s="281">
        <v>48</v>
      </c>
      <c r="G77" s="281">
        <v>80</v>
      </c>
      <c r="H77" s="281">
        <v>29</v>
      </c>
      <c r="I77" s="281">
        <v>8</v>
      </c>
      <c r="J77" s="281">
        <v>60</v>
      </c>
      <c r="K77" s="281" t="s">
        <v>48</v>
      </c>
      <c r="L77" s="281" t="s">
        <v>48</v>
      </c>
      <c r="M77" s="281">
        <v>2</v>
      </c>
      <c r="N77" s="281">
        <v>5</v>
      </c>
      <c r="O77" s="281">
        <v>0</v>
      </c>
      <c r="P77" s="702">
        <v>1</v>
      </c>
      <c r="Q77" s="121"/>
    </row>
    <row r="78" spans="1:17" ht="15.6" x14ac:dyDescent="0.3">
      <c r="A78" s="834" t="s">
        <v>373</v>
      </c>
      <c r="B78" s="988"/>
      <c r="C78" s="292" t="s">
        <v>33</v>
      </c>
      <c r="D78" s="292" t="s">
        <v>27</v>
      </c>
      <c r="E78" s="292" t="s">
        <v>61</v>
      </c>
      <c r="F78" s="292" t="s">
        <v>62</v>
      </c>
      <c r="G78" s="292" t="s">
        <v>28</v>
      </c>
      <c r="H78" s="292" t="s">
        <v>63</v>
      </c>
      <c r="I78" s="292" t="s">
        <v>64</v>
      </c>
      <c r="J78" s="292" t="s">
        <v>34</v>
      </c>
      <c r="K78" s="292" t="s">
        <v>65</v>
      </c>
      <c r="L78" s="292" t="s">
        <v>1</v>
      </c>
      <c r="M78" s="292">
        <v>5</v>
      </c>
      <c r="N78" s="292">
        <v>10</v>
      </c>
      <c r="O78" s="49"/>
      <c r="P78" s="49"/>
      <c r="Q78" s="50"/>
    </row>
    <row r="79" spans="1:17" ht="15.6" x14ac:dyDescent="0.25">
      <c r="A79" s="917"/>
      <c r="B79" s="989"/>
      <c r="C79" s="262">
        <v>2</v>
      </c>
      <c r="D79" s="262">
        <v>3</v>
      </c>
      <c r="E79" s="262">
        <v>40</v>
      </c>
      <c r="F79" s="262">
        <v>17</v>
      </c>
      <c r="G79" s="262">
        <v>71</v>
      </c>
      <c r="H79" s="262">
        <v>6</v>
      </c>
      <c r="I79" s="287" t="s">
        <v>409</v>
      </c>
      <c r="J79" s="262">
        <v>11.83</v>
      </c>
      <c r="K79" s="262">
        <v>1.77</v>
      </c>
      <c r="L79" s="262">
        <v>40</v>
      </c>
      <c r="M79" s="262" t="s">
        <v>48</v>
      </c>
      <c r="N79" s="262" t="s">
        <v>48</v>
      </c>
      <c r="O79" s="262"/>
      <c r="P79" s="6"/>
      <c r="Q79" s="278"/>
    </row>
    <row r="80" spans="1:17" ht="16.2" thickBot="1" x14ac:dyDescent="0.3">
      <c r="A80" s="836" t="s">
        <v>372</v>
      </c>
      <c r="B80" s="973"/>
      <c r="C80" s="281">
        <v>3</v>
      </c>
      <c r="D80" s="281">
        <v>6</v>
      </c>
      <c r="E80" s="281">
        <v>55</v>
      </c>
      <c r="F80" s="281">
        <v>10</v>
      </c>
      <c r="G80" s="281">
        <v>147</v>
      </c>
      <c r="H80" s="281">
        <v>6</v>
      </c>
      <c r="I80" s="293" t="s">
        <v>410</v>
      </c>
      <c r="J80" s="281">
        <v>24.5</v>
      </c>
      <c r="K80" s="281">
        <v>2.67</v>
      </c>
      <c r="L80" s="281">
        <v>55</v>
      </c>
      <c r="M80" s="281" t="s">
        <v>48</v>
      </c>
      <c r="N80" s="281" t="s">
        <v>48</v>
      </c>
      <c r="O80" s="281" t="s">
        <v>48</v>
      </c>
      <c r="P80" s="281" t="s">
        <v>48</v>
      </c>
      <c r="Q80" s="272"/>
    </row>
    <row r="81" spans="1:28" ht="15.6" x14ac:dyDescent="0.3">
      <c r="A81" s="1088" t="s">
        <v>85</v>
      </c>
      <c r="B81" s="1089"/>
      <c r="C81" s="617" t="s">
        <v>33</v>
      </c>
      <c r="D81" s="617" t="s">
        <v>27</v>
      </c>
      <c r="E81" s="617" t="s">
        <v>22</v>
      </c>
      <c r="F81" s="617" t="s">
        <v>28</v>
      </c>
      <c r="G81" s="617" t="s">
        <v>30</v>
      </c>
      <c r="H81" s="617" t="s">
        <v>29</v>
      </c>
      <c r="I81" s="617" t="s">
        <v>34</v>
      </c>
      <c r="J81" s="617" t="s">
        <v>1</v>
      </c>
      <c r="K81" s="617">
        <v>100</v>
      </c>
      <c r="L81" s="617">
        <v>50</v>
      </c>
      <c r="M81" s="617">
        <v>0</v>
      </c>
      <c r="N81" s="617" t="s">
        <v>31</v>
      </c>
      <c r="O81" s="617" t="s">
        <v>32</v>
      </c>
      <c r="P81" s="617" t="s">
        <v>35</v>
      </c>
      <c r="Q81" s="618" t="s">
        <v>36</v>
      </c>
    </row>
    <row r="82" spans="1:28" ht="15.6" x14ac:dyDescent="0.25">
      <c r="A82" s="1077"/>
      <c r="B82" s="1078"/>
      <c r="C82" s="662">
        <f>SUM(C79:C81)</f>
        <v>5</v>
      </c>
      <c r="D82" s="662">
        <f>SUM(D76:D77)</f>
        <v>9</v>
      </c>
      <c r="E82" s="662" t="s">
        <v>48</v>
      </c>
      <c r="F82" s="662">
        <f>SUM(F76:F77)</f>
        <v>73</v>
      </c>
      <c r="G82" s="662">
        <f>SUM(G76:G77)</f>
        <v>107</v>
      </c>
      <c r="H82" s="662">
        <f>SUM(H76:H77)</f>
        <v>46</v>
      </c>
      <c r="I82" s="700">
        <f>F82/9</f>
        <v>8.1111111111111107</v>
      </c>
      <c r="J82" s="700">
        <f>73*100/107</f>
        <v>68.224299065420567</v>
      </c>
      <c r="K82" s="662" t="s">
        <v>48</v>
      </c>
      <c r="L82" s="662" t="s">
        <v>48</v>
      </c>
      <c r="M82" s="662">
        <f>SUM(M76:M77)</f>
        <v>3</v>
      </c>
      <c r="N82" s="662">
        <f>SUM(N76:N77)</f>
        <v>9</v>
      </c>
      <c r="O82" s="662">
        <f>SUM(O76:O77)</f>
        <v>0</v>
      </c>
      <c r="P82" s="701">
        <f>SUM(P76:P77)</f>
        <v>2</v>
      </c>
      <c r="Q82" s="703"/>
    </row>
    <row r="83" spans="1:28" ht="15.6" x14ac:dyDescent="0.3">
      <c r="A83" s="1077" t="s">
        <v>86</v>
      </c>
      <c r="B83" s="1078"/>
      <c r="C83" s="370" t="s">
        <v>33</v>
      </c>
      <c r="D83" s="370" t="s">
        <v>27</v>
      </c>
      <c r="E83" s="370" t="s">
        <v>61</v>
      </c>
      <c r="F83" s="370" t="s">
        <v>62</v>
      </c>
      <c r="G83" s="370" t="s">
        <v>28</v>
      </c>
      <c r="H83" s="370" t="s">
        <v>63</v>
      </c>
      <c r="I83" s="370" t="s">
        <v>64</v>
      </c>
      <c r="J83" s="370" t="s">
        <v>34</v>
      </c>
      <c r="K83" s="370" t="s">
        <v>65</v>
      </c>
      <c r="L83" s="370" t="s">
        <v>1</v>
      </c>
      <c r="M83" s="370">
        <v>5</v>
      </c>
      <c r="N83" s="370">
        <v>10</v>
      </c>
      <c r="O83" s="656"/>
      <c r="P83" s="656"/>
      <c r="Q83" s="693"/>
    </row>
    <row r="84" spans="1:28" ht="16.2" thickBot="1" x14ac:dyDescent="0.3">
      <c r="A84" s="1079"/>
      <c r="B84" s="1080"/>
      <c r="C84" s="666">
        <f>SUM(C82)</f>
        <v>5</v>
      </c>
      <c r="D84" s="666">
        <f>SUM(D79:D80)</f>
        <v>9</v>
      </c>
      <c r="E84" s="666">
        <f>SUM(E79:E80)</f>
        <v>95</v>
      </c>
      <c r="F84" s="666">
        <f>SUM(F79:F80)</f>
        <v>27</v>
      </c>
      <c r="G84" s="666">
        <f>SUM(G79:G80)</f>
        <v>218</v>
      </c>
      <c r="H84" s="666">
        <f>SUM(H79:H80)</f>
        <v>12</v>
      </c>
      <c r="I84" s="704" t="s">
        <v>409</v>
      </c>
      <c r="J84" s="674">
        <f>G84/H84</f>
        <v>18.166666666666668</v>
      </c>
      <c r="K84" s="674">
        <f>G84/E84</f>
        <v>2.2947368421052632</v>
      </c>
      <c r="L84" s="674">
        <f>670/12</f>
        <v>55.833333333333336</v>
      </c>
      <c r="M84" s="666"/>
      <c r="N84" s="666"/>
      <c r="O84" s="666"/>
      <c r="P84" s="705"/>
      <c r="Q84" s="706"/>
    </row>
    <row r="85" spans="1:28" ht="31.8" customHeight="1" thickBot="1" x14ac:dyDescent="0.3"/>
    <row r="86" spans="1:28" ht="16.2" thickBot="1" x14ac:dyDescent="0.3">
      <c r="A86" s="806" t="s">
        <v>1</v>
      </c>
      <c r="B86" s="942" t="s">
        <v>0</v>
      </c>
      <c r="C86" s="810" t="s">
        <v>47</v>
      </c>
      <c r="D86" s="811"/>
      <c r="E86" s="811"/>
      <c r="F86" s="811"/>
      <c r="G86" s="811"/>
      <c r="H86" s="811"/>
      <c r="I86" s="811"/>
      <c r="J86" s="811"/>
      <c r="K86" s="811"/>
      <c r="L86" s="812"/>
      <c r="M86" s="863" t="s">
        <v>333</v>
      </c>
      <c r="N86" s="864"/>
      <c r="O86" s="864"/>
      <c r="P86" s="864"/>
      <c r="Q86" s="864"/>
      <c r="R86" s="864"/>
      <c r="S86" s="864"/>
      <c r="T86" s="864"/>
      <c r="U86" s="864"/>
      <c r="V86" s="864"/>
      <c r="W86" s="864"/>
      <c r="X86" s="864"/>
      <c r="Y86" s="864"/>
      <c r="Z86" s="864"/>
      <c r="AA86" s="864"/>
      <c r="AB86" s="865"/>
    </row>
    <row r="87" spans="1:28" ht="32.4" customHeight="1" thickBot="1" x14ac:dyDescent="0.3">
      <c r="A87" s="807"/>
      <c r="B87" s="930"/>
      <c r="C87" s="883" t="s">
        <v>244</v>
      </c>
      <c r="D87" s="884"/>
      <c r="E87" s="808" t="s">
        <v>243</v>
      </c>
      <c r="F87" s="809"/>
      <c r="G87" s="883" t="s">
        <v>245</v>
      </c>
      <c r="H87" s="884"/>
      <c r="I87" s="808" t="s">
        <v>198</v>
      </c>
      <c r="J87" s="809"/>
      <c r="K87" s="808" t="s">
        <v>156</v>
      </c>
      <c r="L87" s="809"/>
      <c r="M87" s="866" t="s">
        <v>326</v>
      </c>
      <c r="N87" s="867"/>
      <c r="O87" s="866" t="s">
        <v>411</v>
      </c>
      <c r="P87" s="867"/>
      <c r="Q87" s="866" t="s">
        <v>325</v>
      </c>
      <c r="R87" s="867"/>
      <c r="S87" s="866" t="s">
        <v>319</v>
      </c>
      <c r="T87" s="867"/>
      <c r="U87" s="866" t="s">
        <v>321</v>
      </c>
      <c r="V87" s="867"/>
      <c r="W87" s="866" t="s">
        <v>331</v>
      </c>
      <c r="X87" s="867"/>
      <c r="Y87" s="866" t="s">
        <v>324</v>
      </c>
      <c r="Z87" s="867"/>
      <c r="AA87" s="866" t="s">
        <v>332</v>
      </c>
      <c r="AB87" s="867"/>
    </row>
    <row r="88" spans="1:28" ht="17.399999999999999" customHeight="1" thickBot="1" x14ac:dyDescent="0.3">
      <c r="A88" s="816" t="s">
        <v>17</v>
      </c>
      <c r="B88" s="817"/>
      <c r="C88" s="817"/>
      <c r="D88" s="817"/>
      <c r="E88" s="817"/>
      <c r="F88" s="817"/>
      <c r="G88" s="817"/>
      <c r="H88" s="817"/>
      <c r="I88" s="817"/>
      <c r="J88" s="817"/>
      <c r="K88" s="817"/>
      <c r="L88" s="818"/>
      <c r="M88" s="1116" t="s">
        <v>17</v>
      </c>
      <c r="N88" s="1117"/>
      <c r="O88" s="1117"/>
      <c r="P88" s="1117"/>
      <c r="Q88" s="1117"/>
      <c r="R88" s="1117"/>
      <c r="S88" s="1117"/>
      <c r="T88" s="1117"/>
      <c r="U88" s="1117"/>
      <c r="V88" s="1117"/>
      <c r="W88" s="1117"/>
      <c r="X88" s="1117"/>
      <c r="Y88" s="1117"/>
      <c r="Z88" s="1117"/>
      <c r="AA88" s="1117"/>
      <c r="AB88" s="1118"/>
    </row>
    <row r="89" spans="1:28" ht="15.6" customHeight="1" x14ac:dyDescent="0.25">
      <c r="A89" s="29">
        <v>1</v>
      </c>
      <c r="B89" s="239" t="s">
        <v>3</v>
      </c>
      <c r="C89" s="948">
        <v>1</v>
      </c>
      <c r="D89" s="949"/>
      <c r="E89" s="948">
        <v>14</v>
      </c>
      <c r="F89" s="949"/>
      <c r="G89" s="948">
        <v>21</v>
      </c>
      <c r="H89" s="949"/>
      <c r="I89" s="950">
        <v>28</v>
      </c>
      <c r="J89" s="951"/>
      <c r="K89" s="950">
        <v>43</v>
      </c>
      <c r="L89" s="951"/>
      <c r="M89" s="859">
        <v>2</v>
      </c>
      <c r="N89" s="860"/>
      <c r="O89" s="859">
        <v>5</v>
      </c>
      <c r="P89" s="860"/>
      <c r="Q89" s="859">
        <v>11</v>
      </c>
      <c r="R89" s="860"/>
      <c r="S89" s="859">
        <v>16</v>
      </c>
      <c r="T89" s="860"/>
      <c r="U89" s="859">
        <v>18</v>
      </c>
      <c r="V89" s="860"/>
      <c r="W89" s="859">
        <v>27</v>
      </c>
      <c r="X89" s="860"/>
      <c r="Y89" s="859">
        <v>29</v>
      </c>
      <c r="Z89" s="860"/>
      <c r="AA89" s="859">
        <v>34</v>
      </c>
      <c r="AB89" s="860"/>
    </row>
    <row r="90" spans="1:28" ht="18" customHeight="1" x14ac:dyDescent="0.25">
      <c r="A90" s="30">
        <v>2</v>
      </c>
      <c r="B90" s="240" t="s">
        <v>4</v>
      </c>
      <c r="C90" s="17">
        <v>1</v>
      </c>
      <c r="D90" s="211">
        <v>3</v>
      </c>
      <c r="E90" s="17">
        <v>1</v>
      </c>
      <c r="F90" s="211">
        <v>3</v>
      </c>
      <c r="G90" s="17">
        <v>2</v>
      </c>
      <c r="H90" s="18">
        <v>4</v>
      </c>
      <c r="I90" s="24">
        <v>1</v>
      </c>
      <c r="J90" s="18">
        <v>3</v>
      </c>
      <c r="K90" s="24">
        <v>2</v>
      </c>
      <c r="L90" s="18">
        <v>4</v>
      </c>
      <c r="M90" s="489">
        <v>1</v>
      </c>
      <c r="N90" s="490">
        <v>3</v>
      </c>
      <c r="O90" s="489">
        <v>1</v>
      </c>
      <c r="P90" s="490">
        <v>3</v>
      </c>
      <c r="Q90" s="489">
        <v>1</v>
      </c>
      <c r="R90" s="490">
        <v>3</v>
      </c>
      <c r="S90" s="489">
        <v>1</v>
      </c>
      <c r="T90" s="490">
        <v>3</v>
      </c>
      <c r="U90" s="489">
        <v>1</v>
      </c>
      <c r="V90" s="490">
        <v>3</v>
      </c>
      <c r="W90" s="489">
        <v>1</v>
      </c>
      <c r="X90" s="490">
        <v>3</v>
      </c>
      <c r="Y90" s="489">
        <v>1</v>
      </c>
      <c r="Z90" s="490">
        <v>3</v>
      </c>
      <c r="AA90" s="489">
        <v>1</v>
      </c>
      <c r="AB90" s="490">
        <v>3</v>
      </c>
    </row>
    <row r="91" spans="1:28" ht="18" customHeight="1" x14ac:dyDescent="0.25">
      <c r="A91" s="31">
        <v>3</v>
      </c>
      <c r="B91" s="240" t="s">
        <v>5</v>
      </c>
      <c r="C91" s="873">
        <v>5</v>
      </c>
      <c r="D91" s="874"/>
      <c r="E91" s="873">
        <v>5</v>
      </c>
      <c r="F91" s="874"/>
      <c r="G91" s="873">
        <v>5</v>
      </c>
      <c r="H91" s="874"/>
      <c r="I91" s="871">
        <v>5</v>
      </c>
      <c r="J91" s="872"/>
      <c r="K91" s="871">
        <v>5</v>
      </c>
      <c r="L91" s="872"/>
      <c r="M91" s="861" t="s">
        <v>138</v>
      </c>
      <c r="N91" s="862"/>
      <c r="O91" s="861" t="s">
        <v>138</v>
      </c>
      <c r="P91" s="862"/>
      <c r="Q91" s="861" t="s">
        <v>138</v>
      </c>
      <c r="R91" s="862"/>
      <c r="S91" s="861" t="s">
        <v>138</v>
      </c>
      <c r="T91" s="862"/>
      <c r="U91" s="861" t="s">
        <v>138</v>
      </c>
      <c r="V91" s="862"/>
      <c r="W91" s="861" t="s">
        <v>138</v>
      </c>
      <c r="X91" s="862"/>
      <c r="Y91" s="861" t="s">
        <v>138</v>
      </c>
      <c r="Z91" s="862"/>
      <c r="AA91" s="861" t="s">
        <v>138</v>
      </c>
      <c r="AB91" s="862"/>
    </row>
    <row r="92" spans="1:28" ht="16.8" x14ac:dyDescent="0.25">
      <c r="A92" s="32">
        <v>4</v>
      </c>
      <c r="B92" s="240" t="s">
        <v>38</v>
      </c>
      <c r="C92" s="873">
        <v>3</v>
      </c>
      <c r="D92" s="874"/>
      <c r="E92" s="873">
        <v>4</v>
      </c>
      <c r="F92" s="874"/>
      <c r="G92" s="873">
        <v>2</v>
      </c>
      <c r="H92" s="874"/>
      <c r="I92" s="871">
        <v>1</v>
      </c>
      <c r="J92" s="872"/>
      <c r="K92" s="871">
        <v>6</v>
      </c>
      <c r="L92" s="872"/>
      <c r="M92" s="861" t="s">
        <v>140</v>
      </c>
      <c r="N92" s="862"/>
      <c r="O92" s="861" t="s">
        <v>344</v>
      </c>
      <c r="P92" s="862"/>
      <c r="Q92" s="861" t="s">
        <v>170</v>
      </c>
      <c r="R92" s="862"/>
      <c r="S92" s="861" t="s">
        <v>141</v>
      </c>
      <c r="T92" s="862"/>
      <c r="U92" s="861" t="s">
        <v>346</v>
      </c>
      <c r="V92" s="862"/>
      <c r="W92" s="861" t="s">
        <v>345</v>
      </c>
      <c r="X92" s="862"/>
      <c r="Y92" s="861" t="s">
        <v>136</v>
      </c>
      <c r="Z92" s="862"/>
      <c r="AA92" s="861" t="s">
        <v>347</v>
      </c>
      <c r="AB92" s="862"/>
    </row>
    <row r="93" spans="1:28" ht="16.8" x14ac:dyDescent="0.25">
      <c r="A93" s="33" t="s">
        <v>39</v>
      </c>
      <c r="B93" s="240" t="s">
        <v>6</v>
      </c>
      <c r="C93" s="17">
        <v>256</v>
      </c>
      <c r="D93" s="211">
        <v>493</v>
      </c>
      <c r="E93" s="17">
        <v>260</v>
      </c>
      <c r="F93" s="211">
        <v>125</v>
      </c>
      <c r="G93" s="17">
        <v>147</v>
      </c>
      <c r="H93" s="18">
        <v>142</v>
      </c>
      <c r="I93" s="24">
        <v>292</v>
      </c>
      <c r="J93" s="18">
        <v>233</v>
      </c>
      <c r="K93" s="24">
        <v>468</v>
      </c>
      <c r="L93" s="18" t="s">
        <v>52</v>
      </c>
      <c r="M93" s="489">
        <v>171</v>
      </c>
      <c r="N93" s="490">
        <v>369</v>
      </c>
      <c r="O93" s="489">
        <v>197</v>
      </c>
      <c r="P93" s="490">
        <v>178</v>
      </c>
      <c r="Q93" s="489">
        <v>346</v>
      </c>
      <c r="R93" s="490">
        <v>182</v>
      </c>
      <c r="S93" s="489">
        <v>80</v>
      </c>
      <c r="T93" s="490">
        <v>266</v>
      </c>
      <c r="U93" s="489">
        <v>187</v>
      </c>
      <c r="V93" s="490">
        <v>292</v>
      </c>
      <c r="W93" s="489">
        <v>238</v>
      </c>
      <c r="X93" s="490">
        <v>165</v>
      </c>
      <c r="Y93" s="489">
        <v>278</v>
      </c>
      <c r="Z93" s="490">
        <v>249</v>
      </c>
      <c r="AA93" s="489">
        <v>431</v>
      </c>
      <c r="AB93" s="490">
        <v>256</v>
      </c>
    </row>
    <row r="94" spans="1:28" ht="16.8" x14ac:dyDescent="0.25">
      <c r="A94" s="34">
        <v>6</v>
      </c>
      <c r="B94" s="240" t="s">
        <v>40</v>
      </c>
      <c r="C94" s="17">
        <v>10</v>
      </c>
      <c r="D94" s="211">
        <v>10</v>
      </c>
      <c r="E94" s="17">
        <v>10</v>
      </c>
      <c r="F94" s="211">
        <v>10</v>
      </c>
      <c r="G94" s="17">
        <v>10</v>
      </c>
      <c r="H94" s="18">
        <v>10</v>
      </c>
      <c r="I94" s="24">
        <v>10</v>
      </c>
      <c r="J94" s="18">
        <v>4</v>
      </c>
      <c r="K94" s="24">
        <v>6</v>
      </c>
      <c r="L94" s="18" t="s">
        <v>52</v>
      </c>
      <c r="M94" s="489">
        <v>10</v>
      </c>
      <c r="N94" s="490">
        <v>10</v>
      </c>
      <c r="O94" s="489">
        <v>10</v>
      </c>
      <c r="P94" s="490">
        <v>10</v>
      </c>
      <c r="Q94" s="489">
        <v>10</v>
      </c>
      <c r="R94" s="490">
        <v>10</v>
      </c>
      <c r="S94" s="489">
        <v>10</v>
      </c>
      <c r="T94" s="490">
        <v>10</v>
      </c>
      <c r="U94" s="489">
        <v>10</v>
      </c>
      <c r="V94" s="490">
        <v>10</v>
      </c>
      <c r="W94" s="489">
        <v>10</v>
      </c>
      <c r="X94" s="490">
        <v>10</v>
      </c>
      <c r="Y94" s="489">
        <v>10</v>
      </c>
      <c r="Z94" s="490">
        <v>10</v>
      </c>
      <c r="AA94" s="489">
        <v>10</v>
      </c>
      <c r="AB94" s="490">
        <v>3</v>
      </c>
    </row>
    <row r="95" spans="1:28" ht="17.399999999999999" thickBot="1" x14ac:dyDescent="0.3">
      <c r="A95" s="35">
        <v>7</v>
      </c>
      <c r="B95" s="240" t="s">
        <v>7</v>
      </c>
      <c r="C95" s="17">
        <v>371</v>
      </c>
      <c r="D95" s="211">
        <v>742</v>
      </c>
      <c r="E95" s="17">
        <v>468</v>
      </c>
      <c r="F95" s="211">
        <v>306</v>
      </c>
      <c r="G95" s="17">
        <v>207</v>
      </c>
      <c r="H95" s="18">
        <v>247</v>
      </c>
      <c r="I95" s="24">
        <v>525</v>
      </c>
      <c r="J95" s="18">
        <v>342</v>
      </c>
      <c r="K95" s="24">
        <v>576</v>
      </c>
      <c r="L95" s="18" t="s">
        <v>52</v>
      </c>
      <c r="M95" s="489">
        <v>373</v>
      </c>
      <c r="N95" s="490">
        <v>666</v>
      </c>
      <c r="O95" s="489">
        <v>389</v>
      </c>
      <c r="P95" s="490">
        <v>604</v>
      </c>
      <c r="Q95" s="489">
        <v>734</v>
      </c>
      <c r="R95" s="490">
        <v>305</v>
      </c>
      <c r="S95" s="489">
        <v>205</v>
      </c>
      <c r="T95" s="490">
        <v>647</v>
      </c>
      <c r="U95" s="489">
        <v>289</v>
      </c>
      <c r="V95" s="490">
        <v>377</v>
      </c>
      <c r="W95" s="489">
        <v>514</v>
      </c>
      <c r="X95" s="490">
        <v>288</v>
      </c>
      <c r="Y95" s="489">
        <v>557</v>
      </c>
      <c r="Z95" s="492">
        <v>473</v>
      </c>
      <c r="AA95" s="489">
        <v>666</v>
      </c>
      <c r="AB95" s="490">
        <v>353</v>
      </c>
    </row>
    <row r="96" spans="1:28" ht="16.8" x14ac:dyDescent="0.25">
      <c r="A96" s="36">
        <v>8</v>
      </c>
      <c r="B96" s="240" t="s">
        <v>41</v>
      </c>
      <c r="C96" s="17">
        <v>529</v>
      </c>
      <c r="D96" s="211">
        <v>72</v>
      </c>
      <c r="E96" s="17">
        <v>170</v>
      </c>
      <c r="F96" s="211">
        <v>216</v>
      </c>
      <c r="G96" s="17">
        <v>297</v>
      </c>
      <c r="H96" s="18">
        <v>70</v>
      </c>
      <c r="I96" s="24">
        <v>251</v>
      </c>
      <c r="J96" s="18" t="s">
        <v>52</v>
      </c>
      <c r="K96" s="24">
        <v>188</v>
      </c>
      <c r="L96" s="18">
        <v>168</v>
      </c>
      <c r="M96" s="489">
        <v>172</v>
      </c>
      <c r="N96" s="490">
        <v>240</v>
      </c>
      <c r="O96" s="489">
        <v>198</v>
      </c>
      <c r="P96" s="490">
        <v>180</v>
      </c>
      <c r="Q96" s="489">
        <v>208</v>
      </c>
      <c r="R96" s="490">
        <v>258</v>
      </c>
      <c r="S96" s="489">
        <v>145</v>
      </c>
      <c r="T96" s="490">
        <v>149</v>
      </c>
      <c r="U96" s="489">
        <v>325</v>
      </c>
      <c r="V96" s="490">
        <v>159</v>
      </c>
      <c r="W96" s="489">
        <v>174</v>
      </c>
      <c r="X96" s="490">
        <v>200</v>
      </c>
      <c r="Y96" s="489">
        <v>273</v>
      </c>
      <c r="Z96" s="490">
        <v>259</v>
      </c>
      <c r="AA96" s="489">
        <v>293</v>
      </c>
      <c r="AB96" s="490">
        <v>284</v>
      </c>
    </row>
    <row r="97" spans="1:28" ht="16.8" x14ac:dyDescent="0.25">
      <c r="A97" s="30">
        <v>9</v>
      </c>
      <c r="B97" s="240" t="s">
        <v>42</v>
      </c>
      <c r="C97" s="17">
        <v>10</v>
      </c>
      <c r="D97" s="211">
        <v>4</v>
      </c>
      <c r="E97" s="17">
        <v>10</v>
      </c>
      <c r="F97" s="211">
        <v>7</v>
      </c>
      <c r="G97" s="17">
        <v>10</v>
      </c>
      <c r="H97" s="18">
        <v>10</v>
      </c>
      <c r="I97" s="24">
        <v>10</v>
      </c>
      <c r="J97" s="18" t="s">
        <v>52</v>
      </c>
      <c r="K97" s="24">
        <v>10</v>
      </c>
      <c r="L97" s="18">
        <v>10</v>
      </c>
      <c r="M97" s="489">
        <v>10</v>
      </c>
      <c r="N97" s="490">
        <v>9</v>
      </c>
      <c r="O97" s="489">
        <v>10</v>
      </c>
      <c r="P97" s="490">
        <v>3</v>
      </c>
      <c r="Q97" s="489">
        <v>9</v>
      </c>
      <c r="R97" s="490">
        <v>9</v>
      </c>
      <c r="S97" s="489">
        <v>10</v>
      </c>
      <c r="T97" s="490">
        <v>10</v>
      </c>
      <c r="U97" s="489">
        <v>10</v>
      </c>
      <c r="V97" s="490">
        <v>4</v>
      </c>
      <c r="W97" s="489">
        <v>10</v>
      </c>
      <c r="X97" s="490">
        <v>10</v>
      </c>
      <c r="Y97" s="489">
        <v>10</v>
      </c>
      <c r="Z97" s="490">
        <v>4</v>
      </c>
      <c r="AA97" s="489">
        <v>10</v>
      </c>
      <c r="AB97" s="490">
        <v>10</v>
      </c>
    </row>
    <row r="98" spans="1:28" ht="17.399999999999999" thickBot="1" x14ac:dyDescent="0.3">
      <c r="A98" s="37">
        <v>10</v>
      </c>
      <c r="B98" s="241" t="s">
        <v>19</v>
      </c>
      <c r="C98" s="19">
        <v>715</v>
      </c>
      <c r="D98" s="109">
        <v>84</v>
      </c>
      <c r="E98" s="19">
        <v>330</v>
      </c>
      <c r="F98" s="109">
        <v>255</v>
      </c>
      <c r="G98" s="19">
        <v>638</v>
      </c>
      <c r="H98" s="22">
        <v>109</v>
      </c>
      <c r="I98" s="25">
        <v>419</v>
      </c>
      <c r="J98" s="22" t="s">
        <v>52</v>
      </c>
      <c r="K98" s="25">
        <v>330</v>
      </c>
      <c r="L98" s="22">
        <v>333</v>
      </c>
      <c r="M98" s="491">
        <v>325</v>
      </c>
      <c r="N98" s="492">
        <v>536</v>
      </c>
      <c r="O98" s="491">
        <v>433</v>
      </c>
      <c r="P98" s="492">
        <v>268</v>
      </c>
      <c r="Q98" s="491">
        <v>480</v>
      </c>
      <c r="R98" s="492">
        <v>390</v>
      </c>
      <c r="S98" s="489">
        <v>233</v>
      </c>
      <c r="T98" s="492">
        <v>250</v>
      </c>
      <c r="U98" s="491">
        <v>588</v>
      </c>
      <c r="V98" s="492">
        <v>219</v>
      </c>
      <c r="W98" s="491">
        <v>325</v>
      </c>
      <c r="X98" s="492">
        <v>373</v>
      </c>
      <c r="Y98" s="489">
        <v>471</v>
      </c>
      <c r="Z98" s="490">
        <v>322</v>
      </c>
      <c r="AA98" s="489">
        <v>476</v>
      </c>
      <c r="AB98" s="492">
        <v>587</v>
      </c>
    </row>
    <row r="99" spans="1:28" ht="18" thickBot="1" x14ac:dyDescent="0.3">
      <c r="A99" s="927" t="s">
        <v>54</v>
      </c>
      <c r="B99" s="929" t="s">
        <v>0</v>
      </c>
      <c r="C99" s="813" t="s">
        <v>18</v>
      </c>
      <c r="D99" s="814"/>
      <c r="E99" s="814"/>
      <c r="F99" s="814"/>
      <c r="G99" s="814"/>
      <c r="H99" s="814"/>
      <c r="I99" s="814"/>
      <c r="J99" s="814"/>
      <c r="K99" s="814"/>
      <c r="L99" s="815"/>
      <c r="M99" s="847" t="s">
        <v>18</v>
      </c>
      <c r="N99" s="848"/>
      <c r="O99" s="848"/>
      <c r="P99" s="848"/>
      <c r="Q99" s="848"/>
      <c r="R99" s="848"/>
      <c r="S99" s="848"/>
      <c r="T99" s="848"/>
      <c r="U99" s="848"/>
      <c r="V99" s="848"/>
      <c r="W99" s="848"/>
      <c r="X99" s="848"/>
      <c r="Y99" s="848"/>
      <c r="Z99" s="848"/>
      <c r="AA99" s="848"/>
      <c r="AB99" s="849"/>
    </row>
    <row r="100" spans="1:28" ht="18" thickBot="1" x14ac:dyDescent="0.3">
      <c r="A100" s="928"/>
      <c r="B100" s="930"/>
      <c r="C100" s="288" t="s">
        <v>55</v>
      </c>
      <c r="D100" s="289" t="s">
        <v>56</v>
      </c>
      <c r="E100" s="270" t="s">
        <v>55</v>
      </c>
      <c r="F100" s="271" t="s">
        <v>56</v>
      </c>
      <c r="G100" s="270" t="s">
        <v>55</v>
      </c>
      <c r="H100" s="271" t="s">
        <v>56</v>
      </c>
      <c r="I100" s="270" t="s">
        <v>55</v>
      </c>
      <c r="J100" s="271" t="s">
        <v>56</v>
      </c>
      <c r="K100" s="270" t="s">
        <v>55</v>
      </c>
      <c r="L100" s="271" t="s">
        <v>56</v>
      </c>
      <c r="M100" s="707" t="s">
        <v>55</v>
      </c>
      <c r="N100" s="708" t="s">
        <v>56</v>
      </c>
      <c r="O100" s="707" t="s">
        <v>55</v>
      </c>
      <c r="P100" s="708" t="s">
        <v>56</v>
      </c>
      <c r="Q100" s="707" t="s">
        <v>55</v>
      </c>
      <c r="R100" s="708" t="s">
        <v>56</v>
      </c>
      <c r="S100" s="707" t="s">
        <v>55</v>
      </c>
      <c r="T100" s="708" t="s">
        <v>56</v>
      </c>
      <c r="U100" s="707" t="s">
        <v>55</v>
      </c>
      <c r="V100" s="708" t="s">
        <v>56</v>
      </c>
      <c r="W100" s="707" t="s">
        <v>55</v>
      </c>
      <c r="X100" s="708" t="s">
        <v>56</v>
      </c>
      <c r="Y100" s="707" t="s">
        <v>55</v>
      </c>
      <c r="Z100" s="708" t="s">
        <v>56</v>
      </c>
      <c r="AA100" s="707" t="s">
        <v>55</v>
      </c>
      <c r="AB100" s="708" t="s">
        <v>56</v>
      </c>
    </row>
    <row r="101" spans="1:28" ht="16.8" x14ac:dyDescent="0.25">
      <c r="A101" s="41">
        <v>11</v>
      </c>
      <c r="B101" s="232" t="s">
        <v>8</v>
      </c>
      <c r="C101" s="95" t="s">
        <v>52</v>
      </c>
      <c r="D101" s="94" t="s">
        <v>52</v>
      </c>
      <c r="E101" s="95" t="s">
        <v>52</v>
      </c>
      <c r="F101" s="94" t="s">
        <v>52</v>
      </c>
      <c r="G101" s="266">
        <v>0</v>
      </c>
      <c r="H101" s="94">
        <v>8</v>
      </c>
      <c r="I101" s="95">
        <v>17</v>
      </c>
      <c r="J101" s="94" t="s">
        <v>21</v>
      </c>
      <c r="K101" s="95" t="s">
        <v>52</v>
      </c>
      <c r="L101" s="94" t="s">
        <v>52</v>
      </c>
      <c r="M101" s="493"/>
      <c r="N101" s="494"/>
      <c r="O101" s="493">
        <v>1</v>
      </c>
      <c r="P101" s="494">
        <v>29</v>
      </c>
      <c r="Q101" s="495"/>
      <c r="R101" s="496"/>
      <c r="S101" s="493">
        <v>0</v>
      </c>
      <c r="T101" s="494">
        <v>0</v>
      </c>
      <c r="U101" s="497">
        <v>12</v>
      </c>
      <c r="V101" s="498">
        <v>6</v>
      </c>
      <c r="W101" s="497"/>
      <c r="X101" s="498"/>
      <c r="Y101" s="497"/>
      <c r="Z101" s="498"/>
      <c r="AA101" s="497"/>
      <c r="AB101" s="498"/>
    </row>
    <row r="102" spans="1:28" ht="16.8" x14ac:dyDescent="0.25">
      <c r="A102" s="30">
        <v>12</v>
      </c>
      <c r="B102" s="233" t="s">
        <v>9</v>
      </c>
      <c r="C102" s="24" t="s">
        <v>52</v>
      </c>
      <c r="D102" s="18" t="s">
        <v>52</v>
      </c>
      <c r="E102" s="24" t="s">
        <v>52</v>
      </c>
      <c r="F102" s="18" t="s">
        <v>52</v>
      </c>
      <c r="G102" s="266">
        <v>2</v>
      </c>
      <c r="H102" s="18">
        <v>4</v>
      </c>
      <c r="I102" s="24">
        <v>21</v>
      </c>
      <c r="J102" s="18" t="s">
        <v>21</v>
      </c>
      <c r="K102" s="24" t="s">
        <v>52</v>
      </c>
      <c r="L102" s="18" t="s">
        <v>52</v>
      </c>
      <c r="M102" s="489"/>
      <c r="N102" s="490"/>
      <c r="O102" s="489">
        <v>2</v>
      </c>
      <c r="P102" s="490">
        <v>47</v>
      </c>
      <c r="Q102" s="489"/>
      <c r="R102" s="499"/>
      <c r="S102" s="489">
        <v>2</v>
      </c>
      <c r="T102" s="490">
        <v>1</v>
      </c>
      <c r="U102" s="500">
        <v>13</v>
      </c>
      <c r="V102" s="499">
        <v>15</v>
      </c>
      <c r="W102" s="500"/>
      <c r="X102" s="499"/>
      <c r="Y102" s="500"/>
      <c r="Z102" s="499"/>
      <c r="AA102" s="500"/>
      <c r="AB102" s="499"/>
    </row>
    <row r="103" spans="1:28" ht="16.8" x14ac:dyDescent="0.25">
      <c r="A103" s="30">
        <v>13</v>
      </c>
      <c r="B103" s="233" t="s">
        <v>10</v>
      </c>
      <c r="C103" s="24" t="s">
        <v>52</v>
      </c>
      <c r="D103" s="18" t="s">
        <v>52</v>
      </c>
      <c r="E103" s="24" t="s">
        <v>52</v>
      </c>
      <c r="F103" s="18" t="s">
        <v>52</v>
      </c>
      <c r="G103" s="266">
        <v>8</v>
      </c>
      <c r="H103" s="18">
        <v>8</v>
      </c>
      <c r="I103" s="24">
        <v>8</v>
      </c>
      <c r="J103" s="18" t="s">
        <v>21</v>
      </c>
      <c r="K103" s="24" t="s">
        <v>52</v>
      </c>
      <c r="L103" s="18" t="s">
        <v>52</v>
      </c>
      <c r="M103" s="489"/>
      <c r="N103" s="490"/>
      <c r="O103" s="489">
        <v>8</v>
      </c>
      <c r="P103" s="490">
        <v>9</v>
      </c>
      <c r="Q103" s="489"/>
      <c r="R103" s="499"/>
      <c r="S103" s="489">
        <v>7</v>
      </c>
      <c r="T103" s="490">
        <v>7</v>
      </c>
      <c r="U103" s="500">
        <v>7</v>
      </c>
      <c r="V103" s="499">
        <v>7</v>
      </c>
      <c r="W103" s="500"/>
      <c r="X103" s="499"/>
      <c r="Y103" s="500"/>
      <c r="Z103" s="499"/>
      <c r="AA103" s="500"/>
      <c r="AB103" s="499"/>
    </row>
    <row r="104" spans="1:28" ht="16.8" x14ac:dyDescent="0.25">
      <c r="A104" s="30">
        <v>14</v>
      </c>
      <c r="B104" s="233" t="s">
        <v>11</v>
      </c>
      <c r="C104" s="24" t="s">
        <v>52</v>
      </c>
      <c r="D104" s="18" t="s">
        <v>52</v>
      </c>
      <c r="E104" s="24" t="s">
        <v>52</v>
      </c>
      <c r="F104" s="18" t="s">
        <v>52</v>
      </c>
      <c r="G104" s="266" t="s">
        <v>51</v>
      </c>
      <c r="H104" s="18" t="s">
        <v>51</v>
      </c>
      <c r="I104" s="24" t="s">
        <v>51</v>
      </c>
      <c r="J104" s="18" t="s">
        <v>21</v>
      </c>
      <c r="K104" s="24" t="s">
        <v>52</v>
      </c>
      <c r="L104" s="18" t="s">
        <v>52</v>
      </c>
      <c r="M104" s="489"/>
      <c r="N104" s="490"/>
      <c r="O104" s="489" t="s">
        <v>51</v>
      </c>
      <c r="P104" s="490" t="s">
        <v>51</v>
      </c>
      <c r="Q104" s="489"/>
      <c r="R104" s="499"/>
      <c r="S104" s="489" t="s">
        <v>51</v>
      </c>
      <c r="T104" s="490" t="s">
        <v>51</v>
      </c>
      <c r="U104" s="500" t="s">
        <v>51</v>
      </c>
      <c r="V104" s="499" t="s">
        <v>51</v>
      </c>
      <c r="W104" s="500"/>
      <c r="X104" s="499"/>
      <c r="Y104" s="500"/>
      <c r="Z104" s="499"/>
      <c r="AA104" s="500"/>
      <c r="AB104" s="499"/>
    </row>
    <row r="105" spans="1:28" ht="16.8" x14ac:dyDescent="0.25">
      <c r="A105" s="30">
        <v>15</v>
      </c>
      <c r="B105" s="233" t="s">
        <v>12</v>
      </c>
      <c r="C105" s="24" t="s">
        <v>52</v>
      </c>
      <c r="D105" s="18" t="s">
        <v>52</v>
      </c>
      <c r="E105" s="24" t="s">
        <v>52</v>
      </c>
      <c r="F105" s="18" t="s">
        <v>52</v>
      </c>
      <c r="G105" s="266" t="s">
        <v>20</v>
      </c>
      <c r="H105" s="18" t="s">
        <v>20</v>
      </c>
      <c r="I105" s="24" t="s">
        <v>20</v>
      </c>
      <c r="J105" s="18" t="s">
        <v>20</v>
      </c>
      <c r="K105" s="24" t="s">
        <v>52</v>
      </c>
      <c r="L105" s="18" t="s">
        <v>52</v>
      </c>
      <c r="M105" s="489"/>
      <c r="N105" s="490"/>
      <c r="O105" s="489" t="s">
        <v>20</v>
      </c>
      <c r="P105" s="490" t="s">
        <v>20</v>
      </c>
      <c r="Q105" s="489"/>
      <c r="R105" s="490"/>
      <c r="S105" s="489" t="s">
        <v>20</v>
      </c>
      <c r="T105" s="490" t="s">
        <v>20</v>
      </c>
      <c r="U105" s="489" t="s">
        <v>20</v>
      </c>
      <c r="V105" s="490" t="s">
        <v>20</v>
      </c>
      <c r="W105" s="489"/>
      <c r="X105" s="490"/>
      <c r="Y105" s="489"/>
      <c r="Z105" s="490"/>
      <c r="AA105" s="489"/>
      <c r="AB105" s="490"/>
    </row>
    <row r="106" spans="1:28" ht="16.2" x14ac:dyDescent="0.25">
      <c r="A106" s="42">
        <v>16</v>
      </c>
      <c r="B106" s="233" t="s">
        <v>13</v>
      </c>
      <c r="C106" s="24" t="s">
        <v>52</v>
      </c>
      <c r="D106" s="18" t="s">
        <v>52</v>
      </c>
      <c r="E106" s="24" t="s">
        <v>52</v>
      </c>
      <c r="F106" s="18" t="s">
        <v>52</v>
      </c>
      <c r="G106" s="266">
        <v>126</v>
      </c>
      <c r="H106" s="18">
        <v>48</v>
      </c>
      <c r="I106" s="24">
        <v>66</v>
      </c>
      <c r="J106" s="18" t="s">
        <v>52</v>
      </c>
      <c r="K106" s="24" t="s">
        <v>52</v>
      </c>
      <c r="L106" s="18" t="s">
        <v>52</v>
      </c>
      <c r="M106" s="489"/>
      <c r="N106" s="490"/>
      <c r="O106" s="489">
        <v>114</v>
      </c>
      <c r="P106" s="490">
        <v>48</v>
      </c>
      <c r="Q106" s="489"/>
      <c r="R106" s="490"/>
      <c r="S106" s="489">
        <v>36</v>
      </c>
      <c r="T106" s="490">
        <v>48</v>
      </c>
      <c r="U106" s="489">
        <v>48</v>
      </c>
      <c r="V106" s="490">
        <v>36</v>
      </c>
      <c r="W106" s="489"/>
      <c r="X106" s="490"/>
      <c r="Y106" s="489"/>
      <c r="Z106" s="490"/>
      <c r="AA106" s="489"/>
      <c r="AB106" s="490"/>
    </row>
    <row r="107" spans="1:28" ht="16.2" x14ac:dyDescent="0.25">
      <c r="A107" s="42">
        <v>17</v>
      </c>
      <c r="B107" s="233" t="s">
        <v>50</v>
      </c>
      <c r="C107" s="24" t="s">
        <v>52</v>
      </c>
      <c r="D107" s="18" t="s">
        <v>52</v>
      </c>
      <c r="E107" s="24" t="s">
        <v>52</v>
      </c>
      <c r="F107" s="18" t="s">
        <v>52</v>
      </c>
      <c r="G107" s="266">
        <v>33</v>
      </c>
      <c r="H107" s="18">
        <v>25</v>
      </c>
      <c r="I107" s="24">
        <v>13</v>
      </c>
      <c r="J107" s="18" t="s">
        <v>52</v>
      </c>
      <c r="K107" s="24" t="s">
        <v>52</v>
      </c>
      <c r="L107" s="18" t="s">
        <v>52</v>
      </c>
      <c r="M107" s="489"/>
      <c r="N107" s="490"/>
      <c r="O107" s="489">
        <v>38</v>
      </c>
      <c r="P107" s="490">
        <v>17</v>
      </c>
      <c r="Q107" s="489"/>
      <c r="R107" s="490"/>
      <c r="S107" s="489">
        <v>36</v>
      </c>
      <c r="T107" s="490">
        <v>26</v>
      </c>
      <c r="U107" s="489">
        <v>15</v>
      </c>
      <c r="V107" s="490">
        <v>15</v>
      </c>
      <c r="W107" s="489"/>
      <c r="X107" s="490"/>
      <c r="Y107" s="489"/>
      <c r="Z107" s="490"/>
      <c r="AA107" s="489"/>
      <c r="AB107" s="490"/>
    </row>
    <row r="108" spans="1:28" ht="16.2" x14ac:dyDescent="0.25">
      <c r="A108" s="42">
        <v>18</v>
      </c>
      <c r="B108" s="233" t="s">
        <v>14</v>
      </c>
      <c r="C108" s="24" t="s">
        <v>52</v>
      </c>
      <c r="D108" s="18" t="s">
        <v>52</v>
      </c>
      <c r="E108" s="24" t="s">
        <v>52</v>
      </c>
      <c r="F108" s="18" t="s">
        <v>52</v>
      </c>
      <c r="G108" s="266">
        <v>2</v>
      </c>
      <c r="H108" s="18">
        <v>3</v>
      </c>
      <c r="I108" s="24">
        <v>1</v>
      </c>
      <c r="J108" s="18" t="s">
        <v>52</v>
      </c>
      <c r="K108" s="24" t="s">
        <v>52</v>
      </c>
      <c r="L108" s="18" t="s">
        <v>52</v>
      </c>
      <c r="M108" s="489"/>
      <c r="N108" s="490"/>
      <c r="O108" s="489">
        <v>3</v>
      </c>
      <c r="P108" s="490">
        <v>0</v>
      </c>
      <c r="Q108" s="489"/>
      <c r="R108" s="490"/>
      <c r="S108" s="489">
        <v>1</v>
      </c>
      <c r="T108" s="490">
        <v>0</v>
      </c>
      <c r="U108" s="489">
        <v>0</v>
      </c>
      <c r="V108" s="490">
        <v>2</v>
      </c>
      <c r="W108" s="489"/>
      <c r="X108" s="490"/>
      <c r="Y108" s="489"/>
      <c r="Z108" s="490"/>
      <c r="AA108" s="489"/>
      <c r="AB108" s="490"/>
    </row>
    <row r="109" spans="1:28" ht="16.2" x14ac:dyDescent="0.25">
      <c r="A109" s="42">
        <v>19</v>
      </c>
      <c r="B109" s="233" t="s">
        <v>2</v>
      </c>
      <c r="C109" s="24" t="s">
        <v>52</v>
      </c>
      <c r="D109" s="18" t="s">
        <v>52</v>
      </c>
      <c r="E109" s="24" t="s">
        <v>52</v>
      </c>
      <c r="F109" s="18" t="s">
        <v>52</v>
      </c>
      <c r="G109" s="266">
        <v>8</v>
      </c>
      <c r="H109" s="18">
        <v>4</v>
      </c>
      <c r="I109" s="24">
        <v>5</v>
      </c>
      <c r="J109" s="18" t="s">
        <v>52</v>
      </c>
      <c r="K109" s="24" t="s">
        <v>52</v>
      </c>
      <c r="L109" s="18" t="s">
        <v>52</v>
      </c>
      <c r="M109" s="489"/>
      <c r="N109" s="490"/>
      <c r="O109" s="489">
        <v>4</v>
      </c>
      <c r="P109" s="490">
        <v>1</v>
      </c>
      <c r="Q109" s="489"/>
      <c r="R109" s="490"/>
      <c r="S109" s="489">
        <v>1</v>
      </c>
      <c r="T109" s="490">
        <v>1</v>
      </c>
      <c r="U109" s="489">
        <v>2</v>
      </c>
      <c r="V109" s="490">
        <v>1</v>
      </c>
      <c r="W109" s="489"/>
      <c r="X109" s="490"/>
      <c r="Y109" s="489"/>
      <c r="Z109" s="490"/>
      <c r="AA109" s="489"/>
      <c r="AB109" s="490"/>
    </row>
    <row r="110" spans="1:28" ht="16.2" x14ac:dyDescent="0.25">
      <c r="A110" s="42">
        <v>20</v>
      </c>
      <c r="B110" s="233" t="s">
        <v>15</v>
      </c>
      <c r="C110" s="24" t="s">
        <v>52</v>
      </c>
      <c r="D110" s="18" t="s">
        <v>52</v>
      </c>
      <c r="E110" s="24" t="s">
        <v>52</v>
      </c>
      <c r="F110" s="18" t="s">
        <v>52</v>
      </c>
      <c r="G110" s="266" t="s">
        <v>232</v>
      </c>
      <c r="H110" s="18" t="s">
        <v>261</v>
      </c>
      <c r="I110" s="24">
        <v>2</v>
      </c>
      <c r="J110" s="18" t="s">
        <v>52</v>
      </c>
      <c r="K110" s="24" t="s">
        <v>52</v>
      </c>
      <c r="L110" s="18" t="s">
        <v>52</v>
      </c>
      <c r="M110" s="489"/>
      <c r="N110" s="490"/>
      <c r="O110" s="489" t="s">
        <v>412</v>
      </c>
      <c r="P110" s="490">
        <v>0</v>
      </c>
      <c r="Q110" s="489"/>
      <c r="R110" s="490"/>
      <c r="S110" s="489">
        <v>5</v>
      </c>
      <c r="T110" s="490">
        <v>0</v>
      </c>
      <c r="U110" s="489">
        <v>0</v>
      </c>
      <c r="V110" s="490" t="s">
        <v>232</v>
      </c>
      <c r="W110" s="489"/>
      <c r="X110" s="490"/>
      <c r="Y110" s="489"/>
      <c r="Z110" s="490"/>
      <c r="AA110" s="489"/>
      <c r="AB110" s="490"/>
    </row>
    <row r="111" spans="1:28" ht="16.8" thickBot="1" x14ac:dyDescent="0.3">
      <c r="A111" s="42">
        <v>21</v>
      </c>
      <c r="B111" s="234" t="s">
        <v>16</v>
      </c>
      <c r="C111" s="25" t="s">
        <v>52</v>
      </c>
      <c r="D111" s="22" t="s">
        <v>52</v>
      </c>
      <c r="E111" s="25" t="s">
        <v>52</v>
      </c>
      <c r="F111" s="22" t="s">
        <v>52</v>
      </c>
      <c r="G111" s="19" t="s">
        <v>20</v>
      </c>
      <c r="H111" s="22" t="s">
        <v>20</v>
      </c>
      <c r="I111" s="25" t="s">
        <v>20</v>
      </c>
      <c r="J111" s="22" t="s">
        <v>52</v>
      </c>
      <c r="K111" s="25" t="s">
        <v>52</v>
      </c>
      <c r="L111" s="22" t="s">
        <v>52</v>
      </c>
      <c r="M111" s="491"/>
      <c r="N111" s="492"/>
      <c r="O111" s="491" t="s">
        <v>20</v>
      </c>
      <c r="P111" s="492" t="s">
        <v>20</v>
      </c>
      <c r="Q111" s="491"/>
      <c r="R111" s="492"/>
      <c r="S111" s="491" t="s">
        <v>20</v>
      </c>
      <c r="T111" s="492" t="s">
        <v>20</v>
      </c>
      <c r="U111" s="491" t="s">
        <v>20</v>
      </c>
      <c r="V111" s="492" t="s">
        <v>20</v>
      </c>
      <c r="W111" s="491"/>
      <c r="X111" s="492"/>
      <c r="Y111" s="491"/>
      <c r="Z111" s="492"/>
      <c r="AA111" s="491"/>
      <c r="AB111" s="492"/>
    </row>
  </sheetData>
  <mergeCells count="95">
    <mergeCell ref="A99:A100"/>
    <mergeCell ref="B99:B100"/>
    <mergeCell ref="C99:L99"/>
    <mergeCell ref="C92:D92"/>
    <mergeCell ref="E92:F92"/>
    <mergeCell ref="G92:H92"/>
    <mergeCell ref="I92:J92"/>
    <mergeCell ref="K92:L92"/>
    <mergeCell ref="C91:D91"/>
    <mergeCell ref="E91:F91"/>
    <mergeCell ref="G91:H91"/>
    <mergeCell ref="I91:J91"/>
    <mergeCell ref="K91:L91"/>
    <mergeCell ref="A1:Q1"/>
    <mergeCell ref="A4:Q4"/>
    <mergeCell ref="A5:B5"/>
    <mergeCell ref="A12:K12"/>
    <mergeCell ref="A23:K23"/>
    <mergeCell ref="A6:B8"/>
    <mergeCell ref="A3:B3"/>
    <mergeCell ref="C3:Q3"/>
    <mergeCell ref="A10:A11"/>
    <mergeCell ref="B10:B11"/>
    <mergeCell ref="C10:K10"/>
    <mergeCell ref="A48:A49"/>
    <mergeCell ref="A36:Q36"/>
    <mergeCell ref="B48:B49"/>
    <mergeCell ref="C48:H48"/>
    <mergeCell ref="I48:L48"/>
    <mergeCell ref="A37:B38"/>
    <mergeCell ref="A39:B39"/>
    <mergeCell ref="A40:B41"/>
    <mergeCell ref="A86:A87"/>
    <mergeCell ref="B86:B87"/>
    <mergeCell ref="C86:L86"/>
    <mergeCell ref="A88:L88"/>
    <mergeCell ref="C89:D89"/>
    <mergeCell ref="E89:F89"/>
    <mergeCell ref="G89:H89"/>
    <mergeCell ref="I89:J89"/>
    <mergeCell ref="C87:D87"/>
    <mergeCell ref="E87:F87"/>
    <mergeCell ref="G87:H87"/>
    <mergeCell ref="I87:J87"/>
    <mergeCell ref="K87:L87"/>
    <mergeCell ref="A77:B77"/>
    <mergeCell ref="A75:B76"/>
    <mergeCell ref="A78:B79"/>
    <mergeCell ref="A80:B80"/>
    <mergeCell ref="A42:B42"/>
    <mergeCell ref="A43:B44"/>
    <mergeCell ref="A45:B46"/>
    <mergeCell ref="A74:Q74"/>
    <mergeCell ref="A61:H61"/>
    <mergeCell ref="A50:H50"/>
    <mergeCell ref="I50:L50"/>
    <mergeCell ref="I61:L61"/>
    <mergeCell ref="A81:B82"/>
    <mergeCell ref="A83:B84"/>
    <mergeCell ref="M86:AB86"/>
    <mergeCell ref="AA91:AB91"/>
    <mergeCell ref="M91:N91"/>
    <mergeCell ref="O91:P91"/>
    <mergeCell ref="Q91:R91"/>
    <mergeCell ref="S91:T91"/>
    <mergeCell ref="U91:V91"/>
    <mergeCell ref="Y87:Z87"/>
    <mergeCell ref="AA87:AB87"/>
    <mergeCell ref="M89:N89"/>
    <mergeCell ref="O89:P89"/>
    <mergeCell ref="Q89:R89"/>
    <mergeCell ref="S89:T89"/>
    <mergeCell ref="K89:L89"/>
    <mergeCell ref="Y91:Z91"/>
    <mergeCell ref="M92:N92"/>
    <mergeCell ref="O92:P92"/>
    <mergeCell ref="Q92:R92"/>
    <mergeCell ref="S92:T92"/>
    <mergeCell ref="U92:V92"/>
    <mergeCell ref="M99:AB99"/>
    <mergeCell ref="U89:V89"/>
    <mergeCell ref="W89:X89"/>
    <mergeCell ref="M87:N87"/>
    <mergeCell ref="O87:P87"/>
    <mergeCell ref="Q87:R87"/>
    <mergeCell ref="S87:T87"/>
    <mergeCell ref="U87:V87"/>
    <mergeCell ref="W87:X87"/>
    <mergeCell ref="M88:AB88"/>
    <mergeCell ref="W92:X92"/>
    <mergeCell ref="Y92:Z92"/>
    <mergeCell ref="AA92:AB92"/>
    <mergeCell ref="Y89:Z89"/>
    <mergeCell ref="AA89:AB89"/>
    <mergeCell ref="W91:X91"/>
  </mergeCells>
  <pageMargins left="0.7" right="0.7" top="0.75" bottom="0.75" header="0.3" footer="0.3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97"/>
  <sheetViews>
    <sheetView zoomScale="60" zoomScaleNormal="60" workbookViewId="0">
      <selection activeCell="AE89" sqref="AE89"/>
    </sheetView>
  </sheetViews>
  <sheetFormatPr defaultColWidth="9.33203125" defaultRowHeight="13.2" x14ac:dyDescent="0.25"/>
  <cols>
    <col min="1" max="1" width="5.109375" style="1" bestFit="1" customWidth="1"/>
    <col min="2" max="2" width="59.109375" style="1" customWidth="1"/>
    <col min="3" max="30" width="10.77734375" style="1" customWidth="1"/>
    <col min="31" max="16384" width="9.33203125" style="1"/>
  </cols>
  <sheetData>
    <row r="1" spans="1:17" ht="90.6" customHeight="1" thickBot="1" x14ac:dyDescent="0.3">
      <c r="A1" s="829" t="s">
        <v>262</v>
      </c>
      <c r="B1" s="830"/>
      <c r="C1" s="830"/>
      <c r="D1" s="830"/>
      <c r="E1" s="830"/>
      <c r="F1" s="830"/>
      <c r="G1" s="830"/>
      <c r="H1" s="830"/>
      <c r="I1" s="830"/>
      <c r="J1" s="830"/>
      <c r="K1" s="830"/>
      <c r="L1" s="830"/>
      <c r="M1" s="830"/>
      <c r="N1" s="830"/>
      <c r="O1" s="830"/>
      <c r="P1" s="830"/>
      <c r="Q1" s="831"/>
    </row>
    <row r="2" spans="1:17" ht="13.8" customHeight="1" thickBot="1" x14ac:dyDescent="0.3"/>
    <row r="3" spans="1:17" ht="25.2" thickBot="1" x14ac:dyDescent="0.3">
      <c r="A3" s="840" t="s">
        <v>315</v>
      </c>
      <c r="B3" s="889"/>
      <c r="C3" s="890">
        <v>121</v>
      </c>
      <c r="D3" s="838"/>
      <c r="E3" s="838"/>
      <c r="F3" s="838"/>
      <c r="G3" s="838"/>
      <c r="H3" s="838"/>
      <c r="I3" s="838"/>
      <c r="J3" s="838"/>
      <c r="K3" s="838"/>
      <c r="L3" s="838"/>
      <c r="M3" s="838"/>
      <c r="N3" s="838"/>
      <c r="O3" s="838"/>
      <c r="P3" s="838"/>
      <c r="Q3" s="839"/>
    </row>
    <row r="4" spans="1:17" ht="23.4" thickBot="1" x14ac:dyDescent="0.3">
      <c r="A4" s="779" t="s">
        <v>45</v>
      </c>
      <c r="B4" s="780"/>
      <c r="C4" s="780"/>
      <c r="D4" s="780"/>
      <c r="E4" s="780"/>
      <c r="F4" s="780"/>
      <c r="G4" s="780"/>
      <c r="H4" s="780"/>
      <c r="I4" s="780"/>
      <c r="J4" s="780"/>
      <c r="K4" s="780"/>
      <c r="L4" s="780"/>
      <c r="M4" s="780"/>
      <c r="N4" s="780"/>
      <c r="O4" s="780"/>
      <c r="P4" s="780"/>
      <c r="Q4" s="781"/>
    </row>
    <row r="5" spans="1:17" ht="22.2" customHeight="1" thickBot="1" x14ac:dyDescent="0.35">
      <c r="A5" s="832"/>
      <c r="B5" s="833"/>
      <c r="C5" s="54" t="s">
        <v>33</v>
      </c>
      <c r="D5" s="54" t="s">
        <v>27</v>
      </c>
      <c r="E5" s="54" t="s">
        <v>22</v>
      </c>
      <c r="F5" s="54" t="s">
        <v>28</v>
      </c>
      <c r="G5" s="54" t="s">
        <v>30</v>
      </c>
      <c r="H5" s="54" t="s">
        <v>29</v>
      </c>
      <c r="I5" s="54" t="s">
        <v>34</v>
      </c>
      <c r="J5" s="54" t="s">
        <v>1</v>
      </c>
      <c r="K5" s="54">
        <v>100</v>
      </c>
      <c r="L5" s="54">
        <v>50</v>
      </c>
      <c r="M5" s="54">
        <v>0</v>
      </c>
      <c r="N5" s="54" t="s">
        <v>31</v>
      </c>
      <c r="O5" s="54" t="s">
        <v>32</v>
      </c>
      <c r="P5" s="54" t="s">
        <v>35</v>
      </c>
      <c r="Q5" s="55" t="s">
        <v>36</v>
      </c>
    </row>
    <row r="6" spans="1:17" ht="15.6" x14ac:dyDescent="0.3">
      <c r="A6" s="834" t="s">
        <v>24</v>
      </c>
      <c r="B6" s="887"/>
      <c r="C6" s="58">
        <v>5</v>
      </c>
      <c r="D6" s="58">
        <v>5</v>
      </c>
      <c r="E6" s="58">
        <v>1</v>
      </c>
      <c r="F6" s="58">
        <v>103</v>
      </c>
      <c r="G6" s="58">
        <v>78</v>
      </c>
      <c r="H6" s="58">
        <v>44</v>
      </c>
      <c r="I6" s="58">
        <v>25.75</v>
      </c>
      <c r="J6" s="58">
        <v>132.05000000000001</v>
      </c>
      <c r="K6" s="58" t="s">
        <v>48</v>
      </c>
      <c r="L6" s="58" t="s">
        <v>48</v>
      </c>
      <c r="M6" s="58" t="s">
        <v>48</v>
      </c>
      <c r="N6" s="58">
        <v>5</v>
      </c>
      <c r="O6" s="58">
        <v>6</v>
      </c>
      <c r="P6" s="52">
        <v>2</v>
      </c>
      <c r="Q6" s="58" t="s">
        <v>48</v>
      </c>
    </row>
    <row r="7" spans="1:17" ht="16.2" thickBot="1" x14ac:dyDescent="0.3">
      <c r="A7" s="836" t="s">
        <v>23</v>
      </c>
      <c r="B7" s="888"/>
      <c r="C7" s="83">
        <v>5</v>
      </c>
      <c r="D7" s="83">
        <v>5</v>
      </c>
      <c r="E7" s="83">
        <v>1</v>
      </c>
      <c r="F7" s="83">
        <v>109</v>
      </c>
      <c r="G7" s="83">
        <v>97</v>
      </c>
      <c r="H7" s="83">
        <v>36</v>
      </c>
      <c r="I7" s="83">
        <v>27.25</v>
      </c>
      <c r="J7" s="83">
        <v>112.37</v>
      </c>
      <c r="K7" s="58" t="s">
        <v>48</v>
      </c>
      <c r="L7" s="58" t="s">
        <v>48</v>
      </c>
      <c r="M7" s="58" t="s">
        <v>48</v>
      </c>
      <c r="N7" s="83">
        <v>10</v>
      </c>
      <c r="O7" s="83">
        <v>3</v>
      </c>
      <c r="P7" s="58">
        <v>3</v>
      </c>
      <c r="Q7" s="58" t="s">
        <v>48</v>
      </c>
    </row>
    <row r="8" spans="1:17" ht="16.2" thickBot="1" x14ac:dyDescent="0.35">
      <c r="A8" s="819" t="s">
        <v>37</v>
      </c>
      <c r="B8" s="1111"/>
      <c r="C8" s="228">
        <f>SUM(C6:C7)</f>
        <v>10</v>
      </c>
      <c r="D8" s="228">
        <f>SUM(D6:D7)</f>
        <v>10</v>
      </c>
      <c r="E8" s="228">
        <f>SUM(E6:E7)</f>
        <v>2</v>
      </c>
      <c r="F8" s="228">
        <f>SUM(F6:F7)</f>
        <v>212</v>
      </c>
      <c r="G8" s="228">
        <f>SUM(G6:G7)</f>
        <v>175</v>
      </c>
      <c r="H8" s="228">
        <v>44</v>
      </c>
      <c r="I8" s="228">
        <v>26.5</v>
      </c>
      <c r="J8" s="228">
        <v>121.14</v>
      </c>
      <c r="K8" s="149" t="s">
        <v>48</v>
      </c>
      <c r="L8" s="149" t="s">
        <v>48</v>
      </c>
      <c r="M8" s="149" t="s">
        <v>48</v>
      </c>
      <c r="N8" s="228">
        <f>SUM(N6:N7)</f>
        <v>15</v>
      </c>
      <c r="O8" s="228">
        <f>SUM(O6:O7)</f>
        <v>9</v>
      </c>
      <c r="P8" s="229">
        <f>SUM(P6:P7)</f>
        <v>5</v>
      </c>
      <c r="Q8" s="149" t="s">
        <v>48</v>
      </c>
    </row>
    <row r="9" spans="1:17" ht="13.8" thickBot="1" x14ac:dyDescent="0.3"/>
    <row r="10" spans="1:17" ht="21" customHeight="1" x14ac:dyDescent="0.25">
      <c r="A10" s="824" t="s">
        <v>1</v>
      </c>
      <c r="B10" s="824" t="s">
        <v>0</v>
      </c>
      <c r="C10" s="826" t="s">
        <v>25</v>
      </c>
      <c r="D10" s="827"/>
      <c r="E10" s="827"/>
      <c r="F10" s="827"/>
      <c r="G10" s="828"/>
      <c r="H10" s="992" t="s">
        <v>26</v>
      </c>
      <c r="I10" s="993"/>
      <c r="J10" s="993"/>
      <c r="K10" s="993"/>
      <c r="L10" s="1137"/>
    </row>
    <row r="11" spans="1:17" ht="33" customHeight="1" thickBot="1" x14ac:dyDescent="0.3">
      <c r="A11" s="825"/>
      <c r="B11" s="825"/>
      <c r="C11" s="9" t="s">
        <v>150</v>
      </c>
      <c r="D11" s="10" t="s">
        <v>151</v>
      </c>
      <c r="E11" s="10" t="s">
        <v>152</v>
      </c>
      <c r="F11" s="10" t="s">
        <v>153</v>
      </c>
      <c r="G11" s="12" t="s">
        <v>157</v>
      </c>
      <c r="H11" s="178" t="s">
        <v>166</v>
      </c>
      <c r="I11" s="213" t="s">
        <v>167</v>
      </c>
      <c r="J11" s="213" t="s">
        <v>163</v>
      </c>
      <c r="K11" s="213" t="s">
        <v>168</v>
      </c>
      <c r="L11" s="541" t="s">
        <v>169</v>
      </c>
    </row>
    <row r="12" spans="1:17" ht="21" customHeight="1" thickBot="1" x14ac:dyDescent="0.3">
      <c r="A12" s="821" t="s">
        <v>17</v>
      </c>
      <c r="B12" s="822"/>
      <c r="C12" s="822"/>
      <c r="D12" s="822"/>
      <c r="E12" s="822"/>
      <c r="F12" s="822"/>
      <c r="G12" s="822"/>
      <c r="H12" s="822"/>
      <c r="I12" s="822"/>
      <c r="J12" s="822"/>
      <c r="K12" s="822"/>
      <c r="L12" s="823"/>
    </row>
    <row r="13" spans="1:17" ht="20.25" customHeight="1" x14ac:dyDescent="0.25">
      <c r="A13" s="29">
        <v>1</v>
      </c>
      <c r="B13" s="26" t="s">
        <v>3</v>
      </c>
      <c r="C13" s="13">
        <v>1</v>
      </c>
      <c r="D13" s="15">
        <v>14</v>
      </c>
      <c r="E13" s="15">
        <v>16</v>
      </c>
      <c r="F13" s="15">
        <v>18</v>
      </c>
      <c r="G13" s="69">
        <v>21</v>
      </c>
      <c r="H13" s="23">
        <v>1</v>
      </c>
      <c r="I13" s="15">
        <v>8</v>
      </c>
      <c r="J13" s="15">
        <v>15</v>
      </c>
      <c r="K13" s="15">
        <v>30</v>
      </c>
      <c r="L13" s="16">
        <v>34</v>
      </c>
    </row>
    <row r="14" spans="1:17" ht="19.5" customHeight="1" x14ac:dyDescent="0.25">
      <c r="A14" s="30">
        <v>2</v>
      </c>
      <c r="B14" s="27" t="s">
        <v>4</v>
      </c>
      <c r="C14" s="17">
        <v>1</v>
      </c>
      <c r="D14" s="2">
        <v>2</v>
      </c>
      <c r="E14" s="2">
        <v>1</v>
      </c>
      <c r="F14" s="2">
        <v>2</v>
      </c>
      <c r="G14" s="70">
        <v>2</v>
      </c>
      <c r="H14" s="24">
        <v>1</v>
      </c>
      <c r="I14" s="2">
        <v>2</v>
      </c>
      <c r="J14" s="2">
        <v>1</v>
      </c>
      <c r="K14" s="2">
        <v>1</v>
      </c>
      <c r="L14" s="18">
        <v>2</v>
      </c>
    </row>
    <row r="15" spans="1:17" ht="20.25" customHeight="1" x14ac:dyDescent="0.25">
      <c r="A15" s="31">
        <v>3</v>
      </c>
      <c r="B15" s="27" t="s">
        <v>5</v>
      </c>
      <c r="C15" s="17">
        <v>4</v>
      </c>
      <c r="D15" s="2">
        <v>4</v>
      </c>
      <c r="E15" s="2">
        <v>4</v>
      </c>
      <c r="F15" s="2">
        <v>4</v>
      </c>
      <c r="G15" s="70">
        <v>4</v>
      </c>
      <c r="H15" s="216" t="s">
        <v>136</v>
      </c>
      <c r="I15" s="215" t="s">
        <v>136</v>
      </c>
      <c r="J15" s="215" t="s">
        <v>136</v>
      </c>
      <c r="K15" s="215" t="s">
        <v>136</v>
      </c>
      <c r="L15" s="217" t="s">
        <v>142</v>
      </c>
    </row>
    <row r="16" spans="1:17" ht="19.5" customHeight="1" x14ac:dyDescent="0.25">
      <c r="A16" s="32">
        <v>4</v>
      </c>
      <c r="B16" s="27" t="s">
        <v>38</v>
      </c>
      <c r="C16" s="17">
        <v>2</v>
      </c>
      <c r="D16" s="2">
        <v>1</v>
      </c>
      <c r="E16" s="2">
        <v>3</v>
      </c>
      <c r="F16" s="2">
        <v>5</v>
      </c>
      <c r="G16" s="70">
        <v>2</v>
      </c>
      <c r="H16" s="216" t="s">
        <v>141</v>
      </c>
      <c r="I16" s="215" t="s">
        <v>170</v>
      </c>
      <c r="J16" s="215" t="s">
        <v>171</v>
      </c>
      <c r="K16" s="215" t="s">
        <v>138</v>
      </c>
      <c r="L16" s="217" t="s">
        <v>134</v>
      </c>
    </row>
    <row r="17" spans="1:15" ht="19.5" customHeight="1" x14ac:dyDescent="0.25">
      <c r="A17" s="33" t="s">
        <v>39</v>
      </c>
      <c r="B17" s="27" t="s">
        <v>6</v>
      </c>
      <c r="C17" s="17">
        <v>150</v>
      </c>
      <c r="D17" s="2">
        <v>169</v>
      </c>
      <c r="E17" s="2">
        <v>160</v>
      </c>
      <c r="F17" s="2">
        <v>72</v>
      </c>
      <c r="G17" s="70">
        <v>151</v>
      </c>
      <c r="H17" s="24">
        <v>159</v>
      </c>
      <c r="I17" s="2">
        <v>135</v>
      </c>
      <c r="J17" s="2">
        <v>171</v>
      </c>
      <c r="K17" s="2">
        <v>182</v>
      </c>
      <c r="L17" s="18">
        <v>148</v>
      </c>
    </row>
    <row r="18" spans="1:15" ht="19.5" customHeight="1" x14ac:dyDescent="0.25">
      <c r="A18" s="34">
        <v>6</v>
      </c>
      <c r="B18" s="27" t="s">
        <v>40</v>
      </c>
      <c r="C18" s="17">
        <v>7</v>
      </c>
      <c r="D18" s="2">
        <v>7</v>
      </c>
      <c r="E18" s="2">
        <v>10</v>
      </c>
      <c r="F18" s="2">
        <v>3</v>
      </c>
      <c r="G18" s="70">
        <v>9</v>
      </c>
      <c r="H18" s="24">
        <v>6</v>
      </c>
      <c r="I18" s="2">
        <v>4</v>
      </c>
      <c r="J18" s="2">
        <v>5</v>
      </c>
      <c r="K18" s="2">
        <v>5</v>
      </c>
      <c r="L18" s="18">
        <v>8</v>
      </c>
    </row>
    <row r="19" spans="1:15" ht="19.5" customHeight="1" x14ac:dyDescent="0.25">
      <c r="A19" s="35">
        <v>7</v>
      </c>
      <c r="B19" s="27" t="s">
        <v>7</v>
      </c>
      <c r="C19" s="17">
        <v>120</v>
      </c>
      <c r="D19" s="2">
        <v>114</v>
      </c>
      <c r="E19" s="2">
        <v>116</v>
      </c>
      <c r="F19" s="2">
        <v>54</v>
      </c>
      <c r="G19" s="70">
        <v>120</v>
      </c>
      <c r="H19" s="24">
        <v>120</v>
      </c>
      <c r="I19" s="2">
        <v>105</v>
      </c>
      <c r="J19" s="2">
        <v>120</v>
      </c>
      <c r="K19" s="2">
        <v>120</v>
      </c>
      <c r="L19" s="18">
        <v>120</v>
      </c>
    </row>
    <row r="20" spans="1:15" ht="19.5" customHeight="1" x14ac:dyDescent="0.25">
      <c r="A20" s="36">
        <v>8</v>
      </c>
      <c r="B20" s="27" t="s">
        <v>41</v>
      </c>
      <c r="C20" s="17">
        <v>154</v>
      </c>
      <c r="D20" s="2">
        <v>168</v>
      </c>
      <c r="E20" s="2">
        <v>152</v>
      </c>
      <c r="F20" s="2">
        <v>71</v>
      </c>
      <c r="G20" s="70">
        <v>180</v>
      </c>
      <c r="H20" s="24">
        <v>73</v>
      </c>
      <c r="I20" s="2">
        <v>134</v>
      </c>
      <c r="J20" s="2">
        <v>134</v>
      </c>
      <c r="K20" s="2">
        <v>165</v>
      </c>
      <c r="L20" s="18">
        <v>155</v>
      </c>
    </row>
    <row r="21" spans="1:15" ht="19.5" customHeight="1" x14ac:dyDescent="0.25">
      <c r="A21" s="30">
        <v>9</v>
      </c>
      <c r="B21" s="27" t="s">
        <v>42</v>
      </c>
      <c r="C21" s="17">
        <v>6</v>
      </c>
      <c r="D21" s="2">
        <v>10</v>
      </c>
      <c r="E21" s="2">
        <v>6</v>
      </c>
      <c r="F21" s="2">
        <v>10</v>
      </c>
      <c r="G21" s="70">
        <v>6</v>
      </c>
      <c r="H21" s="24">
        <v>5</v>
      </c>
      <c r="I21" s="2">
        <v>7</v>
      </c>
      <c r="J21" s="2">
        <v>10</v>
      </c>
      <c r="K21" s="2">
        <v>5</v>
      </c>
      <c r="L21" s="18">
        <v>9</v>
      </c>
    </row>
    <row r="22" spans="1:15" ht="19.5" customHeight="1" thickBot="1" x14ac:dyDescent="0.3">
      <c r="A22" s="37">
        <v>10</v>
      </c>
      <c r="B22" s="28" t="s">
        <v>19</v>
      </c>
      <c r="C22" s="19">
        <v>114</v>
      </c>
      <c r="D22" s="21">
        <v>120</v>
      </c>
      <c r="E22" s="21">
        <v>120</v>
      </c>
      <c r="F22" s="21">
        <v>96</v>
      </c>
      <c r="G22" s="185">
        <v>120</v>
      </c>
      <c r="H22" s="25">
        <v>79</v>
      </c>
      <c r="I22" s="21">
        <v>120</v>
      </c>
      <c r="J22" s="21">
        <v>113</v>
      </c>
      <c r="K22" s="21">
        <v>120</v>
      </c>
      <c r="L22" s="22">
        <v>120</v>
      </c>
    </row>
    <row r="23" spans="1:15" ht="19.5" customHeight="1" thickBot="1" x14ac:dyDescent="0.3">
      <c r="A23" s="813" t="s">
        <v>18</v>
      </c>
      <c r="B23" s="814"/>
      <c r="C23" s="814"/>
      <c r="D23" s="814"/>
      <c r="E23" s="814"/>
      <c r="F23" s="814"/>
      <c r="G23" s="814"/>
      <c r="H23" s="814"/>
      <c r="I23" s="814"/>
      <c r="J23" s="814"/>
      <c r="K23" s="814"/>
      <c r="L23" s="815"/>
    </row>
    <row r="24" spans="1:15" ht="19.5" customHeight="1" x14ac:dyDescent="0.25">
      <c r="A24" s="41">
        <v>11</v>
      </c>
      <c r="B24" s="46" t="s">
        <v>8</v>
      </c>
      <c r="C24" s="43">
        <v>9</v>
      </c>
      <c r="D24" s="122">
        <v>21</v>
      </c>
      <c r="E24" s="122">
        <v>1</v>
      </c>
      <c r="F24" s="122" t="s">
        <v>69</v>
      </c>
      <c r="G24" s="123">
        <v>44</v>
      </c>
      <c r="H24" s="222">
        <v>9</v>
      </c>
      <c r="I24" s="122">
        <v>11</v>
      </c>
      <c r="J24" s="122">
        <v>23</v>
      </c>
      <c r="K24" s="122" t="s">
        <v>172</v>
      </c>
      <c r="L24" s="125">
        <v>36</v>
      </c>
    </row>
    <row r="25" spans="1:15" ht="19.5" customHeight="1" x14ac:dyDescent="0.25">
      <c r="A25" s="30">
        <v>12</v>
      </c>
      <c r="B25" s="47" t="s">
        <v>9</v>
      </c>
      <c r="C25" s="44">
        <v>10</v>
      </c>
      <c r="D25" s="4">
        <v>18</v>
      </c>
      <c r="E25" s="4">
        <v>3</v>
      </c>
      <c r="F25" s="4">
        <v>19</v>
      </c>
      <c r="G25" s="124">
        <v>28</v>
      </c>
      <c r="H25" s="220">
        <v>13</v>
      </c>
      <c r="I25" s="4">
        <v>16</v>
      </c>
      <c r="J25" s="4">
        <v>17</v>
      </c>
      <c r="K25" s="4">
        <v>21</v>
      </c>
      <c r="L25" s="126">
        <v>30</v>
      </c>
    </row>
    <row r="26" spans="1:15" ht="19.5" customHeight="1" x14ac:dyDescent="0.25">
      <c r="A26" s="30">
        <v>13</v>
      </c>
      <c r="B26" s="47" t="s">
        <v>10</v>
      </c>
      <c r="C26" s="44">
        <v>5</v>
      </c>
      <c r="D26" s="4">
        <v>4</v>
      </c>
      <c r="E26" s="4">
        <v>8</v>
      </c>
      <c r="F26" s="4">
        <v>4</v>
      </c>
      <c r="G26" s="124">
        <v>4</v>
      </c>
      <c r="H26" s="220">
        <v>5</v>
      </c>
      <c r="I26" s="4">
        <v>4</v>
      </c>
      <c r="J26" s="4">
        <v>5</v>
      </c>
      <c r="K26" s="4">
        <v>4</v>
      </c>
      <c r="L26" s="126">
        <v>4</v>
      </c>
    </row>
    <row r="27" spans="1:15" ht="19.5" customHeight="1" x14ac:dyDescent="0.25">
      <c r="A27" s="30">
        <v>14</v>
      </c>
      <c r="B27" s="47" t="s">
        <v>11</v>
      </c>
      <c r="C27" s="44" t="s">
        <v>51</v>
      </c>
      <c r="D27" s="4" t="s">
        <v>51</v>
      </c>
      <c r="E27" s="4" t="s">
        <v>51</v>
      </c>
      <c r="F27" s="4" t="s">
        <v>22</v>
      </c>
      <c r="G27" s="124" t="s">
        <v>51</v>
      </c>
      <c r="H27" s="220" t="s">
        <v>51</v>
      </c>
      <c r="I27" s="4" t="s">
        <v>51</v>
      </c>
      <c r="J27" s="4" t="s">
        <v>51</v>
      </c>
      <c r="K27" s="4" t="s">
        <v>74</v>
      </c>
      <c r="L27" s="126" t="s">
        <v>51</v>
      </c>
      <c r="M27" s="5"/>
      <c r="N27" s="5"/>
      <c r="O27" s="5"/>
    </row>
    <row r="28" spans="1:15" ht="19.5" customHeight="1" x14ac:dyDescent="0.25">
      <c r="A28" s="30">
        <v>15</v>
      </c>
      <c r="B28" s="47" t="s">
        <v>12</v>
      </c>
      <c r="C28" s="44" t="s">
        <v>20</v>
      </c>
      <c r="D28" s="3" t="s">
        <v>20</v>
      </c>
      <c r="E28" s="3" t="s">
        <v>20</v>
      </c>
      <c r="F28" s="3" t="s">
        <v>20</v>
      </c>
      <c r="G28" s="53" t="s">
        <v>20</v>
      </c>
      <c r="H28" s="220" t="s">
        <v>20</v>
      </c>
      <c r="I28" s="4" t="s">
        <v>20</v>
      </c>
      <c r="J28" s="4" t="s">
        <v>20</v>
      </c>
      <c r="K28" s="4" t="s">
        <v>20</v>
      </c>
      <c r="L28" s="126" t="s">
        <v>20</v>
      </c>
    </row>
    <row r="29" spans="1:15" ht="18.75" customHeight="1" x14ac:dyDescent="0.25">
      <c r="A29" s="42">
        <v>16</v>
      </c>
      <c r="B29" s="47" t="s">
        <v>13</v>
      </c>
      <c r="C29" s="44" t="s">
        <v>20</v>
      </c>
      <c r="D29" s="3" t="s">
        <v>20</v>
      </c>
      <c r="E29" s="3">
        <v>12</v>
      </c>
      <c r="F29" s="3" t="s">
        <v>20</v>
      </c>
      <c r="G29" s="53" t="s">
        <v>20</v>
      </c>
      <c r="H29" s="220" t="s">
        <v>20</v>
      </c>
      <c r="I29" s="4" t="s">
        <v>20</v>
      </c>
      <c r="J29" s="4" t="s">
        <v>20</v>
      </c>
      <c r="K29" s="4" t="s">
        <v>20</v>
      </c>
      <c r="L29" s="126" t="s">
        <v>20</v>
      </c>
    </row>
    <row r="30" spans="1:15" ht="18.75" customHeight="1" x14ac:dyDescent="0.25">
      <c r="A30" s="42">
        <v>17</v>
      </c>
      <c r="B30" s="47" t="s">
        <v>50</v>
      </c>
      <c r="C30" s="44" t="s">
        <v>20</v>
      </c>
      <c r="D30" s="3" t="s">
        <v>20</v>
      </c>
      <c r="E30" s="3">
        <v>9</v>
      </c>
      <c r="F30" s="3" t="s">
        <v>20</v>
      </c>
      <c r="G30" s="53" t="s">
        <v>20</v>
      </c>
      <c r="H30" s="220" t="s">
        <v>20</v>
      </c>
      <c r="I30" s="4" t="s">
        <v>20</v>
      </c>
      <c r="J30" s="4" t="s">
        <v>20</v>
      </c>
      <c r="K30" s="4" t="s">
        <v>20</v>
      </c>
      <c r="L30" s="126" t="s">
        <v>20</v>
      </c>
    </row>
    <row r="31" spans="1:15" ht="19.5" customHeight="1" x14ac:dyDescent="0.25">
      <c r="A31" s="42">
        <v>18</v>
      </c>
      <c r="B31" s="47" t="s">
        <v>14</v>
      </c>
      <c r="C31" s="44" t="s">
        <v>20</v>
      </c>
      <c r="D31" s="3" t="s">
        <v>20</v>
      </c>
      <c r="E31" s="3">
        <v>1</v>
      </c>
      <c r="F31" s="3" t="s">
        <v>20</v>
      </c>
      <c r="G31" s="53" t="s">
        <v>20</v>
      </c>
      <c r="H31" s="220" t="s">
        <v>20</v>
      </c>
      <c r="I31" s="4" t="s">
        <v>20</v>
      </c>
      <c r="J31" s="4" t="s">
        <v>20</v>
      </c>
      <c r="K31" s="4" t="s">
        <v>20</v>
      </c>
      <c r="L31" s="126" t="s">
        <v>20</v>
      </c>
    </row>
    <row r="32" spans="1:15" ht="19.5" customHeight="1" x14ac:dyDescent="0.25">
      <c r="A32" s="42">
        <v>19</v>
      </c>
      <c r="B32" s="47" t="s">
        <v>2</v>
      </c>
      <c r="C32" s="44" t="s">
        <v>20</v>
      </c>
      <c r="D32" s="3" t="s">
        <v>20</v>
      </c>
      <c r="E32" s="3">
        <v>0</v>
      </c>
      <c r="F32" s="3" t="s">
        <v>20</v>
      </c>
      <c r="G32" s="53" t="s">
        <v>20</v>
      </c>
      <c r="H32" s="220" t="s">
        <v>20</v>
      </c>
      <c r="I32" s="4" t="s">
        <v>20</v>
      </c>
      <c r="J32" s="4" t="s">
        <v>20</v>
      </c>
      <c r="K32" s="4" t="s">
        <v>20</v>
      </c>
      <c r="L32" s="126" t="s">
        <v>20</v>
      </c>
    </row>
    <row r="33" spans="1:17" ht="19.5" customHeight="1" x14ac:dyDescent="0.25">
      <c r="A33" s="42">
        <v>20</v>
      </c>
      <c r="B33" s="47" t="s">
        <v>15</v>
      </c>
      <c r="C33" s="44" t="s">
        <v>20</v>
      </c>
      <c r="D33" s="3" t="s">
        <v>20</v>
      </c>
      <c r="E33" s="3">
        <v>1</v>
      </c>
      <c r="F33" s="3" t="s">
        <v>20</v>
      </c>
      <c r="G33" s="53" t="s">
        <v>20</v>
      </c>
      <c r="H33" s="220" t="s">
        <v>20</v>
      </c>
      <c r="I33" s="4" t="s">
        <v>20</v>
      </c>
      <c r="J33" s="4" t="s">
        <v>20</v>
      </c>
      <c r="K33" s="4" t="s">
        <v>20</v>
      </c>
      <c r="L33" s="126" t="s">
        <v>20</v>
      </c>
    </row>
    <row r="34" spans="1:17" ht="19.5" customHeight="1" thickBot="1" x14ac:dyDescent="0.3">
      <c r="A34" s="42">
        <v>21</v>
      </c>
      <c r="B34" s="48" t="s">
        <v>16</v>
      </c>
      <c r="C34" s="45" t="s">
        <v>20</v>
      </c>
      <c r="D34" s="20" t="s">
        <v>20</v>
      </c>
      <c r="E34" s="20" t="s">
        <v>20</v>
      </c>
      <c r="F34" s="20" t="s">
        <v>20</v>
      </c>
      <c r="G34" s="110" t="s">
        <v>20</v>
      </c>
      <c r="H34" s="223" t="s">
        <v>20</v>
      </c>
      <c r="I34" s="224" t="s">
        <v>20</v>
      </c>
      <c r="J34" s="224" t="s">
        <v>20</v>
      </c>
      <c r="K34" s="224" t="s">
        <v>20</v>
      </c>
      <c r="L34" s="225" t="s">
        <v>20</v>
      </c>
    </row>
    <row r="35" spans="1:17" ht="19.5" customHeight="1" thickBot="1" x14ac:dyDescent="0.3"/>
    <row r="36" spans="1:17" ht="19.5" customHeight="1" thickBot="1" x14ac:dyDescent="0.3">
      <c r="A36" s="779" t="s">
        <v>46</v>
      </c>
      <c r="B36" s="780"/>
      <c r="C36" s="780"/>
      <c r="D36" s="780"/>
      <c r="E36" s="780"/>
      <c r="F36" s="780"/>
      <c r="G36" s="780"/>
      <c r="H36" s="780"/>
      <c r="I36" s="780"/>
      <c r="J36" s="780"/>
      <c r="K36" s="780"/>
      <c r="L36" s="780"/>
      <c r="M36" s="780"/>
      <c r="N36" s="780"/>
      <c r="O36" s="780"/>
      <c r="P36" s="780"/>
      <c r="Q36" s="781"/>
    </row>
    <row r="37" spans="1:17" ht="19.5" customHeight="1" x14ac:dyDescent="0.3">
      <c r="A37" s="907" t="s">
        <v>53</v>
      </c>
      <c r="B37" s="908"/>
      <c r="C37" s="242" t="s">
        <v>33</v>
      </c>
      <c r="D37" s="49" t="s">
        <v>27</v>
      </c>
      <c r="E37" s="49" t="s">
        <v>22</v>
      </c>
      <c r="F37" s="49" t="s">
        <v>28</v>
      </c>
      <c r="G37" s="49" t="s">
        <v>30</v>
      </c>
      <c r="H37" s="49" t="s">
        <v>29</v>
      </c>
      <c r="I37" s="49" t="s">
        <v>34</v>
      </c>
      <c r="J37" s="49" t="s">
        <v>1</v>
      </c>
      <c r="K37" s="49">
        <v>100</v>
      </c>
      <c r="L37" s="49">
        <v>50</v>
      </c>
      <c r="M37" s="49">
        <v>0</v>
      </c>
      <c r="N37" s="49" t="s">
        <v>31</v>
      </c>
      <c r="O37" s="49" t="s">
        <v>32</v>
      </c>
      <c r="P37" s="49" t="s">
        <v>35</v>
      </c>
      <c r="Q37" s="50" t="s">
        <v>36</v>
      </c>
    </row>
    <row r="38" spans="1:17" ht="20.25" customHeight="1" thickBot="1" x14ac:dyDescent="0.35">
      <c r="A38" s="911"/>
      <c r="B38" s="912"/>
      <c r="C38" s="61">
        <v>3</v>
      </c>
      <c r="D38" s="62">
        <v>3</v>
      </c>
      <c r="E38" s="62" t="s">
        <v>48</v>
      </c>
      <c r="F38" s="62">
        <v>118</v>
      </c>
      <c r="G38" s="62">
        <v>145</v>
      </c>
      <c r="H38" s="62">
        <v>47</v>
      </c>
      <c r="I38" s="62">
        <v>39.33</v>
      </c>
      <c r="J38" s="62">
        <v>81.37</v>
      </c>
      <c r="K38" s="62" t="s">
        <v>48</v>
      </c>
      <c r="L38" s="62" t="s">
        <v>48</v>
      </c>
      <c r="M38" s="62" t="s">
        <v>48</v>
      </c>
      <c r="N38" s="62">
        <v>10</v>
      </c>
      <c r="O38" s="62">
        <v>2</v>
      </c>
      <c r="P38" s="116">
        <v>1</v>
      </c>
      <c r="Q38" s="71"/>
    </row>
    <row r="39" spans="1:17" ht="13.8" thickBot="1" x14ac:dyDescent="0.3"/>
    <row r="40" spans="1:17" ht="20.25" customHeight="1" x14ac:dyDescent="0.25">
      <c r="A40" s="72" t="s">
        <v>1</v>
      </c>
      <c r="B40" s="802" t="s">
        <v>0</v>
      </c>
      <c r="C40" s="826" t="s">
        <v>43</v>
      </c>
      <c r="D40" s="827"/>
      <c r="E40" s="827"/>
      <c r="F40" s="827"/>
      <c r="G40" s="827"/>
      <c r="H40" s="828"/>
    </row>
    <row r="41" spans="1:17" ht="31.8" thickBot="1" x14ac:dyDescent="0.3">
      <c r="A41" s="74"/>
      <c r="B41" s="803"/>
      <c r="C41" s="51" t="s">
        <v>151</v>
      </c>
      <c r="D41" s="10" t="s">
        <v>152</v>
      </c>
      <c r="E41" s="10" t="s">
        <v>154</v>
      </c>
      <c r="F41" s="10" t="s">
        <v>153</v>
      </c>
      <c r="G41" s="10" t="s">
        <v>214</v>
      </c>
      <c r="H41" s="12" t="s">
        <v>215</v>
      </c>
    </row>
    <row r="42" spans="1:17" ht="20.25" customHeight="1" thickBot="1" x14ac:dyDescent="0.3">
      <c r="A42" s="821" t="s">
        <v>17</v>
      </c>
      <c r="B42" s="822"/>
      <c r="C42" s="822"/>
      <c r="D42" s="822"/>
      <c r="E42" s="822"/>
      <c r="F42" s="822"/>
      <c r="G42" s="822"/>
      <c r="H42" s="823"/>
    </row>
    <row r="43" spans="1:17" ht="18" x14ac:dyDescent="0.25">
      <c r="A43" s="29">
        <v>1</v>
      </c>
      <c r="B43" s="26" t="s">
        <v>3</v>
      </c>
      <c r="C43" s="13">
        <v>2</v>
      </c>
      <c r="D43" s="14">
        <v>5</v>
      </c>
      <c r="E43" s="14">
        <v>8</v>
      </c>
      <c r="F43" s="14">
        <v>10</v>
      </c>
      <c r="G43" s="14">
        <v>12</v>
      </c>
      <c r="H43" s="16">
        <v>13</v>
      </c>
      <c r="I43" s="5"/>
      <c r="J43" s="5"/>
      <c r="K43" s="5"/>
      <c r="L43" s="5"/>
      <c r="M43" s="5"/>
      <c r="N43" s="5"/>
      <c r="O43" s="5"/>
      <c r="P43" s="5"/>
      <c r="Q43" s="5"/>
    </row>
    <row r="44" spans="1:17" ht="18" customHeight="1" x14ac:dyDescent="0.25">
      <c r="A44" s="30">
        <v>2</v>
      </c>
      <c r="B44" s="27" t="s">
        <v>4</v>
      </c>
      <c r="C44" s="17">
        <v>2</v>
      </c>
      <c r="D44" s="3">
        <v>2</v>
      </c>
      <c r="E44" s="3">
        <v>1</v>
      </c>
      <c r="F44" s="3">
        <v>2</v>
      </c>
      <c r="G44" s="3">
        <v>1</v>
      </c>
      <c r="H44" s="248" t="s">
        <v>216</v>
      </c>
      <c r="I44" s="5"/>
      <c r="J44" s="5"/>
      <c r="K44" s="5"/>
      <c r="L44" s="5"/>
      <c r="M44" s="5"/>
      <c r="N44" s="5"/>
      <c r="O44" s="5"/>
      <c r="P44" s="5"/>
      <c r="Q44" s="5"/>
    </row>
    <row r="45" spans="1:17" ht="18" x14ac:dyDescent="0.25">
      <c r="A45" s="31">
        <v>3</v>
      </c>
      <c r="B45" s="27" t="s">
        <v>5</v>
      </c>
      <c r="C45" s="246" t="s">
        <v>138</v>
      </c>
      <c r="D45" s="247" t="s">
        <v>138</v>
      </c>
      <c r="E45" s="247" t="s">
        <v>138</v>
      </c>
      <c r="F45" s="247" t="s">
        <v>138</v>
      </c>
      <c r="G45" s="247" t="s">
        <v>138</v>
      </c>
      <c r="H45" s="249" t="s">
        <v>138</v>
      </c>
      <c r="I45" s="5"/>
      <c r="J45" s="5"/>
      <c r="K45" s="5"/>
      <c r="L45" s="5"/>
      <c r="M45" s="5"/>
      <c r="N45" s="5"/>
      <c r="O45" s="5"/>
      <c r="P45" s="5"/>
      <c r="Q45" s="5"/>
    </row>
    <row r="46" spans="1:17" ht="16.8" x14ac:dyDescent="0.25">
      <c r="A46" s="32">
        <v>4</v>
      </c>
      <c r="B46" s="27" t="s">
        <v>38</v>
      </c>
      <c r="C46" s="246" t="s">
        <v>141</v>
      </c>
      <c r="D46" s="247" t="s">
        <v>171</v>
      </c>
      <c r="E46" s="247" t="s">
        <v>182</v>
      </c>
      <c r="F46" s="247" t="s">
        <v>170</v>
      </c>
      <c r="G46" s="247" t="s">
        <v>141</v>
      </c>
      <c r="H46" s="249" t="s">
        <v>182</v>
      </c>
      <c r="I46" s="5"/>
      <c r="J46" s="5"/>
      <c r="K46" s="5"/>
      <c r="L46" s="5"/>
      <c r="M46" s="5"/>
      <c r="N46" s="5"/>
      <c r="O46" s="5"/>
      <c r="P46" s="5"/>
      <c r="Q46" s="5"/>
    </row>
    <row r="47" spans="1:17" ht="16.8" x14ac:dyDescent="0.25">
      <c r="A47" s="33" t="s">
        <v>39</v>
      </c>
      <c r="B47" s="27" t="s">
        <v>6</v>
      </c>
      <c r="C47" s="17">
        <v>203</v>
      </c>
      <c r="D47" s="3">
        <v>199</v>
      </c>
      <c r="E47" s="3">
        <v>367</v>
      </c>
      <c r="F47" s="3">
        <v>310</v>
      </c>
      <c r="G47" s="3">
        <v>263</v>
      </c>
      <c r="H47" s="248" t="s">
        <v>216</v>
      </c>
      <c r="I47" s="5"/>
      <c r="J47" s="5"/>
      <c r="K47" s="5"/>
      <c r="L47" s="5"/>
      <c r="M47" s="5"/>
      <c r="N47" s="5"/>
      <c r="O47" s="5"/>
      <c r="P47" s="5"/>
      <c r="Q47" s="5"/>
    </row>
    <row r="48" spans="1:17" ht="16.8" x14ac:dyDescent="0.25">
      <c r="A48" s="34">
        <v>6</v>
      </c>
      <c r="B48" s="27" t="s">
        <v>40</v>
      </c>
      <c r="C48" s="17">
        <v>10</v>
      </c>
      <c r="D48" s="3">
        <v>10</v>
      </c>
      <c r="E48" s="3">
        <v>6</v>
      </c>
      <c r="F48" s="3">
        <v>8</v>
      </c>
      <c r="G48" s="3">
        <v>9</v>
      </c>
      <c r="H48" s="248" t="s">
        <v>216</v>
      </c>
      <c r="I48" s="5"/>
      <c r="J48" s="5"/>
      <c r="K48" s="5"/>
      <c r="L48" s="5"/>
      <c r="M48" s="5"/>
      <c r="N48" s="5"/>
      <c r="O48" s="5"/>
      <c r="P48" s="5"/>
      <c r="Q48" s="5"/>
    </row>
    <row r="49" spans="1:17" ht="16.8" x14ac:dyDescent="0.25">
      <c r="A49" s="35">
        <v>7</v>
      </c>
      <c r="B49" s="27" t="s">
        <v>7</v>
      </c>
      <c r="C49" s="17">
        <v>237</v>
      </c>
      <c r="D49" s="3">
        <v>212</v>
      </c>
      <c r="E49" s="3">
        <v>300</v>
      </c>
      <c r="F49" s="3">
        <v>300</v>
      </c>
      <c r="G49" s="3">
        <v>50</v>
      </c>
      <c r="H49" s="248" t="s">
        <v>216</v>
      </c>
      <c r="I49" s="5"/>
      <c r="J49" s="5"/>
      <c r="K49" s="5"/>
      <c r="L49" s="5"/>
      <c r="M49" s="5"/>
      <c r="N49" s="5"/>
      <c r="O49" s="5"/>
      <c r="P49" s="5"/>
      <c r="Q49" s="5"/>
    </row>
    <row r="50" spans="1:17" ht="16.8" x14ac:dyDescent="0.25">
      <c r="A50" s="36">
        <v>8</v>
      </c>
      <c r="B50" s="27" t="s">
        <v>41</v>
      </c>
      <c r="C50" s="17">
        <v>336</v>
      </c>
      <c r="D50" s="3">
        <v>283</v>
      </c>
      <c r="E50" s="3">
        <v>332</v>
      </c>
      <c r="F50" s="3">
        <v>326</v>
      </c>
      <c r="G50" s="3">
        <v>251</v>
      </c>
      <c r="H50" s="248" t="s">
        <v>216</v>
      </c>
      <c r="I50" s="5"/>
      <c r="J50" s="5"/>
      <c r="K50" s="5"/>
      <c r="L50" s="5"/>
      <c r="M50" s="5"/>
      <c r="N50" s="5"/>
      <c r="O50" s="5"/>
      <c r="P50" s="5"/>
      <c r="Q50" s="5"/>
    </row>
    <row r="51" spans="1:17" ht="15.6" customHeight="1" x14ac:dyDescent="0.25">
      <c r="A51" s="30">
        <v>9</v>
      </c>
      <c r="B51" s="27" t="s">
        <v>42</v>
      </c>
      <c r="C51" s="17">
        <v>5</v>
      </c>
      <c r="D51" s="3">
        <v>10</v>
      </c>
      <c r="E51" s="3">
        <v>9</v>
      </c>
      <c r="F51" s="3">
        <v>10</v>
      </c>
      <c r="G51" s="3">
        <v>10</v>
      </c>
      <c r="H51" s="248" t="s">
        <v>216</v>
      </c>
      <c r="I51" s="5"/>
      <c r="J51" s="5"/>
      <c r="K51" s="5"/>
      <c r="L51" s="5"/>
      <c r="M51" s="5"/>
      <c r="N51" s="5"/>
      <c r="O51" s="5"/>
      <c r="P51" s="5"/>
      <c r="Q51" s="5"/>
    </row>
    <row r="52" spans="1:17" ht="17.399999999999999" thickBot="1" x14ac:dyDescent="0.3">
      <c r="A52" s="37">
        <v>10</v>
      </c>
      <c r="B52" s="28" t="s">
        <v>19</v>
      </c>
      <c r="C52" s="19">
        <v>300</v>
      </c>
      <c r="D52" s="20">
        <v>281</v>
      </c>
      <c r="E52" s="20">
        <v>300</v>
      </c>
      <c r="F52" s="20">
        <v>297</v>
      </c>
      <c r="G52" s="20">
        <v>297</v>
      </c>
      <c r="H52" s="250" t="s">
        <v>216</v>
      </c>
      <c r="I52" s="5"/>
      <c r="J52" s="5"/>
      <c r="K52" s="5"/>
      <c r="L52" s="5"/>
      <c r="M52" s="5"/>
      <c r="N52" s="5"/>
      <c r="O52" s="5"/>
      <c r="P52" s="5"/>
      <c r="Q52" s="5"/>
    </row>
    <row r="53" spans="1:17" ht="18" customHeight="1" thickBot="1" x14ac:dyDescent="0.3">
      <c r="A53" s="813" t="s">
        <v>18</v>
      </c>
      <c r="B53" s="814"/>
      <c r="C53" s="1138"/>
      <c r="D53" s="1138"/>
      <c r="E53" s="1138"/>
      <c r="F53" s="1138"/>
      <c r="G53" s="1138"/>
      <c r="H53" s="1139"/>
      <c r="I53" s="78"/>
      <c r="J53" s="78"/>
      <c r="K53" s="78"/>
      <c r="L53" s="78"/>
      <c r="M53" s="78"/>
      <c r="N53" s="78"/>
      <c r="O53" s="78"/>
      <c r="P53" s="78"/>
      <c r="Q53" s="78"/>
    </row>
    <row r="54" spans="1:17" ht="16.8" x14ac:dyDescent="0.25">
      <c r="A54" s="41">
        <v>11</v>
      </c>
      <c r="B54" s="232" t="s">
        <v>8</v>
      </c>
      <c r="C54" s="13" t="s">
        <v>52</v>
      </c>
      <c r="D54" s="14" t="s">
        <v>52</v>
      </c>
      <c r="E54" s="14">
        <v>31</v>
      </c>
      <c r="F54" s="14">
        <v>40</v>
      </c>
      <c r="G54" s="14">
        <v>47</v>
      </c>
      <c r="H54" s="251" t="s">
        <v>216</v>
      </c>
      <c r="I54" s="5"/>
      <c r="J54" s="5"/>
      <c r="K54" s="5"/>
      <c r="L54" s="5"/>
      <c r="M54" s="5"/>
      <c r="N54" s="5"/>
      <c r="O54" s="5"/>
      <c r="P54" s="5"/>
      <c r="Q54" s="5"/>
    </row>
    <row r="55" spans="1:17" ht="16.8" x14ac:dyDescent="0.25">
      <c r="A55" s="30">
        <v>12</v>
      </c>
      <c r="B55" s="233" t="s">
        <v>9</v>
      </c>
      <c r="C55" s="17" t="s">
        <v>52</v>
      </c>
      <c r="D55" s="3" t="s">
        <v>52</v>
      </c>
      <c r="E55" s="3">
        <v>37</v>
      </c>
      <c r="F55" s="3">
        <v>49</v>
      </c>
      <c r="G55" s="3">
        <v>59</v>
      </c>
      <c r="H55" s="248" t="s">
        <v>216</v>
      </c>
      <c r="I55" s="5"/>
      <c r="J55" s="5"/>
      <c r="K55" s="5"/>
      <c r="L55" s="5"/>
      <c r="M55" s="5"/>
      <c r="N55" s="5"/>
      <c r="O55" s="5"/>
      <c r="P55" s="5"/>
      <c r="Q55" s="5"/>
    </row>
    <row r="56" spans="1:17" ht="16.8" x14ac:dyDescent="0.25">
      <c r="A56" s="30">
        <v>13</v>
      </c>
      <c r="B56" s="233" t="s">
        <v>10</v>
      </c>
      <c r="C56" s="17" t="s">
        <v>52</v>
      </c>
      <c r="D56" s="3" t="s">
        <v>52</v>
      </c>
      <c r="E56" s="3">
        <v>4</v>
      </c>
      <c r="F56" s="3">
        <v>5</v>
      </c>
      <c r="G56" s="3">
        <v>4</v>
      </c>
      <c r="H56" s="248" t="s">
        <v>216</v>
      </c>
      <c r="I56" s="5"/>
      <c r="J56" s="5"/>
      <c r="K56" s="5"/>
      <c r="L56" s="5"/>
      <c r="M56" s="5"/>
      <c r="N56" s="5"/>
      <c r="O56" s="5"/>
      <c r="P56" s="5"/>
      <c r="Q56" s="5"/>
    </row>
    <row r="57" spans="1:17" ht="16.8" x14ac:dyDescent="0.25">
      <c r="A57" s="30">
        <v>14</v>
      </c>
      <c r="B57" s="233" t="s">
        <v>11</v>
      </c>
      <c r="C57" s="17" t="s">
        <v>52</v>
      </c>
      <c r="D57" s="3" t="s">
        <v>52</v>
      </c>
      <c r="E57" s="3" t="s">
        <v>51</v>
      </c>
      <c r="F57" s="3" t="s">
        <v>51</v>
      </c>
      <c r="G57" s="3" t="s">
        <v>51</v>
      </c>
      <c r="H57" s="248" t="s">
        <v>216</v>
      </c>
      <c r="I57" s="5"/>
      <c r="J57" s="5"/>
      <c r="K57" s="5"/>
      <c r="L57" s="5"/>
      <c r="M57" s="5"/>
      <c r="N57" s="5"/>
      <c r="O57" s="5"/>
      <c r="P57" s="5"/>
      <c r="Q57" s="5"/>
    </row>
    <row r="58" spans="1:17" ht="16.8" x14ac:dyDescent="0.25">
      <c r="A58" s="30">
        <v>15</v>
      </c>
      <c r="B58" s="233" t="s">
        <v>12</v>
      </c>
      <c r="C58" s="17" t="s">
        <v>52</v>
      </c>
      <c r="D58" s="3" t="s">
        <v>52</v>
      </c>
      <c r="E58" s="3" t="s">
        <v>20</v>
      </c>
      <c r="F58" s="3" t="s">
        <v>20</v>
      </c>
      <c r="G58" s="3" t="s">
        <v>20</v>
      </c>
      <c r="H58" s="248" t="s">
        <v>216</v>
      </c>
      <c r="I58" s="5"/>
      <c r="J58" s="5"/>
      <c r="K58" s="5"/>
      <c r="L58" s="5"/>
      <c r="M58" s="5"/>
      <c r="N58" s="5"/>
      <c r="O58" s="5"/>
      <c r="P58" s="5"/>
      <c r="Q58" s="5"/>
    </row>
    <row r="59" spans="1:17" ht="16.2" x14ac:dyDescent="0.25">
      <c r="A59" s="42">
        <v>16</v>
      </c>
      <c r="B59" s="233" t="s">
        <v>13</v>
      </c>
      <c r="C59" s="17" t="s">
        <v>52</v>
      </c>
      <c r="D59" s="3" t="s">
        <v>52</v>
      </c>
      <c r="E59" s="3">
        <v>12</v>
      </c>
      <c r="F59" s="3" t="s">
        <v>52</v>
      </c>
      <c r="G59" s="3" t="s">
        <v>52</v>
      </c>
      <c r="H59" s="248" t="s">
        <v>216</v>
      </c>
      <c r="I59" s="5"/>
      <c r="J59" s="5"/>
      <c r="K59" s="5"/>
      <c r="L59" s="5"/>
      <c r="M59" s="5"/>
      <c r="N59" s="5"/>
      <c r="O59" s="5"/>
      <c r="P59" s="5"/>
      <c r="Q59" s="5"/>
    </row>
    <row r="60" spans="1:17" ht="16.2" x14ac:dyDescent="0.25">
      <c r="A60" s="42">
        <v>17</v>
      </c>
      <c r="B60" s="233" t="s">
        <v>50</v>
      </c>
      <c r="C60" s="17" t="s">
        <v>52</v>
      </c>
      <c r="D60" s="3" t="s">
        <v>52</v>
      </c>
      <c r="E60" s="3">
        <v>18</v>
      </c>
      <c r="F60" s="3" t="s">
        <v>52</v>
      </c>
      <c r="G60" s="3" t="s">
        <v>52</v>
      </c>
      <c r="H60" s="248" t="s">
        <v>216</v>
      </c>
      <c r="I60" s="5"/>
      <c r="J60" s="5"/>
      <c r="K60" s="5"/>
      <c r="L60" s="5"/>
      <c r="M60" s="5"/>
      <c r="N60" s="5"/>
      <c r="O60" s="5"/>
      <c r="P60" s="5"/>
      <c r="Q60" s="5"/>
    </row>
    <row r="61" spans="1:17" ht="16.2" x14ac:dyDescent="0.25">
      <c r="A61" s="42">
        <v>18</v>
      </c>
      <c r="B61" s="233" t="s">
        <v>14</v>
      </c>
      <c r="C61" s="17" t="s">
        <v>52</v>
      </c>
      <c r="D61" s="3" t="s">
        <v>52</v>
      </c>
      <c r="E61" s="3">
        <v>0</v>
      </c>
      <c r="F61" s="3" t="s">
        <v>52</v>
      </c>
      <c r="G61" s="3" t="s">
        <v>52</v>
      </c>
      <c r="H61" s="248" t="s">
        <v>216</v>
      </c>
      <c r="I61" s="5"/>
      <c r="J61" s="5"/>
      <c r="K61" s="5"/>
      <c r="L61" s="5"/>
      <c r="M61" s="5"/>
      <c r="N61" s="5"/>
      <c r="O61" s="5"/>
      <c r="P61" s="5"/>
      <c r="Q61" s="5"/>
    </row>
    <row r="62" spans="1:17" ht="16.2" x14ac:dyDescent="0.25">
      <c r="A62" s="42">
        <v>19</v>
      </c>
      <c r="B62" s="233" t="s">
        <v>2</v>
      </c>
      <c r="C62" s="17" t="s">
        <v>52</v>
      </c>
      <c r="D62" s="3" t="s">
        <v>52</v>
      </c>
      <c r="E62" s="3">
        <v>0</v>
      </c>
      <c r="F62" s="3" t="s">
        <v>52</v>
      </c>
      <c r="G62" s="3" t="s">
        <v>52</v>
      </c>
      <c r="H62" s="248" t="s">
        <v>216</v>
      </c>
      <c r="I62" s="5"/>
      <c r="J62" s="5"/>
      <c r="K62" s="5"/>
      <c r="L62" s="5"/>
      <c r="M62" s="5"/>
      <c r="N62" s="5"/>
      <c r="O62" s="5"/>
      <c r="P62" s="5"/>
      <c r="Q62" s="5"/>
    </row>
    <row r="63" spans="1:17" ht="16.2" x14ac:dyDescent="0.25">
      <c r="A63" s="42">
        <v>20</v>
      </c>
      <c r="B63" s="233" t="s">
        <v>15</v>
      </c>
      <c r="C63" s="17" t="s">
        <v>52</v>
      </c>
      <c r="D63" s="3" t="s">
        <v>52</v>
      </c>
      <c r="E63" s="3">
        <v>0</v>
      </c>
      <c r="F63" s="3" t="s">
        <v>52</v>
      </c>
      <c r="G63" s="3" t="s">
        <v>52</v>
      </c>
      <c r="H63" s="248" t="s">
        <v>216</v>
      </c>
      <c r="I63" s="5"/>
      <c r="J63" s="5"/>
      <c r="K63" s="5"/>
      <c r="L63" s="5"/>
      <c r="M63" s="5"/>
      <c r="N63" s="5"/>
      <c r="O63" s="5"/>
      <c r="P63" s="5"/>
      <c r="Q63" s="5"/>
    </row>
    <row r="64" spans="1:17" ht="16.8" thickBot="1" x14ac:dyDescent="0.3">
      <c r="A64" s="77">
        <v>21</v>
      </c>
      <c r="B64" s="234" t="s">
        <v>16</v>
      </c>
      <c r="C64" s="19" t="s">
        <v>52</v>
      </c>
      <c r="D64" s="20" t="s">
        <v>52</v>
      </c>
      <c r="E64" s="20" t="s">
        <v>20</v>
      </c>
      <c r="F64" s="20" t="s">
        <v>52</v>
      </c>
      <c r="G64" s="20" t="s">
        <v>52</v>
      </c>
      <c r="H64" s="250" t="s">
        <v>216</v>
      </c>
      <c r="I64" s="5"/>
      <c r="J64" s="5"/>
      <c r="K64" s="5"/>
      <c r="L64" s="5"/>
      <c r="M64" s="5"/>
      <c r="N64" s="5"/>
      <c r="O64" s="5"/>
      <c r="P64" s="5"/>
      <c r="Q64" s="5"/>
    </row>
    <row r="65" spans="1:30" ht="13.8" thickBot="1" x14ac:dyDescent="0.3"/>
    <row r="66" spans="1:30" ht="23.4" thickBot="1" x14ac:dyDescent="0.3">
      <c r="A66" s="893" t="s">
        <v>44</v>
      </c>
      <c r="B66" s="894"/>
      <c r="C66" s="894"/>
      <c r="D66" s="894"/>
      <c r="E66" s="894"/>
      <c r="F66" s="894"/>
      <c r="G66" s="894"/>
      <c r="H66" s="894"/>
      <c r="I66" s="894"/>
      <c r="J66" s="894"/>
      <c r="K66" s="894"/>
      <c r="L66" s="894"/>
      <c r="M66" s="894"/>
      <c r="N66" s="894"/>
      <c r="O66" s="894"/>
      <c r="P66" s="894"/>
      <c r="Q66" s="895"/>
    </row>
    <row r="67" spans="1:30" ht="21.6" customHeight="1" x14ac:dyDescent="0.3">
      <c r="A67" s="900" t="s">
        <v>47</v>
      </c>
      <c r="B67" s="901"/>
      <c r="C67" s="244" t="s">
        <v>33</v>
      </c>
      <c r="D67" s="244" t="s">
        <v>27</v>
      </c>
      <c r="E67" s="244" t="s">
        <v>22</v>
      </c>
      <c r="F67" s="244" t="s">
        <v>28</v>
      </c>
      <c r="G67" s="244" t="s">
        <v>30</v>
      </c>
      <c r="H67" s="244" t="s">
        <v>29</v>
      </c>
      <c r="I67" s="244" t="s">
        <v>34</v>
      </c>
      <c r="J67" s="244" t="s">
        <v>1</v>
      </c>
      <c r="K67" s="244">
        <v>100</v>
      </c>
      <c r="L67" s="244">
        <v>50</v>
      </c>
      <c r="M67" s="244">
        <v>0</v>
      </c>
      <c r="N67" s="244" t="s">
        <v>31</v>
      </c>
      <c r="O67" s="244" t="s">
        <v>32</v>
      </c>
      <c r="P67" s="244" t="s">
        <v>35</v>
      </c>
      <c r="Q67" s="245" t="s">
        <v>36</v>
      </c>
    </row>
    <row r="68" spans="1:30" ht="15.6" x14ac:dyDescent="0.25">
      <c r="A68" s="902"/>
      <c r="B68" s="1063"/>
      <c r="C68" s="262">
        <v>5</v>
      </c>
      <c r="D68" s="262">
        <v>7</v>
      </c>
      <c r="E68" s="262" t="s">
        <v>48</v>
      </c>
      <c r="F68" s="262">
        <v>160</v>
      </c>
      <c r="G68" s="262">
        <v>284</v>
      </c>
      <c r="H68" s="262">
        <v>123</v>
      </c>
      <c r="I68" s="262">
        <v>22.85</v>
      </c>
      <c r="J68" s="262">
        <v>56.33</v>
      </c>
      <c r="K68" s="262">
        <v>1</v>
      </c>
      <c r="L68" s="262" t="s">
        <v>48</v>
      </c>
      <c r="M68" s="262" t="s">
        <v>48</v>
      </c>
      <c r="N68" s="262">
        <v>13</v>
      </c>
      <c r="O68" s="262">
        <v>5</v>
      </c>
      <c r="P68" s="6">
        <v>4</v>
      </c>
      <c r="Q68" s="278"/>
    </row>
    <row r="69" spans="1:30" ht="21" thickBot="1" x14ac:dyDescent="0.3">
      <c r="A69" s="1126" t="s">
        <v>333</v>
      </c>
      <c r="B69" s="1127"/>
      <c r="C69" s="281">
        <v>9</v>
      </c>
      <c r="D69" s="281">
        <v>16</v>
      </c>
      <c r="E69" s="281" t="s">
        <v>48</v>
      </c>
      <c r="F69" s="281">
        <v>624</v>
      </c>
      <c r="G69" s="281">
        <v>1140</v>
      </c>
      <c r="H69" s="281">
        <v>226</v>
      </c>
      <c r="I69" s="281">
        <v>39</v>
      </c>
      <c r="J69" s="281">
        <v>54.73</v>
      </c>
      <c r="K69" s="281">
        <v>1</v>
      </c>
      <c r="L69" s="281">
        <v>3</v>
      </c>
      <c r="M69" s="281">
        <v>2</v>
      </c>
      <c r="N69" s="281">
        <v>60</v>
      </c>
      <c r="O69" s="281">
        <v>10</v>
      </c>
      <c r="P69" s="130">
        <v>9</v>
      </c>
      <c r="Q69" s="272"/>
    </row>
    <row r="70" spans="1:30" ht="21" thickBot="1" x14ac:dyDescent="0.3">
      <c r="A70" s="1128" t="s">
        <v>37</v>
      </c>
      <c r="B70" s="1129"/>
      <c r="C70" s="372">
        <f>SUM(C68:C69)</f>
        <v>14</v>
      </c>
      <c r="D70" s="372">
        <f>SUM(D68:D69)</f>
        <v>23</v>
      </c>
      <c r="E70" s="372"/>
      <c r="F70" s="372">
        <f>SUM(F68:F69)</f>
        <v>784</v>
      </c>
      <c r="G70" s="372">
        <f>SUM(G68:G69)</f>
        <v>1424</v>
      </c>
      <c r="H70" s="372">
        <v>226</v>
      </c>
      <c r="I70" s="413">
        <f>F70/D70</f>
        <v>34.086956521739133</v>
      </c>
      <c r="J70" s="413">
        <f>F70*100/G70</f>
        <v>55.056179775280896</v>
      </c>
      <c r="K70" s="372">
        <f t="shared" ref="K70:P70" si="0">SUM(K68:K69)</f>
        <v>2</v>
      </c>
      <c r="L70" s="372">
        <f t="shared" si="0"/>
        <v>3</v>
      </c>
      <c r="M70" s="372">
        <f t="shared" si="0"/>
        <v>2</v>
      </c>
      <c r="N70" s="372">
        <f t="shared" si="0"/>
        <v>73</v>
      </c>
      <c r="O70" s="372">
        <f t="shared" si="0"/>
        <v>15</v>
      </c>
      <c r="P70" s="423">
        <f t="shared" si="0"/>
        <v>13</v>
      </c>
      <c r="Q70" s="424"/>
    </row>
    <row r="71" spans="1:30" ht="13.8" thickBot="1" x14ac:dyDescent="0.3"/>
    <row r="72" spans="1:30" ht="17.399999999999999" customHeight="1" thickBot="1" x14ac:dyDescent="0.3">
      <c r="A72" s="806" t="s">
        <v>1</v>
      </c>
      <c r="B72" s="802" t="s">
        <v>0</v>
      </c>
      <c r="C72" s="810" t="s">
        <v>47</v>
      </c>
      <c r="D72" s="811"/>
      <c r="E72" s="811"/>
      <c r="F72" s="811"/>
      <c r="G72" s="811"/>
      <c r="H72" s="811"/>
      <c r="I72" s="811"/>
      <c r="J72" s="811"/>
      <c r="K72" s="811"/>
      <c r="L72" s="812"/>
      <c r="M72" s="863" t="s">
        <v>333</v>
      </c>
      <c r="N72" s="864"/>
      <c r="O72" s="864"/>
      <c r="P72" s="864"/>
      <c r="Q72" s="864"/>
      <c r="R72" s="864"/>
      <c r="S72" s="864"/>
      <c r="T72" s="864"/>
      <c r="U72" s="864"/>
      <c r="V72" s="864"/>
      <c r="W72" s="864"/>
      <c r="X72" s="864"/>
      <c r="Y72" s="864"/>
      <c r="Z72" s="864"/>
      <c r="AA72" s="864"/>
      <c r="AB72" s="864"/>
      <c r="AC72" s="864"/>
      <c r="AD72" s="865"/>
    </row>
    <row r="73" spans="1:30" ht="31.2" customHeight="1" thickBot="1" x14ac:dyDescent="0.3">
      <c r="A73" s="807"/>
      <c r="B73" s="930"/>
      <c r="C73" s="883" t="s">
        <v>249</v>
      </c>
      <c r="D73" s="884"/>
      <c r="E73" s="808" t="s">
        <v>163</v>
      </c>
      <c r="F73" s="809"/>
      <c r="G73" s="883" t="s">
        <v>263</v>
      </c>
      <c r="H73" s="884"/>
      <c r="I73" s="808" t="s">
        <v>167</v>
      </c>
      <c r="J73" s="809"/>
      <c r="K73" s="808" t="s">
        <v>264</v>
      </c>
      <c r="L73" s="809"/>
      <c r="M73" s="866" t="s">
        <v>320</v>
      </c>
      <c r="N73" s="867"/>
      <c r="O73" s="866" t="s">
        <v>342</v>
      </c>
      <c r="P73" s="867"/>
      <c r="Q73" s="866" t="s">
        <v>331</v>
      </c>
      <c r="R73" s="867"/>
      <c r="S73" s="866" t="s">
        <v>321</v>
      </c>
      <c r="T73" s="867"/>
      <c r="U73" s="866" t="s">
        <v>319</v>
      </c>
      <c r="V73" s="867"/>
      <c r="W73" s="866" t="s">
        <v>325</v>
      </c>
      <c r="X73" s="867"/>
      <c r="Y73" s="866" t="s">
        <v>332</v>
      </c>
      <c r="Z73" s="867"/>
      <c r="AA73" s="866" t="s">
        <v>318</v>
      </c>
      <c r="AB73" s="867"/>
      <c r="AC73" s="866" t="s">
        <v>343</v>
      </c>
      <c r="AD73" s="867"/>
    </row>
    <row r="74" spans="1:30" ht="18" thickBot="1" x14ac:dyDescent="0.3">
      <c r="A74" s="821" t="s">
        <v>17</v>
      </c>
      <c r="B74" s="822"/>
      <c r="C74" s="822"/>
      <c r="D74" s="822"/>
      <c r="E74" s="822"/>
      <c r="F74" s="822"/>
      <c r="G74" s="822"/>
      <c r="H74" s="822"/>
      <c r="I74" s="822"/>
      <c r="J74" s="822"/>
      <c r="K74" s="822"/>
      <c r="L74" s="823"/>
      <c r="M74" s="856" t="s">
        <v>17</v>
      </c>
      <c r="N74" s="857"/>
      <c r="O74" s="857"/>
      <c r="P74" s="857"/>
      <c r="Q74" s="857"/>
      <c r="R74" s="857"/>
      <c r="S74" s="857"/>
      <c r="T74" s="857"/>
      <c r="U74" s="857"/>
      <c r="V74" s="857"/>
      <c r="W74" s="857"/>
      <c r="X74" s="857"/>
      <c r="Y74" s="857"/>
      <c r="Z74" s="857"/>
      <c r="AA74" s="857"/>
      <c r="AB74" s="857"/>
      <c r="AC74" s="857"/>
      <c r="AD74" s="858"/>
    </row>
    <row r="75" spans="1:30" ht="18" x14ac:dyDescent="0.25">
      <c r="A75" s="539">
        <v>1</v>
      </c>
      <c r="B75" s="540" t="s">
        <v>3</v>
      </c>
      <c r="C75" s="879">
        <v>6</v>
      </c>
      <c r="D75" s="880"/>
      <c r="E75" s="879">
        <v>11</v>
      </c>
      <c r="F75" s="880"/>
      <c r="G75" s="879">
        <v>25</v>
      </c>
      <c r="H75" s="880"/>
      <c r="I75" s="1132">
        <v>30</v>
      </c>
      <c r="J75" s="1133"/>
      <c r="K75" s="1132">
        <v>37</v>
      </c>
      <c r="L75" s="1133"/>
      <c r="M75" s="859">
        <v>1</v>
      </c>
      <c r="N75" s="860"/>
      <c r="O75" s="859">
        <v>6</v>
      </c>
      <c r="P75" s="860"/>
      <c r="Q75" s="859">
        <v>10</v>
      </c>
      <c r="R75" s="860"/>
      <c r="S75" s="859">
        <v>14</v>
      </c>
      <c r="T75" s="860"/>
      <c r="U75" s="859">
        <v>17</v>
      </c>
      <c r="V75" s="860"/>
      <c r="W75" s="859">
        <v>22</v>
      </c>
      <c r="X75" s="860"/>
      <c r="Y75" s="859">
        <v>26</v>
      </c>
      <c r="Z75" s="860"/>
      <c r="AA75" s="859">
        <v>29</v>
      </c>
      <c r="AB75" s="860"/>
      <c r="AC75" s="859">
        <v>37</v>
      </c>
      <c r="AD75" s="860"/>
    </row>
    <row r="76" spans="1:30" ht="17.399999999999999" customHeight="1" x14ac:dyDescent="0.25">
      <c r="A76" s="30">
        <v>2</v>
      </c>
      <c r="B76" s="240" t="s">
        <v>4</v>
      </c>
      <c r="C76" s="17">
        <v>2</v>
      </c>
      <c r="D76" s="211">
        <v>4</v>
      </c>
      <c r="E76" s="17">
        <v>1</v>
      </c>
      <c r="F76" s="211">
        <v>3</v>
      </c>
      <c r="G76" s="17">
        <v>1</v>
      </c>
      <c r="H76" s="18" t="s">
        <v>52</v>
      </c>
      <c r="I76" s="220">
        <v>2</v>
      </c>
      <c r="J76" s="126">
        <v>4</v>
      </c>
      <c r="K76" s="220">
        <v>1</v>
      </c>
      <c r="L76" s="126">
        <v>3</v>
      </c>
      <c r="M76" s="489">
        <v>2</v>
      </c>
      <c r="N76" s="490">
        <v>4</v>
      </c>
      <c r="O76" s="489">
        <v>1</v>
      </c>
      <c r="P76" s="490">
        <v>3</v>
      </c>
      <c r="Q76" s="489">
        <v>1</v>
      </c>
      <c r="R76" s="490">
        <v>3</v>
      </c>
      <c r="S76" s="489">
        <v>2</v>
      </c>
      <c r="T76" s="490">
        <v>4</v>
      </c>
      <c r="U76" s="489">
        <v>2</v>
      </c>
      <c r="V76" s="490">
        <v>4</v>
      </c>
      <c r="W76" s="489">
        <v>1</v>
      </c>
      <c r="X76" s="490">
        <v>3</v>
      </c>
      <c r="Y76" s="489">
        <v>1</v>
      </c>
      <c r="Z76" s="490">
        <v>3</v>
      </c>
      <c r="AA76" s="489">
        <v>2</v>
      </c>
      <c r="AB76" s="490">
        <v>4</v>
      </c>
      <c r="AC76" s="489">
        <v>2</v>
      </c>
      <c r="AD76" s="490">
        <v>4</v>
      </c>
    </row>
    <row r="77" spans="1:30" ht="15.6" customHeight="1" x14ac:dyDescent="0.25">
      <c r="A77" s="31">
        <v>3</v>
      </c>
      <c r="B77" s="240" t="s">
        <v>5</v>
      </c>
      <c r="C77" s="873">
        <v>4</v>
      </c>
      <c r="D77" s="874"/>
      <c r="E77" s="873">
        <v>4</v>
      </c>
      <c r="F77" s="874"/>
      <c r="G77" s="873">
        <v>4</v>
      </c>
      <c r="H77" s="874"/>
      <c r="I77" s="1130">
        <v>4</v>
      </c>
      <c r="J77" s="1131"/>
      <c r="K77" s="1130">
        <v>4</v>
      </c>
      <c r="L77" s="1131"/>
      <c r="M77" s="861" t="s">
        <v>136</v>
      </c>
      <c r="N77" s="862"/>
      <c r="O77" s="861" t="s">
        <v>136</v>
      </c>
      <c r="P77" s="862"/>
      <c r="Q77" s="861" t="s">
        <v>136</v>
      </c>
      <c r="R77" s="862"/>
      <c r="S77" s="861" t="s">
        <v>136</v>
      </c>
      <c r="T77" s="862"/>
      <c r="U77" s="861" t="s">
        <v>136</v>
      </c>
      <c r="V77" s="862"/>
      <c r="W77" s="861" t="s">
        <v>136</v>
      </c>
      <c r="X77" s="862"/>
      <c r="Y77" s="861" t="s">
        <v>136</v>
      </c>
      <c r="Z77" s="862"/>
      <c r="AA77" s="861" t="s">
        <v>136</v>
      </c>
      <c r="AB77" s="862"/>
      <c r="AC77" s="861" t="s">
        <v>171</v>
      </c>
      <c r="AD77" s="862"/>
    </row>
    <row r="78" spans="1:30" ht="18" customHeight="1" x14ac:dyDescent="0.25">
      <c r="A78" s="32">
        <v>4</v>
      </c>
      <c r="B78" s="240" t="s">
        <v>38</v>
      </c>
      <c r="C78" s="873">
        <v>5</v>
      </c>
      <c r="D78" s="874"/>
      <c r="E78" s="873">
        <v>3</v>
      </c>
      <c r="F78" s="874"/>
      <c r="G78" s="873">
        <v>2</v>
      </c>
      <c r="H78" s="874"/>
      <c r="I78" s="1130">
        <v>6</v>
      </c>
      <c r="J78" s="1131"/>
      <c r="K78" s="1130">
        <v>1</v>
      </c>
      <c r="L78" s="1131"/>
      <c r="M78" s="861" t="s">
        <v>344</v>
      </c>
      <c r="N78" s="862"/>
      <c r="O78" s="861" t="s">
        <v>140</v>
      </c>
      <c r="P78" s="862"/>
      <c r="Q78" s="861" t="s">
        <v>345</v>
      </c>
      <c r="R78" s="862"/>
      <c r="S78" s="861" t="s">
        <v>346</v>
      </c>
      <c r="T78" s="862"/>
      <c r="U78" s="861" t="s">
        <v>141</v>
      </c>
      <c r="V78" s="862"/>
      <c r="W78" s="861" t="s">
        <v>170</v>
      </c>
      <c r="X78" s="862"/>
      <c r="Y78" s="861" t="s">
        <v>347</v>
      </c>
      <c r="Z78" s="862"/>
      <c r="AA78" s="861" t="s">
        <v>138</v>
      </c>
      <c r="AB78" s="862"/>
      <c r="AC78" s="861" t="s">
        <v>182</v>
      </c>
      <c r="AD78" s="862"/>
    </row>
    <row r="79" spans="1:30" ht="18" customHeight="1" x14ac:dyDescent="0.25">
      <c r="A79" s="33" t="s">
        <v>39</v>
      </c>
      <c r="B79" s="240" t="s">
        <v>6</v>
      </c>
      <c r="C79" s="17">
        <v>60</v>
      </c>
      <c r="D79" s="211">
        <v>206</v>
      </c>
      <c r="E79" s="17">
        <v>220</v>
      </c>
      <c r="F79" s="211">
        <v>209</v>
      </c>
      <c r="G79" s="17">
        <v>259</v>
      </c>
      <c r="H79" s="18" t="s">
        <v>52</v>
      </c>
      <c r="I79" s="24">
        <v>157</v>
      </c>
      <c r="J79" s="18" t="s">
        <v>52</v>
      </c>
      <c r="K79" s="24">
        <v>171</v>
      </c>
      <c r="L79" s="18">
        <v>224</v>
      </c>
      <c r="M79" s="489">
        <v>333</v>
      </c>
      <c r="N79" s="490">
        <v>335</v>
      </c>
      <c r="O79" s="489">
        <v>93</v>
      </c>
      <c r="P79" s="490">
        <v>215</v>
      </c>
      <c r="Q79" s="489">
        <v>335</v>
      </c>
      <c r="R79" s="490">
        <v>456</v>
      </c>
      <c r="S79" s="489">
        <v>531</v>
      </c>
      <c r="T79" s="490" t="s">
        <v>52</v>
      </c>
      <c r="U79" s="489">
        <v>325</v>
      </c>
      <c r="V79" s="490">
        <v>248</v>
      </c>
      <c r="W79" s="489">
        <v>421</v>
      </c>
      <c r="X79" s="490">
        <v>112</v>
      </c>
      <c r="Y79" s="489">
        <v>425</v>
      </c>
      <c r="Z79" s="490" t="s">
        <v>52</v>
      </c>
      <c r="AA79" s="489">
        <v>273</v>
      </c>
      <c r="AB79" s="490">
        <v>259</v>
      </c>
      <c r="AC79" s="489">
        <v>317</v>
      </c>
      <c r="AD79" s="490">
        <v>154</v>
      </c>
    </row>
    <row r="80" spans="1:30" ht="16.8" x14ac:dyDescent="0.25">
      <c r="A80" s="34">
        <v>6</v>
      </c>
      <c r="B80" s="240" t="s">
        <v>40</v>
      </c>
      <c r="C80" s="17">
        <v>10</v>
      </c>
      <c r="D80" s="211">
        <v>1</v>
      </c>
      <c r="E80" s="17">
        <v>10</v>
      </c>
      <c r="F80" s="211">
        <v>10</v>
      </c>
      <c r="G80" s="17">
        <v>10</v>
      </c>
      <c r="H80" s="18" t="s">
        <v>52</v>
      </c>
      <c r="I80" s="24">
        <v>10</v>
      </c>
      <c r="J80" s="18" t="s">
        <v>52</v>
      </c>
      <c r="K80" s="24">
        <v>10</v>
      </c>
      <c r="L80" s="18">
        <v>10</v>
      </c>
      <c r="M80" s="489">
        <v>10</v>
      </c>
      <c r="N80" s="490">
        <v>6</v>
      </c>
      <c r="O80" s="489">
        <v>10</v>
      </c>
      <c r="P80" s="490">
        <v>10</v>
      </c>
      <c r="Q80" s="489">
        <v>10</v>
      </c>
      <c r="R80" s="490">
        <v>3</v>
      </c>
      <c r="S80" s="489">
        <v>9</v>
      </c>
      <c r="T80" s="490" t="s">
        <v>52</v>
      </c>
      <c r="U80" s="489">
        <v>10</v>
      </c>
      <c r="V80" s="490">
        <v>3</v>
      </c>
      <c r="W80" s="489">
        <v>10</v>
      </c>
      <c r="X80" s="490">
        <v>10</v>
      </c>
      <c r="Y80" s="489">
        <v>10</v>
      </c>
      <c r="Z80" s="490" t="s">
        <v>52</v>
      </c>
      <c r="AA80" s="489">
        <v>10</v>
      </c>
      <c r="AB80" s="490">
        <v>4</v>
      </c>
      <c r="AC80" s="489">
        <v>10</v>
      </c>
      <c r="AD80" s="490">
        <v>4</v>
      </c>
    </row>
    <row r="81" spans="1:30" ht="16.8" x14ac:dyDescent="0.25">
      <c r="A81" s="35">
        <v>7</v>
      </c>
      <c r="B81" s="240" t="s">
        <v>7</v>
      </c>
      <c r="C81" s="17">
        <v>155</v>
      </c>
      <c r="D81" s="211">
        <v>414</v>
      </c>
      <c r="E81" s="17">
        <v>445</v>
      </c>
      <c r="F81" s="211">
        <v>480</v>
      </c>
      <c r="G81" s="17">
        <v>576</v>
      </c>
      <c r="H81" s="18" t="s">
        <v>52</v>
      </c>
      <c r="I81" s="24">
        <v>298</v>
      </c>
      <c r="J81" s="18" t="s">
        <v>52</v>
      </c>
      <c r="K81" s="24">
        <v>286</v>
      </c>
      <c r="L81" s="18">
        <v>606</v>
      </c>
      <c r="M81" s="489">
        <v>490</v>
      </c>
      <c r="N81" s="490">
        <v>402</v>
      </c>
      <c r="O81" s="489">
        <v>259</v>
      </c>
      <c r="P81" s="490">
        <v>405</v>
      </c>
      <c r="Q81" s="489">
        <v>513</v>
      </c>
      <c r="R81" s="490">
        <v>680</v>
      </c>
      <c r="S81" s="489">
        <v>684</v>
      </c>
      <c r="T81" s="490" t="s">
        <v>52</v>
      </c>
      <c r="U81" s="489">
        <v>513</v>
      </c>
      <c r="V81" s="490">
        <v>254</v>
      </c>
      <c r="W81" s="489">
        <v>617</v>
      </c>
      <c r="X81" s="490">
        <v>274</v>
      </c>
      <c r="Y81" s="489">
        <v>651</v>
      </c>
      <c r="Z81" s="490" t="s">
        <v>52</v>
      </c>
      <c r="AA81" s="489">
        <v>471</v>
      </c>
      <c r="AB81" s="490">
        <v>322</v>
      </c>
      <c r="AC81" s="489">
        <v>536</v>
      </c>
      <c r="AD81" s="490">
        <v>241</v>
      </c>
    </row>
    <row r="82" spans="1:30" ht="16.8" x14ac:dyDescent="0.25">
      <c r="A82" s="36">
        <v>8</v>
      </c>
      <c r="B82" s="240" t="s">
        <v>41</v>
      </c>
      <c r="C82" s="17">
        <v>147</v>
      </c>
      <c r="D82" s="211">
        <v>115</v>
      </c>
      <c r="E82" s="17">
        <v>224</v>
      </c>
      <c r="F82" s="211">
        <v>206</v>
      </c>
      <c r="G82" s="17">
        <v>18</v>
      </c>
      <c r="H82" s="18" t="s">
        <v>52</v>
      </c>
      <c r="I82" s="24">
        <v>50</v>
      </c>
      <c r="J82" s="18">
        <v>51</v>
      </c>
      <c r="K82" s="24">
        <v>297</v>
      </c>
      <c r="L82" s="18">
        <v>99</v>
      </c>
      <c r="M82" s="489">
        <v>406</v>
      </c>
      <c r="N82" s="490">
        <v>261</v>
      </c>
      <c r="O82" s="489">
        <v>414</v>
      </c>
      <c r="P82" s="490" t="s">
        <v>52</v>
      </c>
      <c r="Q82" s="489">
        <v>479</v>
      </c>
      <c r="R82" s="490" t="s">
        <v>52</v>
      </c>
      <c r="S82" s="489">
        <v>164</v>
      </c>
      <c r="T82" s="490">
        <v>279</v>
      </c>
      <c r="U82" s="489">
        <v>238</v>
      </c>
      <c r="V82" s="490">
        <v>329</v>
      </c>
      <c r="W82" s="489">
        <v>180</v>
      </c>
      <c r="X82" s="490">
        <v>335</v>
      </c>
      <c r="Y82" s="489">
        <v>179</v>
      </c>
      <c r="Z82" s="490">
        <v>152</v>
      </c>
      <c r="AA82" s="489">
        <v>278</v>
      </c>
      <c r="AB82" s="490">
        <v>249</v>
      </c>
      <c r="AC82" s="489">
        <v>205</v>
      </c>
      <c r="AD82" s="490">
        <v>264</v>
      </c>
    </row>
    <row r="83" spans="1:30" ht="16.8" x14ac:dyDescent="0.25">
      <c r="A83" s="30">
        <v>9</v>
      </c>
      <c r="B83" s="240" t="s">
        <v>42</v>
      </c>
      <c r="C83" s="17">
        <v>10</v>
      </c>
      <c r="D83" s="211">
        <v>10</v>
      </c>
      <c r="E83" s="17">
        <v>10</v>
      </c>
      <c r="F83" s="211">
        <v>6</v>
      </c>
      <c r="G83" s="17">
        <v>1</v>
      </c>
      <c r="H83" s="18" t="s">
        <v>52</v>
      </c>
      <c r="I83" s="24">
        <v>10</v>
      </c>
      <c r="J83" s="18">
        <v>10</v>
      </c>
      <c r="K83" s="24">
        <v>10</v>
      </c>
      <c r="L83" s="18">
        <v>2</v>
      </c>
      <c r="M83" s="489">
        <v>10</v>
      </c>
      <c r="N83" s="490">
        <v>10</v>
      </c>
      <c r="O83" s="489">
        <v>9</v>
      </c>
      <c r="P83" s="490" t="s">
        <v>52</v>
      </c>
      <c r="Q83" s="489">
        <v>10</v>
      </c>
      <c r="R83" s="490" t="s">
        <v>52</v>
      </c>
      <c r="S83" s="489">
        <v>10</v>
      </c>
      <c r="T83" s="490">
        <v>10</v>
      </c>
      <c r="U83" s="489">
        <v>10</v>
      </c>
      <c r="V83" s="490">
        <v>10</v>
      </c>
      <c r="W83" s="489">
        <v>10</v>
      </c>
      <c r="X83" s="490">
        <v>7</v>
      </c>
      <c r="Y83" s="489">
        <v>10</v>
      </c>
      <c r="Z83" s="490">
        <v>10</v>
      </c>
      <c r="AA83" s="489">
        <v>10</v>
      </c>
      <c r="AB83" s="490">
        <v>10</v>
      </c>
      <c r="AC83" s="489">
        <v>10</v>
      </c>
      <c r="AD83" s="490">
        <v>10</v>
      </c>
    </row>
    <row r="84" spans="1:30" ht="17.399999999999999" thickBot="1" x14ac:dyDescent="0.3">
      <c r="A84" s="37">
        <v>10</v>
      </c>
      <c r="B84" s="241" t="s">
        <v>19</v>
      </c>
      <c r="C84" s="17">
        <v>297</v>
      </c>
      <c r="D84" s="211">
        <v>236</v>
      </c>
      <c r="E84" s="17">
        <v>457</v>
      </c>
      <c r="F84" s="211">
        <v>422</v>
      </c>
      <c r="G84" s="17">
        <v>30</v>
      </c>
      <c r="H84" s="18" t="s">
        <v>52</v>
      </c>
      <c r="I84" s="24">
        <v>138</v>
      </c>
      <c r="J84" s="18">
        <v>119</v>
      </c>
      <c r="K84" s="24">
        <v>593</v>
      </c>
      <c r="L84" s="18">
        <v>113</v>
      </c>
      <c r="M84" s="491">
        <v>589</v>
      </c>
      <c r="N84" s="492">
        <v>612</v>
      </c>
      <c r="O84" s="491">
        <v>589</v>
      </c>
      <c r="P84" s="492" t="s">
        <v>52</v>
      </c>
      <c r="Q84" s="491">
        <v>883</v>
      </c>
      <c r="R84" s="492" t="s">
        <v>52</v>
      </c>
      <c r="S84" s="489">
        <v>276</v>
      </c>
      <c r="T84" s="492">
        <v>415</v>
      </c>
      <c r="U84" s="491">
        <v>332</v>
      </c>
      <c r="V84" s="492">
        <v>494</v>
      </c>
      <c r="W84" s="491">
        <v>317</v>
      </c>
      <c r="X84" s="492">
        <v>728</v>
      </c>
      <c r="Y84" s="491">
        <v>284</v>
      </c>
      <c r="Z84" s="492">
        <v>212</v>
      </c>
      <c r="AA84" s="489">
        <v>557</v>
      </c>
      <c r="AB84" s="492">
        <v>473</v>
      </c>
      <c r="AC84" s="491">
        <v>326</v>
      </c>
      <c r="AD84" s="492">
        <v>458</v>
      </c>
    </row>
    <row r="85" spans="1:30" ht="18" thickBot="1" x14ac:dyDescent="0.3">
      <c r="A85" s="927" t="s">
        <v>54</v>
      </c>
      <c r="B85" s="929" t="s">
        <v>0</v>
      </c>
      <c r="C85" s="1134" t="s">
        <v>18</v>
      </c>
      <c r="D85" s="1135"/>
      <c r="E85" s="1135"/>
      <c r="F85" s="1135"/>
      <c r="G85" s="1135"/>
      <c r="H85" s="1135"/>
      <c r="I85" s="1135"/>
      <c r="J85" s="1135"/>
      <c r="K85" s="1135"/>
      <c r="L85" s="1136"/>
      <c r="M85" s="847" t="s">
        <v>18</v>
      </c>
      <c r="N85" s="848"/>
      <c r="O85" s="848"/>
      <c r="P85" s="848"/>
      <c r="Q85" s="848"/>
      <c r="R85" s="848"/>
      <c r="S85" s="848"/>
      <c r="T85" s="848"/>
      <c r="U85" s="848"/>
      <c r="V85" s="848"/>
      <c r="W85" s="848"/>
      <c r="X85" s="848"/>
      <c r="Y85" s="848"/>
      <c r="Z85" s="848"/>
      <c r="AA85" s="848"/>
      <c r="AB85" s="848"/>
      <c r="AC85" s="848"/>
      <c r="AD85" s="849"/>
    </row>
    <row r="86" spans="1:30" ht="18" thickBot="1" x14ac:dyDescent="0.3">
      <c r="A86" s="928"/>
      <c r="B86" s="930"/>
      <c r="C86" s="270" t="s">
        <v>55</v>
      </c>
      <c r="D86" s="271" t="s">
        <v>56</v>
      </c>
      <c r="E86" s="270" t="s">
        <v>55</v>
      </c>
      <c r="F86" s="271" t="s">
        <v>56</v>
      </c>
      <c r="G86" s="270" t="s">
        <v>55</v>
      </c>
      <c r="H86" s="271" t="s">
        <v>56</v>
      </c>
      <c r="I86" s="270" t="s">
        <v>55</v>
      </c>
      <c r="J86" s="271" t="s">
        <v>56</v>
      </c>
      <c r="K86" s="270" t="s">
        <v>55</v>
      </c>
      <c r="L86" s="271" t="s">
        <v>56</v>
      </c>
      <c r="M86" s="501" t="s">
        <v>55</v>
      </c>
      <c r="N86" s="502" t="s">
        <v>56</v>
      </c>
      <c r="O86" s="501" t="s">
        <v>55</v>
      </c>
      <c r="P86" s="502" t="s">
        <v>56</v>
      </c>
      <c r="Q86" s="501" t="s">
        <v>55</v>
      </c>
      <c r="R86" s="502" t="s">
        <v>56</v>
      </c>
      <c r="S86" s="501" t="s">
        <v>55</v>
      </c>
      <c r="T86" s="502" t="s">
        <v>56</v>
      </c>
      <c r="U86" s="501" t="s">
        <v>55</v>
      </c>
      <c r="V86" s="502" t="s">
        <v>56</v>
      </c>
      <c r="W86" s="501" t="s">
        <v>55</v>
      </c>
      <c r="X86" s="502" t="s">
        <v>56</v>
      </c>
      <c r="Y86" s="501" t="s">
        <v>55</v>
      </c>
      <c r="Z86" s="502" t="s">
        <v>56</v>
      </c>
      <c r="AA86" s="501" t="s">
        <v>55</v>
      </c>
      <c r="AB86" s="502" t="s">
        <v>56</v>
      </c>
      <c r="AC86" s="501" t="s">
        <v>55</v>
      </c>
      <c r="AD86" s="502" t="s">
        <v>56</v>
      </c>
    </row>
    <row r="87" spans="1:30" ht="16.8" x14ac:dyDescent="0.25">
      <c r="A87" s="41">
        <v>11</v>
      </c>
      <c r="B87" s="232" t="s">
        <v>8</v>
      </c>
      <c r="C87" s="266">
        <v>2</v>
      </c>
      <c r="D87" s="267" t="s">
        <v>21</v>
      </c>
      <c r="E87" s="266">
        <v>123</v>
      </c>
      <c r="F87" s="267">
        <v>11</v>
      </c>
      <c r="G87" s="266">
        <v>9</v>
      </c>
      <c r="H87" s="94" t="s">
        <v>52</v>
      </c>
      <c r="I87" s="95">
        <v>6</v>
      </c>
      <c r="J87" s="94" t="s">
        <v>52</v>
      </c>
      <c r="K87" s="95">
        <v>4</v>
      </c>
      <c r="L87" s="94">
        <v>5</v>
      </c>
      <c r="M87" s="493">
        <v>86</v>
      </c>
      <c r="N87" s="494">
        <v>36</v>
      </c>
      <c r="O87" s="493">
        <v>4</v>
      </c>
      <c r="P87" s="494">
        <v>25</v>
      </c>
      <c r="Q87" s="493">
        <v>17</v>
      </c>
      <c r="R87" s="494">
        <v>226</v>
      </c>
      <c r="S87" s="493">
        <v>14</v>
      </c>
      <c r="T87" s="494" t="s">
        <v>52</v>
      </c>
      <c r="U87" s="493">
        <v>46</v>
      </c>
      <c r="V87" s="494">
        <v>53</v>
      </c>
      <c r="W87" s="493">
        <v>59</v>
      </c>
      <c r="X87" s="494">
        <v>12</v>
      </c>
      <c r="Y87" s="493">
        <v>30</v>
      </c>
      <c r="Z87" s="494" t="s">
        <v>52</v>
      </c>
      <c r="AA87" s="497">
        <v>0</v>
      </c>
      <c r="AB87" s="498">
        <v>1</v>
      </c>
      <c r="AC87" s="497">
        <v>0</v>
      </c>
      <c r="AD87" s="498">
        <v>15</v>
      </c>
    </row>
    <row r="88" spans="1:30" ht="16.8" x14ac:dyDescent="0.25">
      <c r="A88" s="30">
        <v>12</v>
      </c>
      <c r="B88" s="233" t="s">
        <v>9</v>
      </c>
      <c r="C88" s="17">
        <v>7</v>
      </c>
      <c r="D88" s="211" t="s">
        <v>21</v>
      </c>
      <c r="E88" s="17">
        <v>191</v>
      </c>
      <c r="F88" s="211">
        <v>27</v>
      </c>
      <c r="G88" s="17">
        <v>18</v>
      </c>
      <c r="H88" s="18" t="s">
        <v>52</v>
      </c>
      <c r="I88" s="24">
        <v>17</v>
      </c>
      <c r="J88" s="18" t="s">
        <v>52</v>
      </c>
      <c r="K88" s="24">
        <v>21</v>
      </c>
      <c r="L88" s="18">
        <v>12</v>
      </c>
      <c r="M88" s="489">
        <v>183</v>
      </c>
      <c r="N88" s="490">
        <v>83</v>
      </c>
      <c r="O88" s="489">
        <v>11</v>
      </c>
      <c r="P88" s="490">
        <v>93</v>
      </c>
      <c r="Q88" s="489">
        <v>45</v>
      </c>
      <c r="R88" s="490">
        <v>321</v>
      </c>
      <c r="S88" s="489">
        <v>29</v>
      </c>
      <c r="T88" s="490" t="s">
        <v>52</v>
      </c>
      <c r="U88" s="489">
        <v>83</v>
      </c>
      <c r="V88" s="490">
        <v>68</v>
      </c>
      <c r="W88" s="489">
        <v>97</v>
      </c>
      <c r="X88" s="490">
        <v>18</v>
      </c>
      <c r="Y88" s="489">
        <v>54</v>
      </c>
      <c r="Z88" s="490" t="s">
        <v>52</v>
      </c>
      <c r="AA88" s="500">
        <v>3</v>
      </c>
      <c r="AB88" s="499">
        <v>12</v>
      </c>
      <c r="AC88" s="500">
        <v>8</v>
      </c>
      <c r="AD88" s="499">
        <v>32</v>
      </c>
    </row>
    <row r="89" spans="1:30" ht="16.8" x14ac:dyDescent="0.25">
      <c r="A89" s="30">
        <v>13</v>
      </c>
      <c r="B89" s="233" t="s">
        <v>10</v>
      </c>
      <c r="C89" s="17">
        <v>4</v>
      </c>
      <c r="D89" s="211" t="s">
        <v>21</v>
      </c>
      <c r="E89" s="17">
        <v>3</v>
      </c>
      <c r="F89" s="211">
        <v>3</v>
      </c>
      <c r="G89" s="17">
        <v>4</v>
      </c>
      <c r="H89" s="18" t="s">
        <v>52</v>
      </c>
      <c r="I89" s="24">
        <v>4</v>
      </c>
      <c r="J89" s="18" t="s">
        <v>52</v>
      </c>
      <c r="K89" s="24">
        <v>4</v>
      </c>
      <c r="L89" s="18">
        <v>3</v>
      </c>
      <c r="M89" s="489">
        <v>3</v>
      </c>
      <c r="N89" s="490">
        <v>3</v>
      </c>
      <c r="O89" s="489">
        <v>3</v>
      </c>
      <c r="P89" s="490">
        <v>3</v>
      </c>
      <c r="Q89" s="489">
        <v>3</v>
      </c>
      <c r="R89" s="490">
        <v>2</v>
      </c>
      <c r="S89" s="489">
        <v>3</v>
      </c>
      <c r="T89" s="490" t="s">
        <v>52</v>
      </c>
      <c r="U89" s="489">
        <v>3</v>
      </c>
      <c r="V89" s="490">
        <v>3</v>
      </c>
      <c r="W89" s="489">
        <v>3</v>
      </c>
      <c r="X89" s="490">
        <v>3</v>
      </c>
      <c r="Y89" s="489">
        <v>3</v>
      </c>
      <c r="Z89" s="490" t="s">
        <v>52</v>
      </c>
      <c r="AA89" s="500">
        <v>3</v>
      </c>
      <c r="AB89" s="499">
        <v>3</v>
      </c>
      <c r="AC89" s="500">
        <v>4</v>
      </c>
      <c r="AD89" s="499">
        <v>5</v>
      </c>
    </row>
    <row r="90" spans="1:30" ht="16.8" x14ac:dyDescent="0.25">
      <c r="A90" s="30">
        <v>14</v>
      </c>
      <c r="B90" s="233" t="s">
        <v>11</v>
      </c>
      <c r="C90" s="17" t="s">
        <v>51</v>
      </c>
      <c r="D90" s="211" t="s">
        <v>21</v>
      </c>
      <c r="E90" s="17" t="s">
        <v>51</v>
      </c>
      <c r="F90" s="211" t="s">
        <v>51</v>
      </c>
      <c r="G90" s="17" t="s">
        <v>51</v>
      </c>
      <c r="H90" s="18" t="s">
        <v>52</v>
      </c>
      <c r="I90" s="24" t="s">
        <v>51</v>
      </c>
      <c r="J90" s="18" t="s">
        <v>52</v>
      </c>
      <c r="K90" s="24" t="s">
        <v>51</v>
      </c>
      <c r="L90" s="18" t="s">
        <v>51</v>
      </c>
      <c r="M90" s="500" t="s">
        <v>51</v>
      </c>
      <c r="N90" s="499" t="s">
        <v>51</v>
      </c>
      <c r="O90" s="500" t="s">
        <v>51</v>
      </c>
      <c r="P90" s="499" t="s">
        <v>51</v>
      </c>
      <c r="Q90" s="500" t="s">
        <v>51</v>
      </c>
      <c r="R90" s="499" t="s">
        <v>51</v>
      </c>
      <c r="S90" s="500" t="s">
        <v>51</v>
      </c>
      <c r="T90" s="499" t="s">
        <v>52</v>
      </c>
      <c r="U90" s="500" t="s">
        <v>51</v>
      </c>
      <c r="V90" s="499" t="s">
        <v>51</v>
      </c>
      <c r="W90" s="500" t="s">
        <v>51</v>
      </c>
      <c r="X90" s="499" t="s">
        <v>51</v>
      </c>
      <c r="Y90" s="500" t="s">
        <v>51</v>
      </c>
      <c r="Z90" s="499" t="s">
        <v>52</v>
      </c>
      <c r="AA90" s="500" t="s">
        <v>51</v>
      </c>
      <c r="AB90" s="499" t="s">
        <v>51</v>
      </c>
      <c r="AC90" s="500" t="s">
        <v>51</v>
      </c>
      <c r="AD90" s="499" t="s">
        <v>51</v>
      </c>
    </row>
    <row r="91" spans="1:30" ht="16.8" x14ac:dyDescent="0.25">
      <c r="A91" s="30">
        <v>15</v>
      </c>
      <c r="B91" s="233" t="s">
        <v>12</v>
      </c>
      <c r="C91" s="17" t="s">
        <v>20</v>
      </c>
      <c r="D91" s="211" t="s">
        <v>20</v>
      </c>
      <c r="E91" s="17" t="s">
        <v>20</v>
      </c>
      <c r="F91" s="211" t="s">
        <v>20</v>
      </c>
      <c r="G91" s="17" t="s">
        <v>20</v>
      </c>
      <c r="H91" s="18" t="s">
        <v>52</v>
      </c>
      <c r="I91" s="24" t="s">
        <v>20</v>
      </c>
      <c r="J91" s="18" t="s">
        <v>52</v>
      </c>
      <c r="K91" s="24" t="s">
        <v>20</v>
      </c>
      <c r="L91" s="18" t="s">
        <v>20</v>
      </c>
      <c r="M91" s="489" t="s">
        <v>20</v>
      </c>
      <c r="N91" s="490" t="s">
        <v>20</v>
      </c>
      <c r="O91" s="489" t="s">
        <v>20</v>
      </c>
      <c r="P91" s="490" t="s">
        <v>20</v>
      </c>
      <c r="Q91" s="489" t="s">
        <v>20</v>
      </c>
      <c r="R91" s="490" t="s">
        <v>20</v>
      </c>
      <c r="S91" s="489" t="s">
        <v>20</v>
      </c>
      <c r="T91" s="490" t="s">
        <v>52</v>
      </c>
      <c r="U91" s="489" t="s">
        <v>20</v>
      </c>
      <c r="V91" s="490" t="s">
        <v>20</v>
      </c>
      <c r="W91" s="489" t="s">
        <v>20</v>
      </c>
      <c r="X91" s="490" t="s">
        <v>20</v>
      </c>
      <c r="Y91" s="489" t="s">
        <v>20</v>
      </c>
      <c r="Z91" s="490" t="s">
        <v>52</v>
      </c>
      <c r="AA91" s="489" t="s">
        <v>20</v>
      </c>
      <c r="AB91" s="490" t="s">
        <v>20</v>
      </c>
      <c r="AC91" s="489" t="s">
        <v>20</v>
      </c>
      <c r="AD91" s="490" t="s">
        <v>20</v>
      </c>
    </row>
    <row r="92" spans="1:30" ht="16.2" x14ac:dyDescent="0.25">
      <c r="A92" s="42">
        <v>16</v>
      </c>
      <c r="B92" s="233" t="s">
        <v>13</v>
      </c>
      <c r="C92" s="17" t="s">
        <v>52</v>
      </c>
      <c r="D92" s="211" t="s">
        <v>52</v>
      </c>
      <c r="E92" s="17" t="s">
        <v>52</v>
      </c>
      <c r="F92" s="211" t="s">
        <v>52</v>
      </c>
      <c r="G92" s="17" t="s">
        <v>52</v>
      </c>
      <c r="H92" s="18" t="s">
        <v>52</v>
      </c>
      <c r="I92" s="17" t="s">
        <v>52</v>
      </c>
      <c r="J92" s="211" t="s">
        <v>52</v>
      </c>
      <c r="K92" s="17" t="s">
        <v>52</v>
      </c>
      <c r="L92" s="211" t="s">
        <v>52</v>
      </c>
      <c r="M92" s="532">
        <v>24</v>
      </c>
      <c r="N92" s="533">
        <v>6</v>
      </c>
      <c r="O92" s="532">
        <v>12</v>
      </c>
      <c r="P92" s="533" t="s">
        <v>52</v>
      </c>
      <c r="Q92" s="532">
        <v>78</v>
      </c>
      <c r="R92" s="533" t="s">
        <v>52</v>
      </c>
      <c r="S92" s="532" t="s">
        <v>52</v>
      </c>
      <c r="T92" s="533">
        <v>18</v>
      </c>
      <c r="U92" s="532">
        <v>6</v>
      </c>
      <c r="V92" s="533">
        <v>24</v>
      </c>
      <c r="W92" s="532" t="s">
        <v>52</v>
      </c>
      <c r="X92" s="533">
        <v>12</v>
      </c>
      <c r="Y92" s="532">
        <v>18</v>
      </c>
      <c r="Z92" s="533" t="s">
        <v>52</v>
      </c>
      <c r="AA92" s="532">
        <v>18</v>
      </c>
      <c r="AB92" s="533" t="s">
        <v>52</v>
      </c>
      <c r="AC92" s="532" t="s">
        <v>52</v>
      </c>
      <c r="AD92" s="533">
        <v>6</v>
      </c>
    </row>
    <row r="93" spans="1:30" ht="16.2" x14ac:dyDescent="0.25">
      <c r="A93" s="42">
        <v>17</v>
      </c>
      <c r="B93" s="233" t="s">
        <v>50</v>
      </c>
      <c r="C93" s="17" t="s">
        <v>52</v>
      </c>
      <c r="D93" s="211" t="s">
        <v>52</v>
      </c>
      <c r="E93" s="17" t="s">
        <v>52</v>
      </c>
      <c r="F93" s="211" t="s">
        <v>52</v>
      </c>
      <c r="G93" s="17" t="s">
        <v>52</v>
      </c>
      <c r="H93" s="18" t="s">
        <v>52</v>
      </c>
      <c r="I93" s="17" t="s">
        <v>52</v>
      </c>
      <c r="J93" s="211" t="s">
        <v>52</v>
      </c>
      <c r="K93" s="17" t="s">
        <v>52</v>
      </c>
      <c r="L93" s="211" t="s">
        <v>52</v>
      </c>
      <c r="M93" s="532">
        <v>11</v>
      </c>
      <c r="N93" s="533">
        <v>8</v>
      </c>
      <c r="O93" s="532">
        <v>6</v>
      </c>
      <c r="P93" s="533" t="s">
        <v>52</v>
      </c>
      <c r="Q93" s="532">
        <v>33</v>
      </c>
      <c r="R93" s="533" t="s">
        <v>52</v>
      </c>
      <c r="S93" s="532" t="s">
        <v>52</v>
      </c>
      <c r="T93" s="533">
        <v>6</v>
      </c>
      <c r="U93" s="532">
        <v>5</v>
      </c>
      <c r="V93" s="533">
        <v>4</v>
      </c>
      <c r="W93" s="532" t="s">
        <v>52</v>
      </c>
      <c r="X93" s="533">
        <v>18</v>
      </c>
      <c r="Y93" s="532">
        <v>4</v>
      </c>
      <c r="Z93" s="533" t="s">
        <v>52</v>
      </c>
      <c r="AA93" s="532">
        <v>7</v>
      </c>
      <c r="AB93" s="533" t="s">
        <v>52</v>
      </c>
      <c r="AC93" s="532" t="s">
        <v>52</v>
      </c>
      <c r="AD93" s="533">
        <v>7</v>
      </c>
    </row>
    <row r="94" spans="1:30" ht="16.2" x14ac:dyDescent="0.25">
      <c r="A94" s="42">
        <v>18</v>
      </c>
      <c r="B94" s="233" t="s">
        <v>14</v>
      </c>
      <c r="C94" s="17" t="s">
        <v>52</v>
      </c>
      <c r="D94" s="211" t="s">
        <v>52</v>
      </c>
      <c r="E94" s="17" t="s">
        <v>52</v>
      </c>
      <c r="F94" s="211" t="s">
        <v>52</v>
      </c>
      <c r="G94" s="17" t="s">
        <v>52</v>
      </c>
      <c r="H94" s="18" t="s">
        <v>52</v>
      </c>
      <c r="I94" s="17" t="s">
        <v>52</v>
      </c>
      <c r="J94" s="211" t="s">
        <v>52</v>
      </c>
      <c r="K94" s="17" t="s">
        <v>52</v>
      </c>
      <c r="L94" s="211" t="s">
        <v>52</v>
      </c>
      <c r="M94" s="532">
        <v>1</v>
      </c>
      <c r="N94" s="533">
        <v>0</v>
      </c>
      <c r="O94" s="532">
        <v>0</v>
      </c>
      <c r="P94" s="533" t="s">
        <v>52</v>
      </c>
      <c r="Q94" s="532">
        <v>1</v>
      </c>
      <c r="R94" s="533" t="s">
        <v>52</v>
      </c>
      <c r="S94" s="532" t="s">
        <v>52</v>
      </c>
      <c r="T94" s="533">
        <v>0</v>
      </c>
      <c r="U94" s="532">
        <v>0</v>
      </c>
      <c r="V94" s="533">
        <v>0</v>
      </c>
      <c r="W94" s="532" t="s">
        <v>52</v>
      </c>
      <c r="X94" s="533">
        <v>0</v>
      </c>
      <c r="Y94" s="532">
        <v>0</v>
      </c>
      <c r="Z94" s="533" t="s">
        <v>52</v>
      </c>
      <c r="AA94" s="532">
        <v>0</v>
      </c>
      <c r="AB94" s="533" t="s">
        <v>52</v>
      </c>
      <c r="AC94" s="532" t="s">
        <v>52</v>
      </c>
      <c r="AD94" s="533">
        <v>0</v>
      </c>
    </row>
    <row r="95" spans="1:30" ht="16.2" x14ac:dyDescent="0.25">
      <c r="A95" s="42">
        <v>19</v>
      </c>
      <c r="B95" s="233" t="s">
        <v>2</v>
      </c>
      <c r="C95" s="17" t="s">
        <v>52</v>
      </c>
      <c r="D95" s="211" t="s">
        <v>52</v>
      </c>
      <c r="E95" s="17" t="s">
        <v>52</v>
      </c>
      <c r="F95" s="211" t="s">
        <v>52</v>
      </c>
      <c r="G95" s="17" t="s">
        <v>52</v>
      </c>
      <c r="H95" s="18" t="s">
        <v>52</v>
      </c>
      <c r="I95" s="17" t="s">
        <v>52</v>
      </c>
      <c r="J95" s="211" t="s">
        <v>52</v>
      </c>
      <c r="K95" s="17" t="s">
        <v>52</v>
      </c>
      <c r="L95" s="211" t="s">
        <v>52</v>
      </c>
      <c r="M95" s="532">
        <v>1</v>
      </c>
      <c r="N95" s="533">
        <v>0</v>
      </c>
      <c r="O95" s="532">
        <v>0</v>
      </c>
      <c r="P95" s="533" t="s">
        <v>52</v>
      </c>
      <c r="Q95" s="532">
        <v>4</v>
      </c>
      <c r="R95" s="533" t="s">
        <v>52</v>
      </c>
      <c r="S95" s="532" t="s">
        <v>52</v>
      </c>
      <c r="T95" s="533">
        <v>0</v>
      </c>
      <c r="U95" s="532">
        <v>0</v>
      </c>
      <c r="V95" s="533">
        <v>2</v>
      </c>
      <c r="W95" s="532" t="s">
        <v>52</v>
      </c>
      <c r="X95" s="533">
        <v>0</v>
      </c>
      <c r="Y95" s="532">
        <v>1</v>
      </c>
      <c r="Z95" s="533" t="s">
        <v>52</v>
      </c>
      <c r="AA95" s="532">
        <v>1</v>
      </c>
      <c r="AB95" s="533" t="s">
        <v>52</v>
      </c>
      <c r="AC95" s="532" t="s">
        <v>52</v>
      </c>
      <c r="AD95" s="533">
        <v>0</v>
      </c>
    </row>
    <row r="96" spans="1:30" ht="16.2" x14ac:dyDescent="0.25">
      <c r="A96" s="42">
        <v>20</v>
      </c>
      <c r="B96" s="233" t="s">
        <v>15</v>
      </c>
      <c r="C96" s="17" t="s">
        <v>52</v>
      </c>
      <c r="D96" s="211" t="s">
        <v>52</v>
      </c>
      <c r="E96" s="17" t="s">
        <v>52</v>
      </c>
      <c r="F96" s="211" t="s">
        <v>52</v>
      </c>
      <c r="G96" s="17" t="s">
        <v>52</v>
      </c>
      <c r="H96" s="18" t="s">
        <v>52</v>
      </c>
      <c r="I96" s="17" t="s">
        <v>52</v>
      </c>
      <c r="J96" s="211" t="s">
        <v>52</v>
      </c>
      <c r="K96" s="17" t="s">
        <v>52</v>
      </c>
      <c r="L96" s="211" t="s">
        <v>52</v>
      </c>
      <c r="M96" s="532">
        <v>4</v>
      </c>
      <c r="N96" s="533">
        <v>0</v>
      </c>
      <c r="O96" s="532">
        <v>0</v>
      </c>
      <c r="P96" s="533" t="s">
        <v>52</v>
      </c>
      <c r="Q96" s="532">
        <v>4</v>
      </c>
      <c r="R96" s="533" t="s">
        <v>52</v>
      </c>
      <c r="S96" s="532" t="s">
        <v>52</v>
      </c>
      <c r="T96" s="533">
        <v>0</v>
      </c>
      <c r="U96" s="532">
        <v>0</v>
      </c>
      <c r="V96" s="533">
        <v>0</v>
      </c>
      <c r="W96" s="532" t="s">
        <v>52</v>
      </c>
      <c r="X96" s="533">
        <v>0</v>
      </c>
      <c r="Y96" s="532">
        <v>0</v>
      </c>
      <c r="Z96" s="533" t="s">
        <v>52</v>
      </c>
      <c r="AA96" s="532">
        <v>0</v>
      </c>
      <c r="AB96" s="533" t="s">
        <v>52</v>
      </c>
      <c r="AC96" s="532" t="s">
        <v>52</v>
      </c>
      <c r="AD96" s="533">
        <v>0</v>
      </c>
    </row>
    <row r="97" spans="1:30" ht="16.8" thickBot="1" x14ac:dyDescent="0.3">
      <c r="A97" s="42">
        <v>21</v>
      </c>
      <c r="B97" s="234" t="s">
        <v>16</v>
      </c>
      <c r="C97" s="19" t="s">
        <v>52</v>
      </c>
      <c r="D97" s="109" t="s">
        <v>52</v>
      </c>
      <c r="E97" s="19" t="s">
        <v>52</v>
      </c>
      <c r="F97" s="109" t="s">
        <v>52</v>
      </c>
      <c r="G97" s="19" t="s">
        <v>52</v>
      </c>
      <c r="H97" s="22" t="s">
        <v>52</v>
      </c>
      <c r="I97" s="19" t="s">
        <v>52</v>
      </c>
      <c r="J97" s="109" t="s">
        <v>52</v>
      </c>
      <c r="K97" s="19" t="s">
        <v>52</v>
      </c>
      <c r="L97" s="109" t="s">
        <v>52</v>
      </c>
      <c r="M97" s="534" t="s">
        <v>20</v>
      </c>
      <c r="N97" s="535" t="s">
        <v>20</v>
      </c>
      <c r="O97" s="534" t="s">
        <v>20</v>
      </c>
      <c r="P97" s="535" t="s">
        <v>20</v>
      </c>
      <c r="Q97" s="534" t="s">
        <v>20</v>
      </c>
      <c r="R97" s="535" t="s">
        <v>20</v>
      </c>
      <c r="S97" s="534" t="s">
        <v>20</v>
      </c>
      <c r="T97" s="535" t="s">
        <v>20</v>
      </c>
      <c r="U97" s="534" t="s">
        <v>20</v>
      </c>
      <c r="V97" s="535" t="s">
        <v>20</v>
      </c>
      <c r="W97" s="534" t="s">
        <v>20</v>
      </c>
      <c r="X97" s="535" t="s">
        <v>20</v>
      </c>
      <c r="Y97" s="534" t="s">
        <v>20</v>
      </c>
      <c r="Z97" s="535" t="s">
        <v>52</v>
      </c>
      <c r="AA97" s="534" t="s">
        <v>20</v>
      </c>
      <c r="AB97" s="535" t="s">
        <v>20</v>
      </c>
      <c r="AC97" s="534" t="s">
        <v>20</v>
      </c>
      <c r="AD97" s="535" t="s">
        <v>20</v>
      </c>
    </row>
  </sheetData>
  <mergeCells count="90">
    <mergeCell ref="A66:Q66"/>
    <mergeCell ref="A53:H53"/>
    <mergeCell ref="A10:A11"/>
    <mergeCell ref="B10:B11"/>
    <mergeCell ref="A36:Q36"/>
    <mergeCell ref="A37:B38"/>
    <mergeCell ref="B40:B41"/>
    <mergeCell ref="C40:H40"/>
    <mergeCell ref="A42:H42"/>
    <mergeCell ref="A8:B8"/>
    <mergeCell ref="H10:L10"/>
    <mergeCell ref="C10:G10"/>
    <mergeCell ref="A12:L12"/>
    <mergeCell ref="A23:L23"/>
    <mergeCell ref="A1:Q1"/>
    <mergeCell ref="A4:Q4"/>
    <mergeCell ref="A5:B5"/>
    <mergeCell ref="A6:B6"/>
    <mergeCell ref="A7:B7"/>
    <mergeCell ref="A3:B3"/>
    <mergeCell ref="C3:Q3"/>
    <mergeCell ref="A67:B68"/>
    <mergeCell ref="A72:A73"/>
    <mergeCell ref="B72:B73"/>
    <mergeCell ref="C73:D73"/>
    <mergeCell ref="E73:F73"/>
    <mergeCell ref="G73:H73"/>
    <mergeCell ref="I73:J73"/>
    <mergeCell ref="K73:L73"/>
    <mergeCell ref="C72:L72"/>
    <mergeCell ref="C75:D75"/>
    <mergeCell ref="E75:F75"/>
    <mergeCell ref="G75:H75"/>
    <mergeCell ref="I75:J75"/>
    <mergeCell ref="K75:L75"/>
    <mergeCell ref="A74:L74"/>
    <mergeCell ref="A85:A86"/>
    <mergeCell ref="B85:B86"/>
    <mergeCell ref="C78:D78"/>
    <mergeCell ref="E78:F78"/>
    <mergeCell ref="G78:H78"/>
    <mergeCell ref="C85:L85"/>
    <mergeCell ref="I78:J78"/>
    <mergeCell ref="K78:L78"/>
    <mergeCell ref="C77:D77"/>
    <mergeCell ref="E77:F77"/>
    <mergeCell ref="G77:H77"/>
    <mergeCell ref="I77:J77"/>
    <mergeCell ref="K77:L77"/>
    <mergeCell ref="M72:AD72"/>
    <mergeCell ref="M73:N73"/>
    <mergeCell ref="O73:P73"/>
    <mergeCell ref="Q73:R73"/>
    <mergeCell ref="S73:T73"/>
    <mergeCell ref="U73:V73"/>
    <mergeCell ref="W73:X73"/>
    <mergeCell ref="Y73:Z73"/>
    <mergeCell ref="AA73:AB73"/>
    <mergeCell ref="AC73:AD73"/>
    <mergeCell ref="M74:AD74"/>
    <mergeCell ref="M75:N75"/>
    <mergeCell ref="O75:P75"/>
    <mergeCell ref="Q75:R75"/>
    <mergeCell ref="S75:T75"/>
    <mergeCell ref="U75:V75"/>
    <mergeCell ref="W75:X75"/>
    <mergeCell ref="Y75:Z75"/>
    <mergeCell ref="AA75:AB75"/>
    <mergeCell ref="AC75:AD75"/>
    <mergeCell ref="M77:N77"/>
    <mergeCell ref="O77:P77"/>
    <mergeCell ref="Q77:R77"/>
    <mergeCell ref="S77:T77"/>
    <mergeCell ref="U77:V77"/>
    <mergeCell ref="M85:AD85"/>
    <mergeCell ref="A69:B69"/>
    <mergeCell ref="A70:B70"/>
    <mergeCell ref="W77:X77"/>
    <mergeCell ref="Y77:Z77"/>
    <mergeCell ref="AA77:AB77"/>
    <mergeCell ref="AC77:AD77"/>
    <mergeCell ref="M78:N78"/>
    <mergeCell ref="O78:P78"/>
    <mergeCell ref="Q78:R78"/>
    <mergeCell ref="S78:T78"/>
    <mergeCell ref="U78:V78"/>
    <mergeCell ref="W78:X78"/>
    <mergeCell ref="Y78:Z78"/>
    <mergeCell ref="AA78:AB78"/>
    <mergeCell ref="AC78:AD78"/>
  </mergeCells>
  <phoneticPr fontId="35" type="noConversion"/>
  <pageMargins left="0.7" right="0.7" top="0.75" bottom="0.75" header="0.3" footer="0.3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7"/>
  <sheetViews>
    <sheetView zoomScale="80" zoomScaleNormal="80" workbookViewId="0">
      <selection activeCell="A3" sqref="A3:Q3"/>
    </sheetView>
  </sheetViews>
  <sheetFormatPr defaultColWidth="9.33203125" defaultRowHeight="13.2" x14ac:dyDescent="0.25"/>
  <cols>
    <col min="1" max="1" width="5.109375" style="1" bestFit="1" customWidth="1"/>
    <col min="2" max="2" width="59.109375" style="1" customWidth="1"/>
    <col min="3" max="28" width="10.77734375" style="1" customWidth="1"/>
    <col min="29" max="16384" width="9.33203125" style="1"/>
  </cols>
  <sheetData>
    <row r="1" spans="1:17" ht="90.6" customHeight="1" thickBot="1" x14ac:dyDescent="0.3">
      <c r="A1" s="829" t="s">
        <v>265</v>
      </c>
      <c r="B1" s="830"/>
      <c r="C1" s="830"/>
      <c r="D1" s="830"/>
      <c r="E1" s="830"/>
      <c r="F1" s="830"/>
      <c r="G1" s="830"/>
      <c r="H1" s="830"/>
      <c r="I1" s="830"/>
      <c r="J1" s="830"/>
      <c r="K1" s="830"/>
      <c r="L1" s="830"/>
      <c r="M1" s="830"/>
      <c r="N1" s="830"/>
      <c r="O1" s="830"/>
      <c r="P1" s="830"/>
      <c r="Q1" s="831"/>
    </row>
    <row r="2" spans="1:17" ht="13.8" customHeight="1" thickBot="1" x14ac:dyDescent="0.3"/>
    <row r="3" spans="1:17" ht="25.2" thickBot="1" x14ac:dyDescent="0.3">
      <c r="A3" s="840" t="s">
        <v>315</v>
      </c>
      <c r="B3" s="889"/>
      <c r="C3" s="890">
        <v>122</v>
      </c>
      <c r="D3" s="838"/>
      <c r="E3" s="838"/>
      <c r="F3" s="838"/>
      <c r="G3" s="838"/>
      <c r="H3" s="838"/>
      <c r="I3" s="838"/>
      <c r="J3" s="838"/>
      <c r="K3" s="838"/>
      <c r="L3" s="838"/>
      <c r="M3" s="838"/>
      <c r="N3" s="838"/>
      <c r="O3" s="838"/>
      <c r="P3" s="838"/>
      <c r="Q3" s="839"/>
    </row>
    <row r="4" spans="1:17" ht="23.4" thickBot="1" x14ac:dyDescent="0.3">
      <c r="A4" s="779" t="s">
        <v>45</v>
      </c>
      <c r="B4" s="780"/>
      <c r="C4" s="780"/>
      <c r="D4" s="780"/>
      <c r="E4" s="780"/>
      <c r="F4" s="780"/>
      <c r="G4" s="780"/>
      <c r="H4" s="780"/>
      <c r="I4" s="780"/>
      <c r="J4" s="780"/>
      <c r="K4" s="780"/>
      <c r="L4" s="780"/>
      <c r="M4" s="780"/>
      <c r="N4" s="780"/>
      <c r="O4" s="780"/>
      <c r="P4" s="780"/>
      <c r="Q4" s="781"/>
    </row>
    <row r="5" spans="1:17" ht="22.2" customHeight="1" thickBot="1" x14ac:dyDescent="0.35">
      <c r="A5" s="832"/>
      <c r="B5" s="833"/>
      <c r="C5" s="54" t="s">
        <v>33</v>
      </c>
      <c r="D5" s="54" t="s">
        <v>27</v>
      </c>
      <c r="E5" s="54" t="s">
        <v>22</v>
      </c>
      <c r="F5" s="54" t="s">
        <v>28</v>
      </c>
      <c r="G5" s="54" t="s">
        <v>30</v>
      </c>
      <c r="H5" s="54" t="s">
        <v>29</v>
      </c>
      <c r="I5" s="54" t="s">
        <v>34</v>
      </c>
      <c r="J5" s="54" t="s">
        <v>1</v>
      </c>
      <c r="K5" s="54">
        <v>100</v>
      </c>
      <c r="L5" s="54">
        <v>50</v>
      </c>
      <c r="M5" s="54">
        <v>0</v>
      </c>
      <c r="N5" s="54" t="s">
        <v>31</v>
      </c>
      <c r="O5" s="54" t="s">
        <v>32</v>
      </c>
      <c r="P5" s="54" t="s">
        <v>35</v>
      </c>
      <c r="Q5" s="55" t="s">
        <v>36</v>
      </c>
    </row>
    <row r="6" spans="1:17" ht="15.6" x14ac:dyDescent="0.25">
      <c r="A6" s="834" t="s">
        <v>24</v>
      </c>
      <c r="B6" s="887"/>
      <c r="C6" s="59">
        <v>2</v>
      </c>
      <c r="D6" s="60">
        <v>2</v>
      </c>
      <c r="E6" s="60" t="s">
        <v>48</v>
      </c>
      <c r="F6" s="60">
        <v>36</v>
      </c>
      <c r="G6" s="60">
        <v>34</v>
      </c>
      <c r="H6" s="60">
        <v>34</v>
      </c>
      <c r="I6" s="60">
        <v>18</v>
      </c>
      <c r="J6" s="60">
        <v>105.88</v>
      </c>
      <c r="K6" s="60" t="s">
        <v>48</v>
      </c>
      <c r="L6" s="60" t="s">
        <v>48</v>
      </c>
      <c r="M6" s="60" t="s">
        <v>48</v>
      </c>
      <c r="N6" s="60">
        <v>6</v>
      </c>
      <c r="O6" s="60">
        <v>0</v>
      </c>
      <c r="P6" s="60" t="s">
        <v>48</v>
      </c>
      <c r="Q6" s="112" t="s">
        <v>48</v>
      </c>
    </row>
    <row r="7" spans="1:17" ht="16.2" thickBot="1" x14ac:dyDescent="0.3">
      <c r="A7" s="836" t="s">
        <v>23</v>
      </c>
      <c r="B7" s="888"/>
      <c r="C7" s="61" t="s">
        <v>48</v>
      </c>
      <c r="D7" s="62" t="s">
        <v>48</v>
      </c>
      <c r="E7" s="62" t="s">
        <v>48</v>
      </c>
      <c r="F7" s="62" t="s">
        <v>48</v>
      </c>
      <c r="G7" s="62" t="s">
        <v>48</v>
      </c>
      <c r="H7" s="62" t="s">
        <v>48</v>
      </c>
      <c r="I7" s="62" t="s">
        <v>48</v>
      </c>
      <c r="J7" s="62" t="s">
        <v>48</v>
      </c>
      <c r="K7" s="62" t="s">
        <v>48</v>
      </c>
      <c r="L7" s="62" t="s">
        <v>48</v>
      </c>
      <c r="M7" s="62" t="s">
        <v>48</v>
      </c>
      <c r="N7" s="62" t="s">
        <v>48</v>
      </c>
      <c r="O7" s="62" t="s">
        <v>48</v>
      </c>
      <c r="P7" s="82" t="s">
        <v>48</v>
      </c>
      <c r="Q7" s="128" t="s">
        <v>48</v>
      </c>
    </row>
    <row r="8" spans="1:17" ht="16.2" thickBot="1" x14ac:dyDescent="0.3">
      <c r="A8" s="819" t="s">
        <v>37</v>
      </c>
      <c r="B8" s="820"/>
      <c r="C8" s="166">
        <v>2</v>
      </c>
      <c r="D8" s="133">
        <v>2</v>
      </c>
      <c r="E8" s="133" t="s">
        <v>48</v>
      </c>
      <c r="F8" s="133">
        <v>36</v>
      </c>
      <c r="G8" s="133">
        <v>34</v>
      </c>
      <c r="H8" s="133">
        <v>34</v>
      </c>
      <c r="I8" s="133">
        <v>18</v>
      </c>
      <c r="J8" s="133">
        <v>105.88</v>
      </c>
      <c r="K8" s="133" t="s">
        <v>48</v>
      </c>
      <c r="L8" s="133" t="s">
        <v>48</v>
      </c>
      <c r="M8" s="133" t="s">
        <v>48</v>
      </c>
      <c r="N8" s="133">
        <v>6</v>
      </c>
      <c r="O8" s="133">
        <v>0</v>
      </c>
      <c r="P8" s="133" t="s">
        <v>48</v>
      </c>
      <c r="Q8" s="482" t="s">
        <v>48</v>
      </c>
    </row>
    <row r="9" spans="1:17" ht="13.8" thickBot="1" x14ac:dyDescent="0.3"/>
    <row r="10" spans="1:17" ht="29.4" customHeight="1" x14ac:dyDescent="0.25">
      <c r="A10" s="824" t="s">
        <v>1</v>
      </c>
      <c r="B10" s="824" t="s">
        <v>0</v>
      </c>
      <c r="C10" s="826" t="s">
        <v>341</v>
      </c>
      <c r="D10" s="828"/>
    </row>
    <row r="11" spans="1:17" ht="33" customHeight="1" thickBot="1" x14ac:dyDescent="0.3">
      <c r="A11" s="825"/>
      <c r="B11" s="825"/>
      <c r="C11" s="10" t="s">
        <v>153</v>
      </c>
      <c r="D11" s="12" t="s">
        <v>154</v>
      </c>
    </row>
    <row r="12" spans="1:17" ht="21" customHeight="1" thickBot="1" x14ac:dyDescent="0.3">
      <c r="A12" s="821" t="s">
        <v>17</v>
      </c>
      <c r="B12" s="822"/>
      <c r="C12" s="822"/>
      <c r="D12" s="823"/>
    </row>
    <row r="13" spans="1:17" ht="20.25" customHeight="1" x14ac:dyDescent="0.25">
      <c r="A13" s="29">
        <v>1</v>
      </c>
      <c r="B13" s="26" t="s">
        <v>3</v>
      </c>
      <c r="C13" s="122">
        <v>18</v>
      </c>
      <c r="D13" s="125">
        <v>21</v>
      </c>
    </row>
    <row r="14" spans="1:17" ht="19.5" customHeight="1" x14ac:dyDescent="0.25">
      <c r="A14" s="30">
        <v>2</v>
      </c>
      <c r="B14" s="27" t="s">
        <v>4</v>
      </c>
      <c r="C14" s="4">
        <v>2</v>
      </c>
      <c r="D14" s="126">
        <v>2</v>
      </c>
    </row>
    <row r="15" spans="1:17" ht="20.25" customHeight="1" x14ac:dyDescent="0.25">
      <c r="A15" s="31">
        <v>3</v>
      </c>
      <c r="B15" s="27" t="s">
        <v>5</v>
      </c>
      <c r="C15" s="4">
        <v>4</v>
      </c>
      <c r="D15" s="126">
        <v>4</v>
      </c>
    </row>
    <row r="16" spans="1:17" ht="19.5" customHeight="1" x14ac:dyDescent="0.25">
      <c r="A16" s="32">
        <v>4</v>
      </c>
      <c r="B16" s="27" t="s">
        <v>38</v>
      </c>
      <c r="C16" s="4">
        <v>5</v>
      </c>
      <c r="D16" s="126">
        <v>2</v>
      </c>
    </row>
    <row r="17" spans="1:4" ht="19.5" customHeight="1" x14ac:dyDescent="0.25">
      <c r="A17" s="33" t="s">
        <v>39</v>
      </c>
      <c r="B17" s="27" t="s">
        <v>6</v>
      </c>
      <c r="C17" s="4">
        <v>72</v>
      </c>
      <c r="D17" s="126">
        <v>151</v>
      </c>
    </row>
    <row r="18" spans="1:4" ht="19.5" customHeight="1" x14ac:dyDescent="0.25">
      <c r="A18" s="34">
        <v>6</v>
      </c>
      <c r="B18" s="27" t="s">
        <v>40</v>
      </c>
      <c r="C18" s="4">
        <v>3</v>
      </c>
      <c r="D18" s="126">
        <v>9</v>
      </c>
    </row>
    <row r="19" spans="1:4" ht="19.5" customHeight="1" x14ac:dyDescent="0.25">
      <c r="A19" s="35">
        <v>7</v>
      </c>
      <c r="B19" s="27" t="s">
        <v>7</v>
      </c>
      <c r="C19" s="4">
        <v>54</v>
      </c>
      <c r="D19" s="126">
        <v>120</v>
      </c>
    </row>
    <row r="20" spans="1:4" ht="19.5" customHeight="1" x14ac:dyDescent="0.25">
      <c r="A20" s="36">
        <v>8</v>
      </c>
      <c r="B20" s="27" t="s">
        <v>41</v>
      </c>
      <c r="C20" s="4">
        <v>71</v>
      </c>
      <c r="D20" s="126">
        <v>180</v>
      </c>
    </row>
    <row r="21" spans="1:4" ht="19.5" customHeight="1" x14ac:dyDescent="0.25">
      <c r="A21" s="30">
        <v>9</v>
      </c>
      <c r="B21" s="27" t="s">
        <v>42</v>
      </c>
      <c r="C21" s="4">
        <v>10</v>
      </c>
      <c r="D21" s="126">
        <v>6</v>
      </c>
    </row>
    <row r="22" spans="1:4" ht="19.5" customHeight="1" thickBot="1" x14ac:dyDescent="0.3">
      <c r="A22" s="37">
        <v>10</v>
      </c>
      <c r="B22" s="28" t="s">
        <v>19</v>
      </c>
      <c r="C22" s="224">
        <v>96</v>
      </c>
      <c r="D22" s="225">
        <v>120</v>
      </c>
    </row>
    <row r="23" spans="1:4" ht="19.5" customHeight="1" thickBot="1" x14ac:dyDescent="0.3">
      <c r="A23" s="813" t="s">
        <v>18</v>
      </c>
      <c r="B23" s="814"/>
      <c r="C23" s="814"/>
      <c r="D23" s="815"/>
    </row>
    <row r="24" spans="1:4" ht="19.5" customHeight="1" x14ac:dyDescent="0.25">
      <c r="A24" s="41">
        <v>11</v>
      </c>
      <c r="B24" s="46" t="s">
        <v>8</v>
      </c>
      <c r="C24" s="222">
        <v>34</v>
      </c>
      <c r="D24" s="125">
        <v>2</v>
      </c>
    </row>
    <row r="25" spans="1:4" ht="19.5" customHeight="1" x14ac:dyDescent="0.25">
      <c r="A25" s="30">
        <v>12</v>
      </c>
      <c r="B25" s="47" t="s">
        <v>9</v>
      </c>
      <c r="C25" s="220">
        <v>30</v>
      </c>
      <c r="D25" s="126">
        <v>4</v>
      </c>
    </row>
    <row r="26" spans="1:4" ht="19.5" customHeight="1" x14ac:dyDescent="0.25">
      <c r="A26" s="30">
        <v>13</v>
      </c>
      <c r="B26" s="47" t="s">
        <v>10</v>
      </c>
      <c r="C26" s="220">
        <v>1</v>
      </c>
      <c r="D26" s="126">
        <v>3</v>
      </c>
    </row>
    <row r="27" spans="1:4" ht="19.5" customHeight="1" x14ac:dyDescent="0.25">
      <c r="A27" s="30">
        <v>14</v>
      </c>
      <c r="B27" s="47" t="s">
        <v>11</v>
      </c>
      <c r="C27" s="220" t="s">
        <v>51</v>
      </c>
      <c r="D27" s="126" t="s">
        <v>51</v>
      </c>
    </row>
    <row r="28" spans="1:4" ht="19.5" customHeight="1" x14ac:dyDescent="0.25">
      <c r="A28" s="30">
        <v>15</v>
      </c>
      <c r="B28" s="47" t="s">
        <v>12</v>
      </c>
      <c r="C28" s="17" t="s">
        <v>20</v>
      </c>
      <c r="D28" s="211" t="s">
        <v>20</v>
      </c>
    </row>
    <row r="29" spans="1:4" ht="18.75" customHeight="1" x14ac:dyDescent="0.25">
      <c r="A29" s="42">
        <v>16</v>
      </c>
      <c r="B29" s="47" t="s">
        <v>13</v>
      </c>
      <c r="C29" s="17" t="s">
        <v>20</v>
      </c>
      <c r="D29" s="211" t="s">
        <v>20</v>
      </c>
    </row>
    <row r="30" spans="1:4" ht="18.75" customHeight="1" x14ac:dyDescent="0.25">
      <c r="A30" s="42">
        <v>17</v>
      </c>
      <c r="B30" s="47" t="s">
        <v>50</v>
      </c>
      <c r="C30" s="17" t="s">
        <v>20</v>
      </c>
      <c r="D30" s="211" t="s">
        <v>20</v>
      </c>
    </row>
    <row r="31" spans="1:4" ht="19.5" customHeight="1" x14ac:dyDescent="0.25">
      <c r="A31" s="42">
        <v>18</v>
      </c>
      <c r="B31" s="47" t="s">
        <v>14</v>
      </c>
      <c r="C31" s="17" t="s">
        <v>20</v>
      </c>
      <c r="D31" s="211" t="s">
        <v>20</v>
      </c>
    </row>
    <row r="32" spans="1:4" ht="19.5" customHeight="1" x14ac:dyDescent="0.25">
      <c r="A32" s="42">
        <v>19</v>
      </c>
      <c r="B32" s="47" t="s">
        <v>2</v>
      </c>
      <c r="C32" s="17" t="s">
        <v>20</v>
      </c>
      <c r="D32" s="211" t="s">
        <v>20</v>
      </c>
    </row>
    <row r="33" spans="1:17" ht="19.5" customHeight="1" x14ac:dyDescent="0.25">
      <c r="A33" s="42">
        <v>20</v>
      </c>
      <c r="B33" s="47" t="s">
        <v>15</v>
      </c>
      <c r="C33" s="17" t="s">
        <v>20</v>
      </c>
      <c r="D33" s="211" t="s">
        <v>20</v>
      </c>
    </row>
    <row r="34" spans="1:17" ht="19.5" customHeight="1" thickBot="1" x14ac:dyDescent="0.3">
      <c r="A34" s="42">
        <v>21</v>
      </c>
      <c r="B34" s="48" t="s">
        <v>16</v>
      </c>
      <c r="C34" s="19" t="s">
        <v>20</v>
      </c>
      <c r="D34" s="109" t="s">
        <v>20</v>
      </c>
    </row>
    <row r="35" spans="1:17" ht="19.5" customHeight="1" thickBot="1" x14ac:dyDescent="0.3"/>
    <row r="36" spans="1:17" ht="19.5" customHeight="1" thickBot="1" x14ac:dyDescent="0.3">
      <c r="A36" s="893" t="s">
        <v>46</v>
      </c>
      <c r="B36" s="894"/>
      <c r="C36" s="894"/>
      <c r="D36" s="894"/>
      <c r="E36" s="894"/>
      <c r="F36" s="894"/>
      <c r="G36" s="894"/>
      <c r="H36" s="894"/>
      <c r="I36" s="894"/>
      <c r="J36" s="894"/>
      <c r="K36" s="894"/>
      <c r="L36" s="894"/>
      <c r="M36" s="894"/>
      <c r="N36" s="894"/>
      <c r="O36" s="894"/>
      <c r="P36" s="894"/>
      <c r="Q36" s="895"/>
    </row>
    <row r="37" spans="1:17" ht="19.5" customHeight="1" x14ac:dyDescent="0.3">
      <c r="A37" s="896" t="s">
        <v>53</v>
      </c>
      <c r="B37" s="1023"/>
      <c r="C37" s="79" t="s">
        <v>33</v>
      </c>
      <c r="D37" s="49" t="s">
        <v>27</v>
      </c>
      <c r="E37" s="49" t="s">
        <v>22</v>
      </c>
      <c r="F37" s="49" t="s">
        <v>28</v>
      </c>
      <c r="G37" s="49" t="s">
        <v>30</v>
      </c>
      <c r="H37" s="49" t="s">
        <v>29</v>
      </c>
      <c r="I37" s="49" t="s">
        <v>34</v>
      </c>
      <c r="J37" s="49" t="s">
        <v>1</v>
      </c>
      <c r="K37" s="49">
        <v>100</v>
      </c>
      <c r="L37" s="49">
        <v>50</v>
      </c>
      <c r="M37" s="49">
        <v>0</v>
      </c>
      <c r="N37" s="49" t="s">
        <v>31</v>
      </c>
      <c r="O37" s="49" t="s">
        <v>32</v>
      </c>
      <c r="P37" s="49" t="s">
        <v>35</v>
      </c>
      <c r="Q37" s="50" t="s">
        <v>36</v>
      </c>
    </row>
    <row r="38" spans="1:17" ht="20.25" customHeight="1" x14ac:dyDescent="0.3">
      <c r="A38" s="898"/>
      <c r="B38" s="1024"/>
      <c r="C38" s="374">
        <v>5</v>
      </c>
      <c r="D38" s="367">
        <v>5</v>
      </c>
      <c r="E38" s="367" t="s">
        <v>48</v>
      </c>
      <c r="F38" s="367">
        <v>82</v>
      </c>
      <c r="G38" s="367">
        <v>85</v>
      </c>
      <c r="H38" s="367">
        <v>30</v>
      </c>
      <c r="I38" s="367">
        <v>16.399999999999999</v>
      </c>
      <c r="J38" s="367">
        <v>96.47</v>
      </c>
      <c r="K38" s="367" t="s">
        <v>48</v>
      </c>
      <c r="L38" s="367" t="s">
        <v>48</v>
      </c>
      <c r="M38" s="367" t="s">
        <v>48</v>
      </c>
      <c r="N38" s="367">
        <v>6</v>
      </c>
      <c r="O38" s="367">
        <v>3</v>
      </c>
      <c r="P38" s="368">
        <v>2</v>
      </c>
      <c r="Q38" s="369"/>
    </row>
    <row r="39" spans="1:17" ht="20.25" customHeight="1" thickBot="1" x14ac:dyDescent="0.35">
      <c r="A39" s="1158" t="s">
        <v>327</v>
      </c>
      <c r="B39" s="1159"/>
      <c r="C39" s="281">
        <v>4</v>
      </c>
      <c r="D39" s="281">
        <v>4</v>
      </c>
      <c r="E39" s="281">
        <v>1</v>
      </c>
      <c r="F39" s="281">
        <v>167</v>
      </c>
      <c r="G39" s="281">
        <v>133</v>
      </c>
      <c r="H39" s="281">
        <v>82</v>
      </c>
      <c r="I39" s="281">
        <v>55.66</v>
      </c>
      <c r="J39" s="281">
        <v>125.56</v>
      </c>
      <c r="K39" s="281" t="s">
        <v>48</v>
      </c>
      <c r="L39" s="281">
        <v>2</v>
      </c>
      <c r="M39" s="281" t="s">
        <v>48</v>
      </c>
      <c r="N39" s="281">
        <v>15</v>
      </c>
      <c r="O39" s="281">
        <v>7</v>
      </c>
      <c r="P39" s="116">
        <v>2</v>
      </c>
      <c r="Q39" s="117"/>
    </row>
    <row r="40" spans="1:17" ht="20.25" customHeight="1" thickBot="1" x14ac:dyDescent="0.35">
      <c r="A40" s="1160" t="s">
        <v>37</v>
      </c>
      <c r="B40" s="1161"/>
      <c r="C40" s="372">
        <f>SUM(C38:C39)</f>
        <v>9</v>
      </c>
      <c r="D40" s="372">
        <f>SUM(D38:D39)</f>
        <v>9</v>
      </c>
      <c r="E40" s="372">
        <f>SUM(E39)</f>
        <v>1</v>
      </c>
      <c r="F40" s="372">
        <f>SUM(F38:F39)</f>
        <v>249</v>
      </c>
      <c r="G40" s="372">
        <f>SUM(G38:G39)</f>
        <v>218</v>
      </c>
      <c r="H40" s="372">
        <v>82</v>
      </c>
      <c r="I40" s="372">
        <f>F40/8</f>
        <v>31.125</v>
      </c>
      <c r="J40" s="375">
        <f>F40*100/G40</f>
        <v>114.22018348623853</v>
      </c>
      <c r="K40" s="372"/>
      <c r="L40" s="372">
        <f>SUM(L39)</f>
        <v>2</v>
      </c>
      <c r="M40" s="372"/>
      <c r="N40" s="372">
        <f>SUM(N38:N39)</f>
        <v>21</v>
      </c>
      <c r="O40" s="372">
        <f>SUM(O38:O39)</f>
        <v>10</v>
      </c>
      <c r="P40" s="196">
        <f>SUM(P38:P39)</f>
        <v>4</v>
      </c>
      <c r="Q40" s="373"/>
    </row>
    <row r="41" spans="1:17" ht="13.8" thickBot="1" x14ac:dyDescent="0.3"/>
    <row r="42" spans="1:17" ht="20.25" customHeight="1" x14ac:dyDescent="0.25">
      <c r="A42" s="72" t="s">
        <v>1</v>
      </c>
      <c r="B42" s="802" t="s">
        <v>0</v>
      </c>
      <c r="C42" s="826" t="s">
        <v>43</v>
      </c>
      <c r="D42" s="827"/>
      <c r="E42" s="827"/>
      <c r="F42" s="827"/>
      <c r="G42" s="827"/>
      <c r="H42" s="828"/>
      <c r="I42" s="1155" t="s">
        <v>327</v>
      </c>
      <c r="J42" s="1156"/>
      <c r="K42" s="1156"/>
      <c r="L42" s="1156"/>
      <c r="M42" s="1156"/>
      <c r="N42" s="1157"/>
    </row>
    <row r="43" spans="1:17" ht="31.8" thickBot="1" x14ac:dyDescent="0.3">
      <c r="A43" s="74"/>
      <c r="B43" s="803"/>
      <c r="C43" s="51" t="s">
        <v>151</v>
      </c>
      <c r="D43" s="10" t="s">
        <v>152</v>
      </c>
      <c r="E43" s="10" t="s">
        <v>154</v>
      </c>
      <c r="F43" s="10" t="s">
        <v>153</v>
      </c>
      <c r="G43" s="10" t="s">
        <v>214</v>
      </c>
      <c r="H43" s="12" t="s">
        <v>215</v>
      </c>
      <c r="I43" s="385" t="s">
        <v>319</v>
      </c>
      <c r="J43" s="386" t="s">
        <v>321</v>
      </c>
      <c r="K43" s="386" t="s">
        <v>324</v>
      </c>
      <c r="L43" s="386" t="s">
        <v>318</v>
      </c>
      <c r="M43" s="386" t="s">
        <v>325</v>
      </c>
      <c r="N43" s="387" t="s">
        <v>326</v>
      </c>
    </row>
    <row r="44" spans="1:17" ht="20.25" customHeight="1" thickBot="1" x14ac:dyDescent="0.3">
      <c r="A44" s="821" t="s">
        <v>17</v>
      </c>
      <c r="B44" s="822"/>
      <c r="C44" s="822"/>
      <c r="D44" s="822"/>
      <c r="E44" s="822"/>
      <c r="F44" s="822"/>
      <c r="G44" s="822"/>
      <c r="H44" s="822"/>
      <c r="I44" s="822"/>
      <c r="J44" s="822"/>
      <c r="K44" s="822"/>
      <c r="L44" s="822"/>
      <c r="M44" s="822"/>
      <c r="N44" s="823"/>
    </row>
    <row r="45" spans="1:17" ht="18" x14ac:dyDescent="0.25">
      <c r="A45" s="29">
        <v>1</v>
      </c>
      <c r="B45" s="26" t="s">
        <v>3</v>
      </c>
      <c r="C45" s="13">
        <v>2</v>
      </c>
      <c r="D45" s="14">
        <v>5</v>
      </c>
      <c r="E45" s="14">
        <v>8</v>
      </c>
      <c r="F45" s="14">
        <v>10</v>
      </c>
      <c r="G45" s="14">
        <v>12</v>
      </c>
      <c r="H45" s="16">
        <v>13</v>
      </c>
      <c r="I45" s="431">
        <v>2</v>
      </c>
      <c r="J45" s="432">
        <v>5</v>
      </c>
      <c r="K45" s="432">
        <v>12</v>
      </c>
      <c r="L45" s="432">
        <v>16</v>
      </c>
      <c r="M45" s="433">
        <v>17</v>
      </c>
      <c r="N45" s="434">
        <v>19</v>
      </c>
      <c r="O45" s="5"/>
    </row>
    <row r="46" spans="1:17" ht="18" customHeight="1" x14ac:dyDescent="0.25">
      <c r="A46" s="30">
        <v>2</v>
      </c>
      <c r="B46" s="27" t="s">
        <v>4</v>
      </c>
      <c r="C46" s="17">
        <v>2</v>
      </c>
      <c r="D46" s="3">
        <v>2</v>
      </c>
      <c r="E46" s="3">
        <v>1</v>
      </c>
      <c r="F46" s="3">
        <v>2</v>
      </c>
      <c r="G46" s="3">
        <v>1</v>
      </c>
      <c r="H46" s="248" t="s">
        <v>216</v>
      </c>
      <c r="I46" s="435">
        <v>1</v>
      </c>
      <c r="J46" s="436">
        <v>2</v>
      </c>
      <c r="K46" s="436">
        <v>1</v>
      </c>
      <c r="L46" s="436">
        <v>2</v>
      </c>
      <c r="M46" s="437">
        <v>1</v>
      </c>
      <c r="N46" s="438">
        <v>1</v>
      </c>
      <c r="O46" s="5"/>
    </row>
    <row r="47" spans="1:17" ht="18" x14ac:dyDescent="0.25">
      <c r="A47" s="31">
        <v>3</v>
      </c>
      <c r="B47" s="27" t="s">
        <v>5</v>
      </c>
      <c r="C47" s="246" t="s">
        <v>138</v>
      </c>
      <c r="D47" s="247" t="s">
        <v>138</v>
      </c>
      <c r="E47" s="247" t="s">
        <v>138</v>
      </c>
      <c r="F47" s="247" t="s">
        <v>138</v>
      </c>
      <c r="G47" s="247" t="s">
        <v>138</v>
      </c>
      <c r="H47" s="249" t="s">
        <v>138</v>
      </c>
      <c r="I47" s="435">
        <v>2</v>
      </c>
      <c r="J47" s="436">
        <v>2</v>
      </c>
      <c r="K47" s="436">
        <v>2</v>
      </c>
      <c r="L47" s="436">
        <v>2</v>
      </c>
      <c r="M47" s="437">
        <v>2</v>
      </c>
      <c r="N47" s="438">
        <v>2</v>
      </c>
      <c r="O47" s="5"/>
    </row>
    <row r="48" spans="1:17" ht="16.8" x14ac:dyDescent="0.25">
      <c r="A48" s="32">
        <v>4</v>
      </c>
      <c r="B48" s="27" t="s">
        <v>38</v>
      </c>
      <c r="C48" s="246" t="s">
        <v>141</v>
      </c>
      <c r="D48" s="247" t="s">
        <v>171</v>
      </c>
      <c r="E48" s="247" t="s">
        <v>182</v>
      </c>
      <c r="F48" s="247" t="s">
        <v>170</v>
      </c>
      <c r="G48" s="247" t="s">
        <v>141</v>
      </c>
      <c r="H48" s="249" t="s">
        <v>182</v>
      </c>
      <c r="I48" s="435">
        <v>5</v>
      </c>
      <c r="J48" s="436">
        <v>3</v>
      </c>
      <c r="K48" s="436">
        <v>1</v>
      </c>
      <c r="L48" s="436">
        <v>4</v>
      </c>
      <c r="M48" s="437">
        <v>1</v>
      </c>
      <c r="N48" s="438">
        <v>2</v>
      </c>
      <c r="O48" s="5"/>
    </row>
    <row r="49" spans="1:15" ht="16.8" x14ac:dyDescent="0.25">
      <c r="A49" s="33" t="s">
        <v>39</v>
      </c>
      <c r="B49" s="27" t="s">
        <v>6</v>
      </c>
      <c r="C49" s="17">
        <v>203</v>
      </c>
      <c r="D49" s="3">
        <v>199</v>
      </c>
      <c r="E49" s="3">
        <v>367</v>
      </c>
      <c r="F49" s="3">
        <v>310</v>
      </c>
      <c r="G49" s="3">
        <v>263</v>
      </c>
      <c r="H49" s="248" t="s">
        <v>216</v>
      </c>
      <c r="I49" s="439">
        <v>306</v>
      </c>
      <c r="J49" s="437">
        <v>351</v>
      </c>
      <c r="K49" s="437">
        <v>249</v>
      </c>
      <c r="L49" s="437">
        <v>252</v>
      </c>
      <c r="M49" s="437">
        <v>333</v>
      </c>
      <c r="N49" s="438">
        <v>165</v>
      </c>
      <c r="O49" s="5"/>
    </row>
    <row r="50" spans="1:15" ht="16.8" x14ac:dyDescent="0.25">
      <c r="A50" s="34">
        <v>6</v>
      </c>
      <c r="B50" s="27" t="s">
        <v>40</v>
      </c>
      <c r="C50" s="17">
        <v>10</v>
      </c>
      <c r="D50" s="3">
        <v>10</v>
      </c>
      <c r="E50" s="3">
        <v>6</v>
      </c>
      <c r="F50" s="3">
        <v>8</v>
      </c>
      <c r="G50" s="3">
        <v>9</v>
      </c>
      <c r="H50" s="248" t="s">
        <v>216</v>
      </c>
      <c r="I50" s="435">
        <v>8</v>
      </c>
      <c r="J50" s="436">
        <v>10</v>
      </c>
      <c r="K50" s="436">
        <v>9</v>
      </c>
      <c r="L50" s="436">
        <v>4</v>
      </c>
      <c r="M50" s="437">
        <v>6</v>
      </c>
      <c r="N50" s="438">
        <v>10</v>
      </c>
      <c r="O50" s="5"/>
    </row>
    <row r="51" spans="1:15" ht="16.8" x14ac:dyDescent="0.25">
      <c r="A51" s="35">
        <v>7</v>
      </c>
      <c r="B51" s="27" t="s">
        <v>7</v>
      </c>
      <c r="C51" s="17">
        <v>237</v>
      </c>
      <c r="D51" s="3">
        <v>212</v>
      </c>
      <c r="E51" s="3">
        <v>300</v>
      </c>
      <c r="F51" s="3">
        <v>300</v>
      </c>
      <c r="G51" s="3">
        <v>50</v>
      </c>
      <c r="H51" s="248" t="s">
        <v>216</v>
      </c>
      <c r="I51" s="435">
        <v>300</v>
      </c>
      <c r="J51" s="436">
        <v>287</v>
      </c>
      <c r="K51" s="436">
        <v>270</v>
      </c>
      <c r="L51" s="436">
        <v>222</v>
      </c>
      <c r="M51" s="437">
        <v>300</v>
      </c>
      <c r="N51" s="438">
        <v>225</v>
      </c>
      <c r="O51" s="5"/>
    </row>
    <row r="52" spans="1:15" ht="16.8" x14ac:dyDescent="0.25">
      <c r="A52" s="36">
        <v>8</v>
      </c>
      <c r="B52" s="27" t="s">
        <v>41</v>
      </c>
      <c r="C52" s="17">
        <v>336</v>
      </c>
      <c r="D52" s="3">
        <v>283</v>
      </c>
      <c r="E52" s="3">
        <v>332</v>
      </c>
      <c r="F52" s="3">
        <v>326</v>
      </c>
      <c r="G52" s="3">
        <v>251</v>
      </c>
      <c r="H52" s="248" t="s">
        <v>216</v>
      </c>
      <c r="I52" s="440">
        <v>273</v>
      </c>
      <c r="J52" s="441">
        <v>351</v>
      </c>
      <c r="K52" s="441">
        <v>156</v>
      </c>
      <c r="L52" s="441">
        <v>248</v>
      </c>
      <c r="M52" s="441">
        <v>259</v>
      </c>
      <c r="N52" s="438">
        <v>169</v>
      </c>
      <c r="O52" s="5"/>
    </row>
    <row r="53" spans="1:15" ht="15.6" customHeight="1" x14ac:dyDescent="0.25">
      <c r="A53" s="30">
        <v>9</v>
      </c>
      <c r="B53" s="27" t="s">
        <v>42</v>
      </c>
      <c r="C53" s="17">
        <v>5</v>
      </c>
      <c r="D53" s="3">
        <v>10</v>
      </c>
      <c r="E53" s="3">
        <v>9</v>
      </c>
      <c r="F53" s="3">
        <v>10</v>
      </c>
      <c r="G53" s="3">
        <v>10</v>
      </c>
      <c r="H53" s="248" t="s">
        <v>216</v>
      </c>
      <c r="I53" s="439">
        <v>3</v>
      </c>
      <c r="J53" s="442">
        <v>292</v>
      </c>
      <c r="K53" s="442">
        <v>9</v>
      </c>
      <c r="L53" s="442">
        <v>10</v>
      </c>
      <c r="M53" s="437">
        <v>10</v>
      </c>
      <c r="N53" s="438">
        <v>3</v>
      </c>
      <c r="O53" s="5"/>
    </row>
    <row r="54" spans="1:15" ht="17.399999999999999" thickBot="1" x14ac:dyDescent="0.3">
      <c r="A54" s="37">
        <v>10</v>
      </c>
      <c r="B54" s="28" t="s">
        <v>19</v>
      </c>
      <c r="C54" s="19">
        <v>300</v>
      </c>
      <c r="D54" s="20">
        <v>281</v>
      </c>
      <c r="E54" s="20">
        <v>300</v>
      </c>
      <c r="F54" s="20">
        <v>297</v>
      </c>
      <c r="G54" s="20">
        <v>297</v>
      </c>
      <c r="H54" s="250" t="s">
        <v>216</v>
      </c>
      <c r="I54" s="443">
        <v>270</v>
      </c>
      <c r="J54" s="444">
        <v>10</v>
      </c>
      <c r="K54" s="444">
        <v>215</v>
      </c>
      <c r="L54" s="444">
        <v>266</v>
      </c>
      <c r="M54" s="445">
        <v>273</v>
      </c>
      <c r="N54" s="446">
        <v>262</v>
      </c>
      <c r="O54" s="5"/>
    </row>
    <row r="55" spans="1:15" ht="18" customHeight="1" thickBot="1" x14ac:dyDescent="0.3">
      <c r="A55" s="813" t="s">
        <v>18</v>
      </c>
      <c r="B55" s="814"/>
      <c r="C55" s="814"/>
      <c r="D55" s="814"/>
      <c r="E55" s="814"/>
      <c r="F55" s="814"/>
      <c r="G55" s="814"/>
      <c r="H55" s="814"/>
      <c r="I55" s="814"/>
      <c r="J55" s="814"/>
      <c r="K55" s="814"/>
      <c r="L55" s="814"/>
      <c r="M55" s="814"/>
      <c r="N55" s="815"/>
      <c r="O55" s="78"/>
    </row>
    <row r="56" spans="1:15" ht="16.8" x14ac:dyDescent="0.25">
      <c r="A56" s="41">
        <v>11</v>
      </c>
      <c r="B56" s="232" t="s">
        <v>8</v>
      </c>
      <c r="C56" s="13">
        <v>2</v>
      </c>
      <c r="D56" s="14">
        <v>20</v>
      </c>
      <c r="E56" s="14">
        <v>30</v>
      </c>
      <c r="F56" s="14">
        <v>26</v>
      </c>
      <c r="G56" s="14">
        <v>4</v>
      </c>
      <c r="H56" s="251" t="s">
        <v>216</v>
      </c>
      <c r="I56" s="447">
        <v>82</v>
      </c>
      <c r="J56" s="448">
        <v>4</v>
      </c>
      <c r="K56" s="448">
        <v>1</v>
      </c>
      <c r="L56" s="448" t="s">
        <v>328</v>
      </c>
      <c r="M56" s="448" t="s">
        <v>52</v>
      </c>
      <c r="N56" s="449" t="s">
        <v>52</v>
      </c>
      <c r="O56" s="5"/>
    </row>
    <row r="57" spans="1:15" ht="16.8" x14ac:dyDescent="0.25">
      <c r="A57" s="30">
        <v>12</v>
      </c>
      <c r="B57" s="233" t="s">
        <v>9</v>
      </c>
      <c r="C57" s="17">
        <v>4</v>
      </c>
      <c r="D57" s="3">
        <v>17</v>
      </c>
      <c r="E57" s="3">
        <v>33</v>
      </c>
      <c r="F57" s="3">
        <v>27</v>
      </c>
      <c r="G57" s="3">
        <v>4</v>
      </c>
      <c r="H57" s="248" t="s">
        <v>216</v>
      </c>
      <c r="I57" s="450">
        <v>70</v>
      </c>
      <c r="J57" s="451">
        <v>6</v>
      </c>
      <c r="K57" s="451">
        <v>4</v>
      </c>
      <c r="L57" s="451">
        <v>53</v>
      </c>
      <c r="M57" s="451" t="s">
        <v>52</v>
      </c>
      <c r="N57" s="452" t="s">
        <v>52</v>
      </c>
      <c r="O57" s="5"/>
    </row>
    <row r="58" spans="1:15" ht="16.8" x14ac:dyDescent="0.25">
      <c r="A58" s="30">
        <v>13</v>
      </c>
      <c r="B58" s="233" t="s">
        <v>10</v>
      </c>
      <c r="C58" s="17">
        <v>4</v>
      </c>
      <c r="D58" s="3">
        <v>4</v>
      </c>
      <c r="E58" s="3">
        <v>3</v>
      </c>
      <c r="F58" s="3">
        <v>3</v>
      </c>
      <c r="G58" s="3">
        <v>3</v>
      </c>
      <c r="H58" s="248" t="s">
        <v>216</v>
      </c>
      <c r="I58" s="450">
        <v>3</v>
      </c>
      <c r="J58" s="451">
        <v>4</v>
      </c>
      <c r="K58" s="451">
        <v>4</v>
      </c>
      <c r="L58" s="451">
        <v>3</v>
      </c>
      <c r="M58" s="451" t="s">
        <v>52</v>
      </c>
      <c r="N58" s="452" t="s">
        <v>52</v>
      </c>
      <c r="O58" s="5"/>
    </row>
    <row r="59" spans="1:15" ht="16.8" x14ac:dyDescent="0.25">
      <c r="A59" s="30">
        <v>14</v>
      </c>
      <c r="B59" s="233" t="s">
        <v>11</v>
      </c>
      <c r="C59" s="17" t="s">
        <v>51</v>
      </c>
      <c r="D59" s="3" t="s">
        <v>51</v>
      </c>
      <c r="E59" s="3" t="s">
        <v>51</v>
      </c>
      <c r="F59" s="3" t="s">
        <v>51</v>
      </c>
      <c r="G59" s="3" t="s">
        <v>51</v>
      </c>
      <c r="H59" s="248" t="s">
        <v>216</v>
      </c>
      <c r="I59" s="450" t="s">
        <v>51</v>
      </c>
      <c r="J59" s="451" t="s">
        <v>51</v>
      </c>
      <c r="K59" s="451" t="s">
        <v>51</v>
      </c>
      <c r="L59" s="451" t="s">
        <v>51</v>
      </c>
      <c r="M59" s="451" t="s">
        <v>52</v>
      </c>
      <c r="N59" s="452" t="s">
        <v>52</v>
      </c>
      <c r="O59" s="5"/>
    </row>
    <row r="60" spans="1:15" ht="16.8" x14ac:dyDescent="0.25">
      <c r="A60" s="30">
        <v>15</v>
      </c>
      <c r="B60" s="233" t="s">
        <v>12</v>
      </c>
      <c r="C60" s="17" t="s">
        <v>20</v>
      </c>
      <c r="D60" s="3" t="s">
        <v>20</v>
      </c>
      <c r="E60" s="3" t="s">
        <v>20</v>
      </c>
      <c r="F60" s="3" t="s">
        <v>20</v>
      </c>
      <c r="G60" s="3" t="s">
        <v>20</v>
      </c>
      <c r="H60" s="248" t="s">
        <v>216</v>
      </c>
      <c r="I60" s="450" t="s">
        <v>20</v>
      </c>
      <c r="J60" s="451" t="s">
        <v>20</v>
      </c>
      <c r="K60" s="451" t="s">
        <v>20</v>
      </c>
      <c r="L60" s="451" t="s">
        <v>20</v>
      </c>
      <c r="M60" s="451" t="s">
        <v>52</v>
      </c>
      <c r="N60" s="452" t="s">
        <v>52</v>
      </c>
      <c r="O60" s="5"/>
    </row>
    <row r="61" spans="1:15" ht="16.2" x14ac:dyDescent="0.25">
      <c r="A61" s="42">
        <v>16</v>
      </c>
      <c r="B61" s="233" t="s">
        <v>13</v>
      </c>
      <c r="C61" s="17" t="s">
        <v>52</v>
      </c>
      <c r="D61" s="3" t="s">
        <v>52</v>
      </c>
      <c r="E61" s="3" t="s">
        <v>52</v>
      </c>
      <c r="F61" s="3" t="s">
        <v>52</v>
      </c>
      <c r="G61" s="3" t="s">
        <v>52</v>
      </c>
      <c r="H61" s="211" t="s">
        <v>52</v>
      </c>
      <c r="I61" s="450" t="s">
        <v>52</v>
      </c>
      <c r="J61" s="451" t="s">
        <v>52</v>
      </c>
      <c r="K61" s="451" t="s">
        <v>52</v>
      </c>
      <c r="L61" s="451" t="s">
        <v>52</v>
      </c>
      <c r="M61" s="451" t="s">
        <v>52</v>
      </c>
      <c r="N61" s="452" t="s">
        <v>52</v>
      </c>
      <c r="O61" s="5"/>
    </row>
    <row r="62" spans="1:15" ht="16.2" x14ac:dyDescent="0.25">
      <c r="A62" s="42">
        <v>17</v>
      </c>
      <c r="B62" s="233" t="s">
        <v>50</v>
      </c>
      <c r="C62" s="17" t="s">
        <v>52</v>
      </c>
      <c r="D62" s="3" t="s">
        <v>52</v>
      </c>
      <c r="E62" s="3" t="s">
        <v>52</v>
      </c>
      <c r="F62" s="3" t="s">
        <v>52</v>
      </c>
      <c r="G62" s="3" t="s">
        <v>52</v>
      </c>
      <c r="H62" s="211" t="s">
        <v>52</v>
      </c>
      <c r="I62" s="450" t="s">
        <v>52</v>
      </c>
      <c r="J62" s="451" t="s">
        <v>52</v>
      </c>
      <c r="K62" s="451" t="s">
        <v>52</v>
      </c>
      <c r="L62" s="451" t="s">
        <v>52</v>
      </c>
      <c r="M62" s="451" t="s">
        <v>52</v>
      </c>
      <c r="N62" s="452" t="s">
        <v>52</v>
      </c>
      <c r="O62" s="5"/>
    </row>
    <row r="63" spans="1:15" ht="16.2" x14ac:dyDescent="0.25">
      <c r="A63" s="42">
        <v>18</v>
      </c>
      <c r="B63" s="233" t="s">
        <v>14</v>
      </c>
      <c r="C63" s="17" t="s">
        <v>52</v>
      </c>
      <c r="D63" s="3" t="s">
        <v>52</v>
      </c>
      <c r="E63" s="3" t="s">
        <v>52</v>
      </c>
      <c r="F63" s="3" t="s">
        <v>52</v>
      </c>
      <c r="G63" s="3" t="s">
        <v>52</v>
      </c>
      <c r="H63" s="211" t="s">
        <v>52</v>
      </c>
      <c r="I63" s="450" t="s">
        <v>52</v>
      </c>
      <c r="J63" s="451" t="s">
        <v>52</v>
      </c>
      <c r="K63" s="451" t="s">
        <v>52</v>
      </c>
      <c r="L63" s="451" t="s">
        <v>52</v>
      </c>
      <c r="M63" s="451" t="s">
        <v>52</v>
      </c>
      <c r="N63" s="452" t="s">
        <v>52</v>
      </c>
      <c r="O63" s="5"/>
    </row>
    <row r="64" spans="1:15" ht="16.2" x14ac:dyDescent="0.25">
      <c r="A64" s="42">
        <v>19</v>
      </c>
      <c r="B64" s="233" t="s">
        <v>2</v>
      </c>
      <c r="C64" s="17" t="s">
        <v>52</v>
      </c>
      <c r="D64" s="3" t="s">
        <v>52</v>
      </c>
      <c r="E64" s="3" t="s">
        <v>52</v>
      </c>
      <c r="F64" s="3" t="s">
        <v>52</v>
      </c>
      <c r="G64" s="3" t="s">
        <v>52</v>
      </c>
      <c r="H64" s="211" t="s">
        <v>52</v>
      </c>
      <c r="I64" s="450" t="s">
        <v>52</v>
      </c>
      <c r="J64" s="451" t="s">
        <v>52</v>
      </c>
      <c r="K64" s="451" t="s">
        <v>52</v>
      </c>
      <c r="L64" s="451" t="s">
        <v>52</v>
      </c>
      <c r="M64" s="451" t="s">
        <v>52</v>
      </c>
      <c r="N64" s="452" t="s">
        <v>52</v>
      </c>
      <c r="O64" s="5"/>
    </row>
    <row r="65" spans="1:18" ht="16.2" x14ac:dyDescent="0.25">
      <c r="A65" s="42">
        <v>20</v>
      </c>
      <c r="B65" s="233" t="s">
        <v>15</v>
      </c>
      <c r="C65" s="17" t="s">
        <v>52</v>
      </c>
      <c r="D65" s="3" t="s">
        <v>52</v>
      </c>
      <c r="E65" s="3" t="s">
        <v>52</v>
      </c>
      <c r="F65" s="3" t="s">
        <v>52</v>
      </c>
      <c r="G65" s="3" t="s">
        <v>52</v>
      </c>
      <c r="H65" s="211" t="s">
        <v>52</v>
      </c>
      <c r="I65" s="450" t="s">
        <v>52</v>
      </c>
      <c r="J65" s="451" t="s">
        <v>52</v>
      </c>
      <c r="K65" s="451" t="s">
        <v>52</v>
      </c>
      <c r="L65" s="451" t="s">
        <v>52</v>
      </c>
      <c r="M65" s="451" t="s">
        <v>52</v>
      </c>
      <c r="N65" s="452" t="s">
        <v>52</v>
      </c>
      <c r="O65" s="5"/>
    </row>
    <row r="66" spans="1:18" ht="16.8" thickBot="1" x14ac:dyDescent="0.3">
      <c r="A66" s="77">
        <v>21</v>
      </c>
      <c r="B66" s="234" t="s">
        <v>16</v>
      </c>
      <c r="C66" s="19" t="s">
        <v>52</v>
      </c>
      <c r="D66" s="20" t="s">
        <v>52</v>
      </c>
      <c r="E66" s="20" t="s">
        <v>52</v>
      </c>
      <c r="F66" s="20" t="s">
        <v>52</v>
      </c>
      <c r="G66" s="20" t="s">
        <v>52</v>
      </c>
      <c r="H66" s="109" t="s">
        <v>52</v>
      </c>
      <c r="I66" s="453" t="s">
        <v>52</v>
      </c>
      <c r="J66" s="454" t="s">
        <v>52</v>
      </c>
      <c r="K66" s="454" t="s">
        <v>52</v>
      </c>
      <c r="L66" s="454" t="s">
        <v>52</v>
      </c>
      <c r="M66" s="454" t="s">
        <v>52</v>
      </c>
      <c r="N66" s="455" t="s">
        <v>52</v>
      </c>
      <c r="O66" s="5"/>
    </row>
    <row r="67" spans="1:18" ht="13.8" thickBot="1" x14ac:dyDescent="0.3"/>
    <row r="68" spans="1:18" ht="23.4" thickBot="1" x14ac:dyDescent="0.3">
      <c r="A68" s="779" t="s">
        <v>44</v>
      </c>
      <c r="B68" s="780"/>
      <c r="C68" s="780"/>
      <c r="D68" s="780"/>
      <c r="E68" s="780"/>
      <c r="F68" s="780"/>
      <c r="G68" s="780"/>
      <c r="H68" s="780"/>
      <c r="I68" s="780"/>
      <c r="J68" s="780"/>
      <c r="K68" s="780"/>
      <c r="L68" s="780"/>
      <c r="M68" s="780"/>
      <c r="N68" s="780"/>
      <c r="O68" s="780"/>
      <c r="P68" s="780"/>
      <c r="Q68" s="781"/>
    </row>
    <row r="69" spans="1:18" ht="21.6" customHeight="1" thickBot="1" x14ac:dyDescent="0.35">
      <c r="A69" s="477"/>
      <c r="B69" s="478"/>
      <c r="C69" s="304" t="s">
        <v>33</v>
      </c>
      <c r="D69" s="305" t="s">
        <v>27</v>
      </c>
      <c r="E69" s="305" t="s">
        <v>22</v>
      </c>
      <c r="F69" s="305" t="s">
        <v>28</v>
      </c>
      <c r="G69" s="305" t="s">
        <v>30</v>
      </c>
      <c r="H69" s="305" t="s">
        <v>29</v>
      </c>
      <c r="I69" s="305" t="s">
        <v>34</v>
      </c>
      <c r="J69" s="305" t="s">
        <v>1</v>
      </c>
      <c r="K69" s="305">
        <v>100</v>
      </c>
      <c r="L69" s="305">
        <v>50</v>
      </c>
      <c r="M69" s="305">
        <v>0</v>
      </c>
      <c r="N69" s="305" t="s">
        <v>31</v>
      </c>
      <c r="O69" s="305" t="s">
        <v>32</v>
      </c>
      <c r="P69" s="305" t="s">
        <v>35</v>
      </c>
      <c r="Q69" s="306" t="s">
        <v>36</v>
      </c>
    </row>
    <row r="70" spans="1:18" ht="23.4" customHeight="1" thickBot="1" x14ac:dyDescent="0.3">
      <c r="A70" s="1150" t="s">
        <v>340</v>
      </c>
      <c r="B70" s="1151"/>
      <c r="C70" s="302">
        <v>6</v>
      </c>
      <c r="D70" s="303">
        <v>12</v>
      </c>
      <c r="E70" s="303">
        <v>1</v>
      </c>
      <c r="F70" s="303">
        <v>236</v>
      </c>
      <c r="G70" s="303">
        <v>511</v>
      </c>
      <c r="H70" s="303">
        <v>106</v>
      </c>
      <c r="I70" s="303">
        <v>21.45</v>
      </c>
      <c r="J70" s="303">
        <v>46.18</v>
      </c>
      <c r="K70" s="303">
        <v>1</v>
      </c>
      <c r="L70" s="303" t="s">
        <v>48</v>
      </c>
      <c r="M70" s="303">
        <v>2</v>
      </c>
      <c r="N70" s="303">
        <v>30</v>
      </c>
      <c r="O70" s="303">
        <v>0</v>
      </c>
      <c r="P70" s="307">
        <v>9</v>
      </c>
      <c r="Q70" s="308"/>
    </row>
    <row r="71" spans="1:18" ht="13.8" thickBot="1" x14ac:dyDescent="0.3"/>
    <row r="72" spans="1:18" ht="17.399999999999999" customHeight="1" thickBot="1" x14ac:dyDescent="0.3">
      <c r="A72" s="806" t="s">
        <v>1</v>
      </c>
      <c r="B72" s="942" t="s">
        <v>0</v>
      </c>
      <c r="C72" s="1145" t="s">
        <v>333</v>
      </c>
      <c r="D72" s="1146"/>
      <c r="E72" s="1146"/>
      <c r="F72" s="1146"/>
      <c r="G72" s="1146"/>
      <c r="H72" s="1146"/>
      <c r="I72" s="1146"/>
      <c r="J72" s="1146"/>
      <c r="K72" s="1146"/>
      <c r="L72" s="1146"/>
      <c r="M72" s="1146"/>
      <c r="N72" s="1146"/>
      <c r="O72" s="1146"/>
      <c r="P72" s="1146"/>
      <c r="Q72" s="1146"/>
      <c r="R72" s="1147"/>
    </row>
    <row r="73" spans="1:18" ht="31.8" customHeight="1" thickBot="1" x14ac:dyDescent="0.3">
      <c r="A73" s="807"/>
      <c r="B73" s="930"/>
      <c r="C73" s="1148" t="s">
        <v>324</v>
      </c>
      <c r="D73" s="1149"/>
      <c r="E73" s="1140" t="s">
        <v>318</v>
      </c>
      <c r="F73" s="1149"/>
      <c r="G73" s="1140" t="s">
        <v>326</v>
      </c>
      <c r="H73" s="1149"/>
      <c r="I73" s="1140" t="s">
        <v>331</v>
      </c>
      <c r="J73" s="1149"/>
      <c r="K73" s="1140" t="s">
        <v>325</v>
      </c>
      <c r="L73" s="1149"/>
      <c r="M73" s="1140" t="s">
        <v>332</v>
      </c>
      <c r="N73" s="1149"/>
      <c r="O73" s="1140" t="s">
        <v>319</v>
      </c>
      <c r="P73" s="1149"/>
      <c r="Q73" s="1140" t="s">
        <v>321</v>
      </c>
      <c r="R73" s="1141"/>
    </row>
    <row r="74" spans="1:18" ht="18" customHeight="1" thickBot="1" x14ac:dyDescent="0.3">
      <c r="A74" s="821" t="s">
        <v>17</v>
      </c>
      <c r="B74" s="822"/>
      <c r="C74" s="822"/>
      <c r="D74" s="822"/>
      <c r="E74" s="822"/>
      <c r="F74" s="822"/>
      <c r="G74" s="822"/>
      <c r="H74" s="822"/>
      <c r="I74" s="822"/>
      <c r="J74" s="822"/>
      <c r="K74" s="822"/>
      <c r="L74" s="822"/>
      <c r="M74" s="822"/>
      <c r="N74" s="822"/>
      <c r="O74" s="822"/>
      <c r="P74" s="822"/>
      <c r="Q74" s="822"/>
      <c r="R74" s="823"/>
    </row>
    <row r="75" spans="1:18" ht="18" x14ac:dyDescent="0.25">
      <c r="A75" s="29">
        <v>1</v>
      </c>
      <c r="B75" s="239" t="s">
        <v>3</v>
      </c>
      <c r="C75" s="1154">
        <v>1</v>
      </c>
      <c r="D75" s="1153"/>
      <c r="E75" s="1152">
        <v>5</v>
      </c>
      <c r="F75" s="1153"/>
      <c r="G75" s="1152">
        <v>9</v>
      </c>
      <c r="H75" s="1153"/>
      <c r="I75" s="1152">
        <v>13</v>
      </c>
      <c r="J75" s="1153"/>
      <c r="K75" s="1152">
        <v>20</v>
      </c>
      <c r="L75" s="1153"/>
      <c r="M75" s="1152">
        <v>21</v>
      </c>
      <c r="N75" s="1153"/>
      <c r="O75" s="1152">
        <v>25</v>
      </c>
      <c r="P75" s="1153"/>
      <c r="Q75" s="1152">
        <v>33</v>
      </c>
      <c r="R75" s="1153"/>
    </row>
    <row r="76" spans="1:18" ht="17.399999999999999" customHeight="1" x14ac:dyDescent="0.25">
      <c r="A76" s="30">
        <v>2</v>
      </c>
      <c r="B76" s="240" t="s">
        <v>4</v>
      </c>
      <c r="C76" s="391">
        <v>1</v>
      </c>
      <c r="D76" s="392">
        <v>3</v>
      </c>
      <c r="E76" s="391">
        <v>2</v>
      </c>
      <c r="F76" s="392">
        <v>4</v>
      </c>
      <c r="G76" s="391">
        <v>1</v>
      </c>
      <c r="H76" s="392">
        <v>3</v>
      </c>
      <c r="I76" s="391">
        <v>1</v>
      </c>
      <c r="J76" s="392">
        <v>3</v>
      </c>
      <c r="K76" s="391">
        <v>2</v>
      </c>
      <c r="L76" s="392">
        <v>4</v>
      </c>
      <c r="M76" s="391">
        <v>2</v>
      </c>
      <c r="N76" s="392">
        <v>4</v>
      </c>
      <c r="O76" s="391">
        <v>1</v>
      </c>
      <c r="P76" s="392">
        <v>3</v>
      </c>
      <c r="Q76" s="391">
        <v>1</v>
      </c>
      <c r="R76" s="392">
        <v>4</v>
      </c>
    </row>
    <row r="77" spans="1:18" ht="15.6" customHeight="1" x14ac:dyDescent="0.25">
      <c r="A77" s="31">
        <v>3</v>
      </c>
      <c r="B77" s="240" t="s">
        <v>5</v>
      </c>
      <c r="C77" s="1142">
        <v>7</v>
      </c>
      <c r="D77" s="1143"/>
      <c r="E77" s="1144">
        <v>7</v>
      </c>
      <c r="F77" s="1143"/>
      <c r="G77" s="1144">
        <v>7</v>
      </c>
      <c r="H77" s="1143"/>
      <c r="I77" s="1144">
        <v>7</v>
      </c>
      <c r="J77" s="1143"/>
      <c r="K77" s="1144">
        <v>7</v>
      </c>
      <c r="L77" s="1143"/>
      <c r="M77" s="1144">
        <v>7</v>
      </c>
      <c r="N77" s="1143"/>
      <c r="O77" s="1144">
        <v>7</v>
      </c>
      <c r="P77" s="1143"/>
      <c r="Q77" s="1144">
        <v>7</v>
      </c>
      <c r="R77" s="1143"/>
    </row>
    <row r="78" spans="1:18" ht="18" customHeight="1" x14ac:dyDescent="0.25">
      <c r="A78" s="32">
        <v>4</v>
      </c>
      <c r="B78" s="240" t="s">
        <v>38</v>
      </c>
      <c r="C78" s="1142">
        <v>1</v>
      </c>
      <c r="D78" s="1143"/>
      <c r="E78" s="1144">
        <v>4</v>
      </c>
      <c r="F78" s="1143"/>
      <c r="G78" s="1144">
        <v>2</v>
      </c>
      <c r="H78" s="1143"/>
      <c r="I78" s="1144">
        <v>6</v>
      </c>
      <c r="J78" s="1143"/>
      <c r="K78" s="1144">
        <v>5</v>
      </c>
      <c r="L78" s="1143"/>
      <c r="M78" s="1144">
        <v>8</v>
      </c>
      <c r="N78" s="1143"/>
      <c r="O78" s="1144">
        <v>3</v>
      </c>
      <c r="P78" s="1143"/>
      <c r="Q78" s="1144">
        <v>9</v>
      </c>
      <c r="R78" s="1143"/>
    </row>
    <row r="79" spans="1:18" ht="18" customHeight="1" x14ac:dyDescent="0.25">
      <c r="A79" s="33" t="s">
        <v>39</v>
      </c>
      <c r="B79" s="240" t="s">
        <v>6</v>
      </c>
      <c r="C79" s="393">
        <v>406</v>
      </c>
      <c r="D79" s="392">
        <v>261</v>
      </c>
      <c r="E79" s="391">
        <v>198</v>
      </c>
      <c r="F79" s="392">
        <v>180</v>
      </c>
      <c r="G79" s="391">
        <v>242</v>
      </c>
      <c r="H79" s="392">
        <v>139</v>
      </c>
      <c r="I79" s="391">
        <v>334</v>
      </c>
      <c r="J79" s="392">
        <v>152</v>
      </c>
      <c r="K79" s="391">
        <v>98</v>
      </c>
      <c r="L79" s="392">
        <v>288</v>
      </c>
      <c r="M79" s="391">
        <v>113</v>
      </c>
      <c r="N79" s="392">
        <v>198</v>
      </c>
      <c r="O79" s="391">
        <v>270</v>
      </c>
      <c r="P79" s="392">
        <v>340</v>
      </c>
      <c r="Q79" s="391">
        <v>346</v>
      </c>
      <c r="R79" s="392">
        <v>110</v>
      </c>
    </row>
    <row r="80" spans="1:18" ht="16.8" x14ac:dyDescent="0.25">
      <c r="A80" s="34">
        <v>6</v>
      </c>
      <c r="B80" s="240" t="s">
        <v>40</v>
      </c>
      <c r="C80" s="391">
        <v>10</v>
      </c>
      <c r="D80" s="392">
        <v>10</v>
      </c>
      <c r="E80" s="391">
        <v>10</v>
      </c>
      <c r="F80" s="392">
        <v>3</v>
      </c>
      <c r="G80" s="391">
        <v>10</v>
      </c>
      <c r="H80" s="392">
        <v>10</v>
      </c>
      <c r="I80" s="391">
        <v>10</v>
      </c>
      <c r="J80" s="392">
        <v>10</v>
      </c>
      <c r="K80" s="391">
        <v>10</v>
      </c>
      <c r="L80" s="392">
        <v>10</v>
      </c>
      <c r="M80" s="391">
        <v>10</v>
      </c>
      <c r="N80" s="392">
        <v>10</v>
      </c>
      <c r="O80" s="391">
        <v>10</v>
      </c>
      <c r="P80" s="392">
        <v>10</v>
      </c>
      <c r="Q80" s="391">
        <v>10</v>
      </c>
      <c r="R80" s="392">
        <v>3</v>
      </c>
    </row>
    <row r="81" spans="1:18" ht="16.8" x14ac:dyDescent="0.25">
      <c r="A81" s="35">
        <v>7</v>
      </c>
      <c r="B81" s="240" t="s">
        <v>7</v>
      </c>
      <c r="C81" s="391">
        <v>589</v>
      </c>
      <c r="D81" s="392">
        <v>372</v>
      </c>
      <c r="E81" s="391">
        <v>433</v>
      </c>
      <c r="F81" s="392">
        <v>268</v>
      </c>
      <c r="G81" s="391">
        <v>440</v>
      </c>
      <c r="H81" s="392">
        <v>315</v>
      </c>
      <c r="I81" s="391">
        <v>587</v>
      </c>
      <c r="J81" s="392">
        <v>290</v>
      </c>
      <c r="K81" s="391">
        <v>229</v>
      </c>
      <c r="L81" s="392">
        <v>518</v>
      </c>
      <c r="M81" s="391">
        <v>209</v>
      </c>
      <c r="N81" s="392">
        <v>354</v>
      </c>
      <c r="O81" s="391">
        <v>503</v>
      </c>
      <c r="P81" s="392">
        <v>519</v>
      </c>
      <c r="Q81" s="391">
        <v>617</v>
      </c>
      <c r="R81" s="392">
        <v>96</v>
      </c>
    </row>
    <row r="82" spans="1:18" ht="16.8" x14ac:dyDescent="0.25">
      <c r="A82" s="36">
        <v>8</v>
      </c>
      <c r="B82" s="240" t="s">
        <v>41</v>
      </c>
      <c r="C82" s="394">
        <v>333</v>
      </c>
      <c r="D82" s="395">
        <v>335</v>
      </c>
      <c r="E82" s="394">
        <v>197</v>
      </c>
      <c r="F82" s="395">
        <v>178</v>
      </c>
      <c r="G82" s="394">
        <v>300</v>
      </c>
      <c r="H82" s="395">
        <v>85</v>
      </c>
      <c r="I82" s="394">
        <v>280</v>
      </c>
      <c r="J82" s="395">
        <v>207</v>
      </c>
      <c r="K82" s="394">
        <v>370</v>
      </c>
      <c r="L82" s="395">
        <v>18</v>
      </c>
      <c r="M82" s="394">
        <v>179</v>
      </c>
      <c r="N82" s="395">
        <v>292</v>
      </c>
      <c r="O82" s="394">
        <v>435</v>
      </c>
      <c r="P82" s="395">
        <v>176</v>
      </c>
      <c r="Q82" s="394">
        <v>147</v>
      </c>
      <c r="R82" s="395">
        <v>306</v>
      </c>
    </row>
    <row r="83" spans="1:18" ht="16.8" x14ac:dyDescent="0.25">
      <c r="A83" s="30">
        <v>9</v>
      </c>
      <c r="B83" s="240" t="s">
        <v>42</v>
      </c>
      <c r="C83" s="391">
        <v>10</v>
      </c>
      <c r="D83" s="392">
        <v>6</v>
      </c>
      <c r="E83" s="391">
        <v>10</v>
      </c>
      <c r="F83" s="395">
        <v>10</v>
      </c>
      <c r="G83" s="391">
        <v>10</v>
      </c>
      <c r="H83" s="392">
        <v>3</v>
      </c>
      <c r="I83" s="391">
        <v>10</v>
      </c>
      <c r="J83" s="392">
        <v>6</v>
      </c>
      <c r="K83" s="391">
        <v>10</v>
      </c>
      <c r="L83" s="392">
        <v>1</v>
      </c>
      <c r="M83" s="391">
        <v>10</v>
      </c>
      <c r="N83" s="392">
        <v>10</v>
      </c>
      <c r="O83" s="391">
        <v>10</v>
      </c>
      <c r="P83" s="395">
        <v>5</v>
      </c>
      <c r="Q83" s="391">
        <v>10</v>
      </c>
      <c r="R83" s="392">
        <v>10</v>
      </c>
    </row>
    <row r="84" spans="1:18" ht="17.399999999999999" thickBot="1" x14ac:dyDescent="0.3">
      <c r="A84" s="37">
        <v>10</v>
      </c>
      <c r="B84" s="241" t="s">
        <v>19</v>
      </c>
      <c r="C84" s="394">
        <v>490</v>
      </c>
      <c r="D84" s="395">
        <v>402</v>
      </c>
      <c r="E84" s="394">
        <v>389</v>
      </c>
      <c r="F84" s="395">
        <v>364</v>
      </c>
      <c r="G84" s="394">
        <v>459</v>
      </c>
      <c r="H84" s="395">
        <v>89</v>
      </c>
      <c r="I84" s="394">
        <v>491</v>
      </c>
      <c r="J84" s="395">
        <v>318</v>
      </c>
      <c r="K84" s="394">
        <v>706</v>
      </c>
      <c r="L84" s="395">
        <v>23</v>
      </c>
      <c r="M84" s="394">
        <v>262</v>
      </c>
      <c r="N84" s="395">
        <v>457</v>
      </c>
      <c r="O84" s="394">
        <v>702</v>
      </c>
      <c r="P84" s="395">
        <v>212</v>
      </c>
      <c r="Q84" s="394">
        <v>419</v>
      </c>
      <c r="R84" s="395">
        <v>453</v>
      </c>
    </row>
    <row r="85" spans="1:18" ht="18" thickBot="1" x14ac:dyDescent="0.3">
      <c r="A85" s="927" t="s">
        <v>54</v>
      </c>
      <c r="B85" s="929" t="s">
        <v>0</v>
      </c>
      <c r="C85" s="813" t="s">
        <v>18</v>
      </c>
      <c r="D85" s="814"/>
      <c r="E85" s="814"/>
      <c r="F85" s="814"/>
      <c r="G85" s="814"/>
      <c r="H85" s="814"/>
      <c r="I85" s="814"/>
      <c r="J85" s="814"/>
      <c r="K85" s="814"/>
      <c r="L85" s="814"/>
      <c r="M85" s="814"/>
      <c r="N85" s="814"/>
      <c r="O85" s="814"/>
      <c r="P85" s="814"/>
      <c r="Q85" s="814"/>
      <c r="R85" s="815"/>
    </row>
    <row r="86" spans="1:18" ht="18" thickBot="1" x14ac:dyDescent="0.3">
      <c r="A86" s="928"/>
      <c r="B86" s="930"/>
      <c r="C86" s="270" t="s">
        <v>55</v>
      </c>
      <c r="D86" s="271" t="s">
        <v>56</v>
      </c>
      <c r="E86" s="288" t="s">
        <v>55</v>
      </c>
      <c r="F86" s="289" t="s">
        <v>56</v>
      </c>
      <c r="G86" s="288" t="s">
        <v>55</v>
      </c>
      <c r="H86" s="289" t="s">
        <v>56</v>
      </c>
      <c r="I86" s="288" t="s">
        <v>55</v>
      </c>
      <c r="J86" s="289" t="s">
        <v>56</v>
      </c>
      <c r="K86" s="288" t="s">
        <v>55</v>
      </c>
      <c r="L86" s="289" t="s">
        <v>56</v>
      </c>
      <c r="M86" s="270" t="s">
        <v>55</v>
      </c>
      <c r="N86" s="271" t="s">
        <v>56</v>
      </c>
      <c r="O86" s="270" t="s">
        <v>55</v>
      </c>
      <c r="P86" s="271" t="s">
        <v>56</v>
      </c>
      <c r="Q86" s="270" t="s">
        <v>55</v>
      </c>
      <c r="R86" s="271" t="s">
        <v>56</v>
      </c>
    </row>
    <row r="87" spans="1:18" ht="16.8" x14ac:dyDescent="0.25">
      <c r="A87" s="41">
        <v>11</v>
      </c>
      <c r="B87" s="232" t="s">
        <v>8</v>
      </c>
      <c r="C87" s="483" t="s">
        <v>52</v>
      </c>
      <c r="D87" s="484" t="s">
        <v>52</v>
      </c>
      <c r="E87" s="396">
        <v>9</v>
      </c>
      <c r="F87" s="397" t="s">
        <v>99</v>
      </c>
      <c r="G87" s="396">
        <v>0</v>
      </c>
      <c r="H87" s="397">
        <v>3</v>
      </c>
      <c r="I87" s="396">
        <v>106</v>
      </c>
      <c r="J87" s="397">
        <v>26</v>
      </c>
      <c r="K87" s="396">
        <v>0</v>
      </c>
      <c r="L87" s="397">
        <v>12</v>
      </c>
      <c r="M87" s="483">
        <v>10</v>
      </c>
      <c r="N87" s="484">
        <v>12</v>
      </c>
      <c r="O87" s="483" t="s">
        <v>52</v>
      </c>
      <c r="P87" s="484" t="s">
        <v>52</v>
      </c>
      <c r="Q87" s="483">
        <v>28</v>
      </c>
      <c r="R87" s="484">
        <v>20</v>
      </c>
    </row>
    <row r="88" spans="1:18" ht="16.8" x14ac:dyDescent="0.25">
      <c r="A88" s="30">
        <v>12</v>
      </c>
      <c r="B88" s="233" t="s">
        <v>9</v>
      </c>
      <c r="C88" s="398" t="s">
        <v>52</v>
      </c>
      <c r="D88" s="399" t="s">
        <v>52</v>
      </c>
      <c r="E88" s="398">
        <v>14</v>
      </c>
      <c r="F88" s="399">
        <v>26</v>
      </c>
      <c r="G88" s="398">
        <v>10</v>
      </c>
      <c r="H88" s="399">
        <v>18</v>
      </c>
      <c r="I88" s="398">
        <v>209</v>
      </c>
      <c r="J88" s="399">
        <v>93</v>
      </c>
      <c r="K88" s="398">
        <v>6</v>
      </c>
      <c r="L88" s="399">
        <v>25</v>
      </c>
      <c r="M88" s="398">
        <v>26</v>
      </c>
      <c r="N88" s="399">
        <v>16</v>
      </c>
      <c r="O88" s="398" t="s">
        <v>52</v>
      </c>
      <c r="P88" s="399" t="s">
        <v>52</v>
      </c>
      <c r="Q88" s="398">
        <v>57</v>
      </c>
      <c r="R88" s="399">
        <v>18</v>
      </c>
    </row>
    <row r="89" spans="1:18" ht="16.8" x14ac:dyDescent="0.25">
      <c r="A89" s="30">
        <v>13</v>
      </c>
      <c r="B89" s="233" t="s">
        <v>10</v>
      </c>
      <c r="C89" s="398" t="s">
        <v>52</v>
      </c>
      <c r="D89" s="399" t="s">
        <v>52</v>
      </c>
      <c r="E89" s="398">
        <v>3</v>
      </c>
      <c r="F89" s="399">
        <v>5</v>
      </c>
      <c r="G89" s="398">
        <v>3</v>
      </c>
      <c r="H89" s="399">
        <v>3</v>
      </c>
      <c r="I89" s="398">
        <v>3</v>
      </c>
      <c r="J89" s="399">
        <v>3</v>
      </c>
      <c r="K89" s="398">
        <v>3</v>
      </c>
      <c r="L89" s="399">
        <v>3</v>
      </c>
      <c r="M89" s="398">
        <v>4</v>
      </c>
      <c r="N89" s="399">
        <v>4</v>
      </c>
      <c r="O89" s="398" t="s">
        <v>52</v>
      </c>
      <c r="P89" s="399" t="s">
        <v>52</v>
      </c>
      <c r="Q89" s="398">
        <v>4</v>
      </c>
      <c r="R89" s="399">
        <v>4</v>
      </c>
    </row>
    <row r="90" spans="1:18" ht="16.8" x14ac:dyDescent="0.25">
      <c r="A90" s="30">
        <v>14</v>
      </c>
      <c r="B90" s="233" t="s">
        <v>11</v>
      </c>
      <c r="C90" s="398" t="s">
        <v>52</v>
      </c>
      <c r="D90" s="399" t="s">
        <v>52</v>
      </c>
      <c r="E90" s="398" t="s">
        <v>51</v>
      </c>
      <c r="F90" s="399" t="s">
        <v>22</v>
      </c>
      <c r="G90" s="398" t="s">
        <v>51</v>
      </c>
      <c r="H90" s="399" t="s">
        <v>51</v>
      </c>
      <c r="I90" s="398" t="s">
        <v>51</v>
      </c>
      <c r="J90" s="399" t="s">
        <v>51</v>
      </c>
      <c r="K90" s="398" t="s">
        <v>51</v>
      </c>
      <c r="L90" s="399" t="s">
        <v>51</v>
      </c>
      <c r="M90" s="398" t="s">
        <v>51</v>
      </c>
      <c r="N90" s="399" t="s">
        <v>51</v>
      </c>
      <c r="O90" s="398" t="s">
        <v>52</v>
      </c>
      <c r="P90" s="399" t="s">
        <v>52</v>
      </c>
      <c r="Q90" s="398" t="s">
        <v>51</v>
      </c>
      <c r="R90" s="399" t="s">
        <v>51</v>
      </c>
    </row>
    <row r="91" spans="1:18" ht="16.8" x14ac:dyDescent="0.25">
      <c r="A91" s="30">
        <v>15</v>
      </c>
      <c r="B91" s="233" t="s">
        <v>12</v>
      </c>
      <c r="C91" s="398" t="s">
        <v>52</v>
      </c>
      <c r="D91" s="399" t="s">
        <v>52</v>
      </c>
      <c r="E91" s="402" t="s">
        <v>20</v>
      </c>
      <c r="F91" s="401" t="s">
        <v>20</v>
      </c>
      <c r="G91" s="402" t="s">
        <v>20</v>
      </c>
      <c r="H91" s="401" t="s">
        <v>20</v>
      </c>
      <c r="I91" s="402" t="s">
        <v>20</v>
      </c>
      <c r="J91" s="401" t="s">
        <v>20</v>
      </c>
      <c r="K91" s="402" t="s">
        <v>20</v>
      </c>
      <c r="L91" s="401" t="s">
        <v>20</v>
      </c>
      <c r="M91" s="398" t="s">
        <v>20</v>
      </c>
      <c r="N91" s="399" t="s">
        <v>20</v>
      </c>
      <c r="O91" s="398" t="s">
        <v>52</v>
      </c>
      <c r="P91" s="399" t="s">
        <v>52</v>
      </c>
      <c r="Q91" s="398" t="s">
        <v>20</v>
      </c>
      <c r="R91" s="399" t="s">
        <v>20</v>
      </c>
    </row>
    <row r="92" spans="1:18" ht="16.2" x14ac:dyDescent="0.25">
      <c r="A92" s="42">
        <v>16</v>
      </c>
      <c r="B92" s="233" t="s">
        <v>13</v>
      </c>
      <c r="C92" s="398" t="s">
        <v>52</v>
      </c>
      <c r="D92" s="399" t="s">
        <v>52</v>
      </c>
      <c r="E92" s="398" t="s">
        <v>52</v>
      </c>
      <c r="F92" s="399" t="s">
        <v>52</v>
      </c>
      <c r="G92" s="398" t="s">
        <v>52</v>
      </c>
      <c r="H92" s="399" t="s">
        <v>52</v>
      </c>
      <c r="I92" s="398" t="s">
        <v>52</v>
      </c>
      <c r="J92" s="399" t="s">
        <v>52</v>
      </c>
      <c r="K92" s="398" t="s">
        <v>52</v>
      </c>
      <c r="L92" s="399" t="s">
        <v>52</v>
      </c>
      <c r="M92" s="398" t="s">
        <v>52</v>
      </c>
      <c r="N92" s="399" t="s">
        <v>52</v>
      </c>
      <c r="O92" s="398" t="s">
        <v>52</v>
      </c>
      <c r="P92" s="399" t="s">
        <v>52</v>
      </c>
      <c r="Q92" s="398" t="s">
        <v>52</v>
      </c>
      <c r="R92" s="399" t="s">
        <v>52</v>
      </c>
    </row>
    <row r="93" spans="1:18" ht="16.2" x14ac:dyDescent="0.25">
      <c r="A93" s="42">
        <v>17</v>
      </c>
      <c r="B93" s="233" t="s">
        <v>50</v>
      </c>
      <c r="C93" s="398" t="s">
        <v>52</v>
      </c>
      <c r="D93" s="399" t="s">
        <v>52</v>
      </c>
      <c r="E93" s="398" t="s">
        <v>52</v>
      </c>
      <c r="F93" s="399" t="s">
        <v>52</v>
      </c>
      <c r="G93" s="398" t="s">
        <v>52</v>
      </c>
      <c r="H93" s="399" t="s">
        <v>52</v>
      </c>
      <c r="I93" s="398" t="s">
        <v>52</v>
      </c>
      <c r="J93" s="399" t="s">
        <v>52</v>
      </c>
      <c r="K93" s="398" t="s">
        <v>52</v>
      </c>
      <c r="L93" s="399" t="s">
        <v>52</v>
      </c>
      <c r="M93" s="398" t="s">
        <v>52</v>
      </c>
      <c r="N93" s="399" t="s">
        <v>52</v>
      </c>
      <c r="O93" s="398" t="s">
        <v>52</v>
      </c>
      <c r="P93" s="399" t="s">
        <v>52</v>
      </c>
      <c r="Q93" s="398" t="s">
        <v>52</v>
      </c>
      <c r="R93" s="399" t="s">
        <v>52</v>
      </c>
    </row>
    <row r="94" spans="1:18" ht="16.2" x14ac:dyDescent="0.25">
      <c r="A94" s="42">
        <v>18</v>
      </c>
      <c r="B94" s="233" t="s">
        <v>14</v>
      </c>
      <c r="C94" s="398" t="s">
        <v>52</v>
      </c>
      <c r="D94" s="399" t="s">
        <v>52</v>
      </c>
      <c r="E94" s="398" t="s">
        <v>52</v>
      </c>
      <c r="F94" s="399" t="s">
        <v>52</v>
      </c>
      <c r="G94" s="398" t="s">
        <v>52</v>
      </c>
      <c r="H94" s="399" t="s">
        <v>52</v>
      </c>
      <c r="I94" s="398" t="s">
        <v>52</v>
      </c>
      <c r="J94" s="399" t="s">
        <v>52</v>
      </c>
      <c r="K94" s="398" t="s">
        <v>52</v>
      </c>
      <c r="L94" s="399" t="s">
        <v>52</v>
      </c>
      <c r="M94" s="398" t="s">
        <v>52</v>
      </c>
      <c r="N94" s="399" t="s">
        <v>52</v>
      </c>
      <c r="O94" s="398" t="s">
        <v>52</v>
      </c>
      <c r="P94" s="399" t="s">
        <v>52</v>
      </c>
      <c r="Q94" s="398" t="s">
        <v>52</v>
      </c>
      <c r="R94" s="399" t="s">
        <v>52</v>
      </c>
    </row>
    <row r="95" spans="1:18" ht="16.2" x14ac:dyDescent="0.25">
      <c r="A95" s="42">
        <v>19</v>
      </c>
      <c r="B95" s="233" t="s">
        <v>2</v>
      </c>
      <c r="C95" s="398" t="s">
        <v>52</v>
      </c>
      <c r="D95" s="399" t="s">
        <v>52</v>
      </c>
      <c r="E95" s="398" t="s">
        <v>52</v>
      </c>
      <c r="F95" s="399" t="s">
        <v>52</v>
      </c>
      <c r="G95" s="398" t="s">
        <v>52</v>
      </c>
      <c r="H95" s="399" t="s">
        <v>52</v>
      </c>
      <c r="I95" s="398" t="s">
        <v>52</v>
      </c>
      <c r="J95" s="399" t="s">
        <v>52</v>
      </c>
      <c r="K95" s="398" t="s">
        <v>52</v>
      </c>
      <c r="L95" s="399" t="s">
        <v>52</v>
      </c>
      <c r="M95" s="398" t="s">
        <v>52</v>
      </c>
      <c r="N95" s="399" t="s">
        <v>52</v>
      </c>
      <c r="O95" s="398" t="s">
        <v>52</v>
      </c>
      <c r="P95" s="399" t="s">
        <v>52</v>
      </c>
      <c r="Q95" s="398" t="s">
        <v>52</v>
      </c>
      <c r="R95" s="399" t="s">
        <v>52</v>
      </c>
    </row>
    <row r="96" spans="1:18" ht="16.2" x14ac:dyDescent="0.25">
      <c r="A96" s="42">
        <v>20</v>
      </c>
      <c r="B96" s="233" t="s">
        <v>15</v>
      </c>
      <c r="C96" s="398" t="s">
        <v>52</v>
      </c>
      <c r="D96" s="399" t="s">
        <v>52</v>
      </c>
      <c r="E96" s="398" t="s">
        <v>52</v>
      </c>
      <c r="F96" s="399" t="s">
        <v>52</v>
      </c>
      <c r="G96" s="398" t="s">
        <v>52</v>
      </c>
      <c r="H96" s="399" t="s">
        <v>52</v>
      </c>
      <c r="I96" s="398" t="s">
        <v>52</v>
      </c>
      <c r="J96" s="399" t="s">
        <v>52</v>
      </c>
      <c r="K96" s="398" t="s">
        <v>52</v>
      </c>
      <c r="L96" s="399" t="s">
        <v>52</v>
      </c>
      <c r="M96" s="398" t="s">
        <v>52</v>
      </c>
      <c r="N96" s="399" t="s">
        <v>52</v>
      </c>
      <c r="O96" s="398" t="s">
        <v>52</v>
      </c>
      <c r="P96" s="399" t="s">
        <v>52</v>
      </c>
      <c r="Q96" s="398" t="s">
        <v>52</v>
      </c>
      <c r="R96" s="399" t="s">
        <v>52</v>
      </c>
    </row>
    <row r="97" spans="1:18" ht="16.8" thickBot="1" x14ac:dyDescent="0.3">
      <c r="A97" s="42">
        <v>21</v>
      </c>
      <c r="B97" s="234" t="s">
        <v>16</v>
      </c>
      <c r="C97" s="403" t="s">
        <v>52</v>
      </c>
      <c r="D97" s="404" t="s">
        <v>52</v>
      </c>
      <c r="E97" s="403" t="s">
        <v>52</v>
      </c>
      <c r="F97" s="404" t="s">
        <v>52</v>
      </c>
      <c r="G97" s="403" t="s">
        <v>52</v>
      </c>
      <c r="H97" s="404" t="s">
        <v>52</v>
      </c>
      <c r="I97" s="403" t="s">
        <v>52</v>
      </c>
      <c r="J97" s="404" t="s">
        <v>52</v>
      </c>
      <c r="K97" s="403" t="s">
        <v>52</v>
      </c>
      <c r="L97" s="404" t="s">
        <v>52</v>
      </c>
      <c r="M97" s="403" t="s">
        <v>52</v>
      </c>
      <c r="N97" s="404" t="s">
        <v>52</v>
      </c>
      <c r="O97" s="403" t="s">
        <v>52</v>
      </c>
      <c r="P97" s="404" t="s">
        <v>52</v>
      </c>
      <c r="Q97" s="403" t="s">
        <v>52</v>
      </c>
      <c r="R97" s="404" t="s">
        <v>52</v>
      </c>
    </row>
  </sheetData>
  <mergeCells count="63">
    <mergeCell ref="A8:B8"/>
    <mergeCell ref="C10:D10"/>
    <mergeCell ref="A1:Q1"/>
    <mergeCell ref="A4:Q4"/>
    <mergeCell ref="A5:B5"/>
    <mergeCell ref="A6:B6"/>
    <mergeCell ref="A7:B7"/>
    <mergeCell ref="A3:B3"/>
    <mergeCell ref="C3:Q3"/>
    <mergeCell ref="A44:N44"/>
    <mergeCell ref="A55:N55"/>
    <mergeCell ref="A68:Q68"/>
    <mergeCell ref="A10:A11"/>
    <mergeCell ref="B10:B11"/>
    <mergeCell ref="A36:Q36"/>
    <mergeCell ref="A37:B38"/>
    <mergeCell ref="B42:B43"/>
    <mergeCell ref="C42:H42"/>
    <mergeCell ref="I42:N42"/>
    <mergeCell ref="A39:B39"/>
    <mergeCell ref="A40:B40"/>
    <mergeCell ref="E75:F75"/>
    <mergeCell ref="G75:H75"/>
    <mergeCell ref="I75:J75"/>
    <mergeCell ref="K75:L75"/>
    <mergeCell ref="M75:N75"/>
    <mergeCell ref="O73:P73"/>
    <mergeCell ref="A70:B70"/>
    <mergeCell ref="A85:A86"/>
    <mergeCell ref="B85:B86"/>
    <mergeCell ref="C85:R85"/>
    <mergeCell ref="Q77:R77"/>
    <mergeCell ref="O75:P75"/>
    <mergeCell ref="Q75:R75"/>
    <mergeCell ref="C77:D77"/>
    <mergeCell ref="E77:F77"/>
    <mergeCell ref="G77:H77"/>
    <mergeCell ref="I77:J77"/>
    <mergeCell ref="K77:L77"/>
    <mergeCell ref="M77:N77"/>
    <mergeCell ref="O77:P77"/>
    <mergeCell ref="C75:D75"/>
    <mergeCell ref="E73:F73"/>
    <mergeCell ref="G73:H73"/>
    <mergeCell ref="I73:J73"/>
    <mergeCell ref="K73:L73"/>
    <mergeCell ref="M73:N73"/>
    <mergeCell ref="A23:D23"/>
    <mergeCell ref="A12:D12"/>
    <mergeCell ref="Q73:R73"/>
    <mergeCell ref="C78:D78"/>
    <mergeCell ref="E78:F78"/>
    <mergeCell ref="G78:H78"/>
    <mergeCell ref="I78:J78"/>
    <mergeCell ref="K78:L78"/>
    <mergeCell ref="M78:N78"/>
    <mergeCell ref="O78:P78"/>
    <mergeCell ref="Q78:R78"/>
    <mergeCell ref="A74:R74"/>
    <mergeCell ref="A72:A73"/>
    <mergeCell ref="B72:B73"/>
    <mergeCell ref="C72:R72"/>
    <mergeCell ref="C73:D73"/>
  </mergeCells>
  <pageMargins left="0.7" right="0.7" top="0.75" bottom="0.75" header="0.3" footer="0.3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7"/>
  <sheetViews>
    <sheetView zoomScale="60" zoomScaleNormal="60" workbookViewId="0">
      <selection activeCell="H21" sqref="H21"/>
    </sheetView>
  </sheetViews>
  <sheetFormatPr defaultColWidth="9.33203125" defaultRowHeight="13.2" x14ac:dyDescent="0.25"/>
  <cols>
    <col min="1" max="1" width="5.109375" style="1" bestFit="1" customWidth="1"/>
    <col min="2" max="2" width="59.109375" style="1" customWidth="1"/>
    <col min="3" max="5" width="10.77734375" style="1" customWidth="1"/>
    <col min="6" max="6" width="11.6640625" style="1" customWidth="1"/>
    <col min="7" max="26" width="10.77734375" style="1" customWidth="1"/>
    <col min="27" max="16384" width="9.33203125" style="1"/>
  </cols>
  <sheetData>
    <row r="1" spans="1:16" ht="90.6" customHeight="1" thickBot="1" x14ac:dyDescent="0.3">
      <c r="A1" s="829" t="s">
        <v>268</v>
      </c>
      <c r="B1" s="830"/>
      <c r="C1" s="830"/>
      <c r="D1" s="830"/>
      <c r="E1" s="830"/>
      <c r="F1" s="830"/>
      <c r="G1" s="830"/>
      <c r="H1" s="830"/>
      <c r="I1" s="830"/>
      <c r="J1" s="830"/>
      <c r="K1" s="830"/>
      <c r="L1" s="830"/>
      <c r="M1" s="830"/>
      <c r="N1" s="830"/>
      <c r="O1" s="830"/>
      <c r="P1" s="830"/>
    </row>
    <row r="2" spans="1:16" ht="13.8" customHeight="1" thickBot="1" x14ac:dyDescent="0.3"/>
    <row r="3" spans="1:16" ht="25.2" thickBot="1" x14ac:dyDescent="0.3">
      <c r="A3" s="840" t="s">
        <v>315</v>
      </c>
      <c r="B3" s="889"/>
      <c r="C3" s="890">
        <v>123</v>
      </c>
      <c r="D3" s="838"/>
      <c r="E3" s="838"/>
      <c r="F3" s="838"/>
      <c r="G3" s="838"/>
      <c r="H3" s="838"/>
      <c r="I3" s="838"/>
      <c r="J3" s="838"/>
      <c r="K3" s="838"/>
      <c r="L3" s="838"/>
      <c r="M3" s="838"/>
      <c r="N3" s="838"/>
      <c r="O3" s="838"/>
      <c r="P3" s="839"/>
    </row>
    <row r="4" spans="1:16" ht="23.4" customHeight="1" thickBot="1" x14ac:dyDescent="0.3">
      <c r="A4" s="779" t="s">
        <v>45</v>
      </c>
      <c r="B4" s="780"/>
      <c r="C4" s="780"/>
      <c r="D4" s="780"/>
      <c r="E4" s="780"/>
      <c r="F4" s="780"/>
      <c r="G4" s="780"/>
      <c r="H4" s="780"/>
      <c r="I4" s="780"/>
      <c r="J4" s="780"/>
      <c r="K4" s="780"/>
      <c r="L4" s="780"/>
      <c r="M4" s="780"/>
      <c r="N4" s="780"/>
      <c r="O4" s="780"/>
      <c r="P4" s="781"/>
    </row>
    <row r="5" spans="1:16" ht="22.2" customHeight="1" thickBot="1" x14ac:dyDescent="0.3">
      <c r="A5" s="1114"/>
      <c r="B5" s="1115"/>
      <c r="C5" s="163" t="s">
        <v>33</v>
      </c>
      <c r="D5" s="164" t="s">
        <v>27</v>
      </c>
      <c r="E5" s="164" t="s">
        <v>61</v>
      </c>
      <c r="F5" s="164" t="s">
        <v>62</v>
      </c>
      <c r="G5" s="164" t="s">
        <v>28</v>
      </c>
      <c r="H5" s="164" t="s">
        <v>63</v>
      </c>
      <c r="I5" s="164" t="s">
        <v>64</v>
      </c>
      <c r="J5" s="164" t="s">
        <v>34</v>
      </c>
      <c r="K5" s="164" t="s">
        <v>65</v>
      </c>
      <c r="L5" s="164" t="s">
        <v>1</v>
      </c>
      <c r="M5" s="164" t="s">
        <v>95</v>
      </c>
      <c r="N5" s="164" t="s">
        <v>96</v>
      </c>
      <c r="O5" s="164" t="s">
        <v>35</v>
      </c>
      <c r="P5" s="165" t="s">
        <v>36</v>
      </c>
    </row>
    <row r="6" spans="1:16" ht="15.6" x14ac:dyDescent="0.25">
      <c r="A6" s="834" t="s">
        <v>94</v>
      </c>
      <c r="B6" s="887"/>
      <c r="C6" s="59" t="s">
        <v>48</v>
      </c>
      <c r="D6" s="60" t="s">
        <v>48</v>
      </c>
      <c r="E6" s="60" t="s">
        <v>48</v>
      </c>
      <c r="F6" s="60" t="s">
        <v>48</v>
      </c>
      <c r="G6" s="60" t="s">
        <v>48</v>
      </c>
      <c r="H6" s="60" t="s">
        <v>48</v>
      </c>
      <c r="I6" s="60" t="s">
        <v>48</v>
      </c>
      <c r="J6" s="60" t="s">
        <v>48</v>
      </c>
      <c r="K6" s="60" t="s">
        <v>48</v>
      </c>
      <c r="L6" s="60" t="s">
        <v>48</v>
      </c>
      <c r="M6" s="60" t="s">
        <v>48</v>
      </c>
      <c r="N6" s="60" t="s">
        <v>48</v>
      </c>
      <c r="O6" s="60" t="s">
        <v>48</v>
      </c>
      <c r="P6" s="112" t="s">
        <v>48</v>
      </c>
    </row>
    <row r="7" spans="1:16" ht="16.2" thickBot="1" x14ac:dyDescent="0.3">
      <c r="A7" s="836" t="s">
        <v>84</v>
      </c>
      <c r="B7" s="888"/>
      <c r="C7" s="61">
        <v>4</v>
      </c>
      <c r="D7" s="62">
        <v>4</v>
      </c>
      <c r="E7" s="62">
        <v>16</v>
      </c>
      <c r="F7" s="62">
        <v>1</v>
      </c>
      <c r="G7" s="62">
        <v>100</v>
      </c>
      <c r="H7" s="62">
        <v>5</v>
      </c>
      <c r="I7" s="142" t="s">
        <v>207</v>
      </c>
      <c r="J7" s="62">
        <v>20</v>
      </c>
      <c r="K7" s="62">
        <v>6.25</v>
      </c>
      <c r="L7" s="62">
        <v>19.2</v>
      </c>
      <c r="M7" s="62"/>
      <c r="N7" s="62"/>
      <c r="O7" s="62">
        <v>1</v>
      </c>
      <c r="P7" s="63"/>
    </row>
    <row r="8" spans="1:16" ht="16.2" thickBot="1" x14ac:dyDescent="0.3">
      <c r="A8" s="819" t="s">
        <v>37</v>
      </c>
      <c r="B8" s="1111"/>
      <c r="C8" s="140">
        <f t="shared" ref="C8:H8" si="0">SUM(C6:C7)</f>
        <v>4</v>
      </c>
      <c r="D8" s="134">
        <f t="shared" si="0"/>
        <v>4</v>
      </c>
      <c r="E8" s="134">
        <f t="shared" si="0"/>
        <v>16</v>
      </c>
      <c r="F8" s="134">
        <f t="shared" si="0"/>
        <v>1</v>
      </c>
      <c r="G8" s="134">
        <f t="shared" si="0"/>
        <v>100</v>
      </c>
      <c r="H8" s="134">
        <f t="shared" si="0"/>
        <v>5</v>
      </c>
      <c r="I8" s="198" t="s">
        <v>207</v>
      </c>
      <c r="J8" s="134">
        <f>G8/H8</f>
        <v>20</v>
      </c>
      <c r="K8" s="199">
        <v>6.25</v>
      </c>
      <c r="L8" s="203">
        <v>19.2</v>
      </c>
      <c r="M8" s="200"/>
      <c r="N8" s="200"/>
      <c r="O8" s="200">
        <v>1</v>
      </c>
      <c r="P8" s="204"/>
    </row>
    <row r="9" spans="1:16" ht="13.8" thickBot="1" x14ac:dyDescent="0.3"/>
    <row r="10" spans="1:16" ht="21" customHeight="1" x14ac:dyDescent="0.25">
      <c r="A10" s="824" t="s">
        <v>1</v>
      </c>
      <c r="B10" s="824" t="s">
        <v>0</v>
      </c>
      <c r="C10" s="992" t="s">
        <v>26</v>
      </c>
      <c r="D10" s="993"/>
      <c r="E10" s="993"/>
      <c r="F10" s="994"/>
    </row>
    <row r="11" spans="1:16" ht="33" customHeight="1" thickBot="1" x14ac:dyDescent="0.3">
      <c r="A11" s="825"/>
      <c r="B11" s="825"/>
      <c r="C11" s="178" t="s">
        <v>199</v>
      </c>
      <c r="D11" s="213" t="s">
        <v>209</v>
      </c>
      <c r="E11" s="213" t="s">
        <v>198</v>
      </c>
      <c r="F11" s="213" t="s">
        <v>208</v>
      </c>
    </row>
    <row r="12" spans="1:16" ht="21" customHeight="1" thickBot="1" x14ac:dyDescent="0.3">
      <c r="A12" s="913" t="s">
        <v>17</v>
      </c>
      <c r="B12" s="914"/>
      <c r="C12" s="1180"/>
      <c r="D12" s="1180"/>
      <c r="E12" s="1180"/>
      <c r="F12" s="1180"/>
    </row>
    <row r="13" spans="1:16" ht="20.25" customHeight="1" x14ac:dyDescent="0.25">
      <c r="A13" s="29">
        <v>1</v>
      </c>
      <c r="B13" s="239" t="s">
        <v>3</v>
      </c>
      <c r="C13" s="23">
        <v>4</v>
      </c>
      <c r="D13" s="15">
        <v>10</v>
      </c>
      <c r="E13" s="15">
        <v>23</v>
      </c>
      <c r="F13" s="16">
        <v>29</v>
      </c>
    </row>
    <row r="14" spans="1:16" ht="19.5" customHeight="1" x14ac:dyDescent="0.25">
      <c r="A14" s="30">
        <v>2</v>
      </c>
      <c r="B14" s="240" t="s">
        <v>4</v>
      </c>
      <c r="C14" s="24">
        <v>2</v>
      </c>
      <c r="D14" s="2">
        <v>2</v>
      </c>
      <c r="E14" s="2">
        <v>1</v>
      </c>
      <c r="F14" s="18">
        <v>2</v>
      </c>
    </row>
    <row r="15" spans="1:16" ht="20.25" customHeight="1" x14ac:dyDescent="0.25">
      <c r="A15" s="31">
        <v>3</v>
      </c>
      <c r="B15" s="240" t="s">
        <v>5</v>
      </c>
      <c r="C15" s="216" t="s">
        <v>141</v>
      </c>
      <c r="D15" s="215" t="s">
        <v>141</v>
      </c>
      <c r="E15" s="215" t="s">
        <v>141</v>
      </c>
      <c r="F15" s="217" t="s">
        <v>141</v>
      </c>
    </row>
    <row r="16" spans="1:16" ht="19.5" customHeight="1" x14ac:dyDescent="0.25">
      <c r="A16" s="32">
        <v>4</v>
      </c>
      <c r="B16" s="240" t="s">
        <v>38</v>
      </c>
      <c r="C16" s="216" t="s">
        <v>170</v>
      </c>
      <c r="D16" s="215" t="s">
        <v>138</v>
      </c>
      <c r="E16" s="215" t="s">
        <v>182</v>
      </c>
      <c r="F16" s="217" t="s">
        <v>143</v>
      </c>
    </row>
    <row r="17" spans="1:9" ht="19.5" customHeight="1" x14ac:dyDescent="0.25">
      <c r="A17" s="33" t="s">
        <v>39</v>
      </c>
      <c r="B17" s="240" t="s">
        <v>6</v>
      </c>
      <c r="C17" s="24">
        <v>142</v>
      </c>
      <c r="D17" s="2">
        <v>140</v>
      </c>
      <c r="E17" s="2">
        <v>183</v>
      </c>
      <c r="F17" s="18">
        <v>138</v>
      </c>
    </row>
    <row r="18" spans="1:9" ht="19.5" customHeight="1" x14ac:dyDescent="0.25">
      <c r="A18" s="34">
        <v>6</v>
      </c>
      <c r="B18" s="240" t="s">
        <v>40</v>
      </c>
      <c r="C18" s="24">
        <v>0</v>
      </c>
      <c r="D18" s="2">
        <v>3</v>
      </c>
      <c r="E18" s="2">
        <v>3</v>
      </c>
      <c r="F18" s="18">
        <v>9</v>
      </c>
    </row>
    <row r="19" spans="1:9" ht="19.5" customHeight="1" x14ac:dyDescent="0.25">
      <c r="A19" s="35">
        <v>7</v>
      </c>
      <c r="B19" s="240" t="s">
        <v>7</v>
      </c>
      <c r="C19" s="24">
        <v>84</v>
      </c>
      <c r="D19" s="2">
        <v>100</v>
      </c>
      <c r="E19" s="2">
        <v>120</v>
      </c>
      <c r="F19" s="18">
        <v>120</v>
      </c>
    </row>
    <row r="20" spans="1:9" ht="19.5" customHeight="1" x14ac:dyDescent="0.25">
      <c r="A20" s="36">
        <v>8</v>
      </c>
      <c r="B20" s="240" t="s">
        <v>41</v>
      </c>
      <c r="C20" s="24">
        <v>141</v>
      </c>
      <c r="D20" s="2">
        <v>138</v>
      </c>
      <c r="E20" s="2">
        <v>167</v>
      </c>
      <c r="F20" s="18">
        <v>146</v>
      </c>
    </row>
    <row r="21" spans="1:9" ht="19.5" customHeight="1" x14ac:dyDescent="0.25">
      <c r="A21" s="30">
        <v>9</v>
      </c>
      <c r="B21" s="240" t="s">
        <v>42</v>
      </c>
      <c r="C21" s="24">
        <v>7</v>
      </c>
      <c r="D21" s="2">
        <v>9</v>
      </c>
      <c r="E21" s="2">
        <v>9</v>
      </c>
      <c r="F21" s="18">
        <v>9</v>
      </c>
    </row>
    <row r="22" spans="1:9" ht="19.5" customHeight="1" thickBot="1" x14ac:dyDescent="0.3">
      <c r="A22" s="37">
        <v>10</v>
      </c>
      <c r="B22" s="241" t="s">
        <v>19</v>
      </c>
      <c r="C22" s="25">
        <v>120</v>
      </c>
      <c r="D22" s="21">
        <v>120</v>
      </c>
      <c r="E22" s="21">
        <v>120</v>
      </c>
      <c r="F22" s="22">
        <v>120</v>
      </c>
    </row>
    <row r="23" spans="1:9" ht="19.5" customHeight="1" thickBot="1" x14ac:dyDescent="0.3">
      <c r="A23" s="904" t="s">
        <v>18</v>
      </c>
      <c r="B23" s="905"/>
      <c r="C23" s="1181"/>
      <c r="D23" s="1181"/>
      <c r="E23" s="1181"/>
      <c r="F23" s="1181"/>
    </row>
    <row r="24" spans="1:9" ht="19.5" customHeight="1" x14ac:dyDescent="0.25">
      <c r="A24" s="41">
        <v>11</v>
      </c>
      <c r="B24" s="232" t="s">
        <v>8</v>
      </c>
      <c r="C24" s="23" t="s">
        <v>21</v>
      </c>
      <c r="D24" s="15" t="s">
        <v>21</v>
      </c>
      <c r="E24" s="15" t="s">
        <v>21</v>
      </c>
      <c r="F24" s="16">
        <v>3</v>
      </c>
    </row>
    <row r="25" spans="1:9" ht="19.5" customHeight="1" x14ac:dyDescent="0.25">
      <c r="A25" s="30">
        <v>12</v>
      </c>
      <c r="B25" s="233" t="s">
        <v>9</v>
      </c>
      <c r="C25" s="24" t="s">
        <v>21</v>
      </c>
      <c r="D25" s="2" t="s">
        <v>21</v>
      </c>
      <c r="E25" s="2" t="s">
        <v>21</v>
      </c>
      <c r="F25" s="18">
        <v>6</v>
      </c>
    </row>
    <row r="26" spans="1:9" ht="19.5" customHeight="1" x14ac:dyDescent="0.25">
      <c r="A26" s="30">
        <v>13</v>
      </c>
      <c r="B26" s="233" t="s">
        <v>10</v>
      </c>
      <c r="C26" s="24" t="s">
        <v>21</v>
      </c>
      <c r="D26" s="2" t="s">
        <v>21</v>
      </c>
      <c r="E26" s="2" t="s">
        <v>21</v>
      </c>
      <c r="F26" s="18">
        <v>8</v>
      </c>
    </row>
    <row r="27" spans="1:9" ht="19.5" customHeight="1" x14ac:dyDescent="0.25">
      <c r="A27" s="30">
        <v>14</v>
      </c>
      <c r="B27" s="233" t="s">
        <v>11</v>
      </c>
      <c r="C27" s="24" t="s">
        <v>21</v>
      </c>
      <c r="D27" s="2" t="s">
        <v>21</v>
      </c>
      <c r="E27" s="2" t="s">
        <v>21</v>
      </c>
      <c r="F27" s="18" t="s">
        <v>51</v>
      </c>
      <c r="G27" s="5"/>
      <c r="H27" s="5"/>
      <c r="I27" s="5"/>
    </row>
    <row r="28" spans="1:9" ht="19.5" customHeight="1" x14ac:dyDescent="0.25">
      <c r="A28" s="30">
        <v>15</v>
      </c>
      <c r="B28" s="233" t="s">
        <v>12</v>
      </c>
      <c r="C28" s="24" t="s">
        <v>20</v>
      </c>
      <c r="D28" s="2" t="s">
        <v>20</v>
      </c>
      <c r="E28" s="2" t="s">
        <v>20</v>
      </c>
      <c r="F28" s="18" t="s">
        <v>20</v>
      </c>
    </row>
    <row r="29" spans="1:9" ht="18.75" customHeight="1" x14ac:dyDescent="0.25">
      <c r="A29" s="42">
        <v>16</v>
      </c>
      <c r="B29" s="233" t="s">
        <v>13</v>
      </c>
      <c r="C29" s="24">
        <v>24</v>
      </c>
      <c r="D29" s="2">
        <v>24</v>
      </c>
      <c r="E29" s="2">
        <v>24</v>
      </c>
      <c r="F29" s="18">
        <v>24</v>
      </c>
    </row>
    <row r="30" spans="1:9" ht="18.75" customHeight="1" x14ac:dyDescent="0.25">
      <c r="A30" s="42">
        <v>17</v>
      </c>
      <c r="B30" s="233" t="s">
        <v>50</v>
      </c>
      <c r="C30" s="24">
        <v>19</v>
      </c>
      <c r="D30" s="2">
        <v>19</v>
      </c>
      <c r="E30" s="2">
        <v>39</v>
      </c>
      <c r="F30" s="18">
        <v>23</v>
      </c>
    </row>
    <row r="31" spans="1:9" ht="19.5" customHeight="1" x14ac:dyDescent="0.25">
      <c r="A31" s="42">
        <v>18</v>
      </c>
      <c r="B31" s="233" t="s">
        <v>14</v>
      </c>
      <c r="C31" s="24">
        <v>1</v>
      </c>
      <c r="D31" s="2">
        <v>4</v>
      </c>
      <c r="E31" s="2">
        <v>0</v>
      </c>
      <c r="F31" s="18">
        <v>0</v>
      </c>
    </row>
    <row r="32" spans="1:9" ht="19.5" customHeight="1" x14ac:dyDescent="0.25">
      <c r="A32" s="42">
        <v>19</v>
      </c>
      <c r="B32" s="233" t="s">
        <v>2</v>
      </c>
      <c r="C32" s="24">
        <v>1</v>
      </c>
      <c r="D32" s="2">
        <v>0</v>
      </c>
      <c r="E32" s="2">
        <v>0</v>
      </c>
      <c r="F32" s="18">
        <v>0</v>
      </c>
    </row>
    <row r="33" spans="1:17" ht="19.5" customHeight="1" x14ac:dyDescent="0.25">
      <c r="A33" s="42">
        <v>20</v>
      </c>
      <c r="B33" s="233" t="s">
        <v>15</v>
      </c>
      <c r="C33" s="24">
        <v>7</v>
      </c>
      <c r="D33" s="2" t="s">
        <v>210</v>
      </c>
      <c r="E33" s="2">
        <v>0</v>
      </c>
      <c r="F33" s="18">
        <v>0</v>
      </c>
    </row>
    <row r="34" spans="1:17" ht="19.5" customHeight="1" thickBot="1" x14ac:dyDescent="0.3">
      <c r="A34" s="42">
        <v>21</v>
      </c>
      <c r="B34" s="234" t="s">
        <v>16</v>
      </c>
      <c r="C34" s="25" t="s">
        <v>20</v>
      </c>
      <c r="D34" s="21" t="s">
        <v>20</v>
      </c>
      <c r="E34" s="21" t="s">
        <v>20</v>
      </c>
      <c r="F34" s="22" t="s">
        <v>20</v>
      </c>
    </row>
    <row r="35" spans="1:17" ht="19.5" customHeight="1" thickBot="1" x14ac:dyDescent="0.3"/>
    <row r="36" spans="1:17" ht="19.5" customHeight="1" thickBot="1" x14ac:dyDescent="0.3">
      <c r="A36" s="779" t="s">
        <v>46</v>
      </c>
      <c r="B36" s="780"/>
      <c r="C36" s="780"/>
      <c r="D36" s="780"/>
      <c r="E36" s="780"/>
      <c r="F36" s="780"/>
      <c r="G36" s="780"/>
      <c r="H36" s="780"/>
      <c r="I36" s="780"/>
      <c r="J36" s="780"/>
      <c r="K36" s="780"/>
      <c r="L36" s="780"/>
      <c r="M36" s="780"/>
      <c r="N36" s="780"/>
      <c r="O36" s="780"/>
      <c r="P36" s="780"/>
      <c r="Q36" s="781"/>
    </row>
    <row r="37" spans="1:17" ht="19.5" customHeight="1" x14ac:dyDescent="0.3">
      <c r="A37" s="907" t="s">
        <v>53</v>
      </c>
      <c r="B37" s="908"/>
      <c r="C37" s="261" t="s">
        <v>33</v>
      </c>
      <c r="D37" s="118" t="s">
        <v>27</v>
      </c>
      <c r="E37" s="118" t="s">
        <v>61</v>
      </c>
      <c r="F37" s="118" t="s">
        <v>62</v>
      </c>
      <c r="G37" s="118" t="s">
        <v>28</v>
      </c>
      <c r="H37" s="118" t="s">
        <v>63</v>
      </c>
      <c r="I37" s="118" t="s">
        <v>64</v>
      </c>
      <c r="J37" s="118" t="s">
        <v>34</v>
      </c>
      <c r="K37" s="118" t="s">
        <v>65</v>
      </c>
      <c r="L37" s="118" t="s">
        <v>1</v>
      </c>
      <c r="M37" s="118">
        <v>5</v>
      </c>
      <c r="N37" s="118">
        <v>10</v>
      </c>
      <c r="O37" s="49" t="s">
        <v>35</v>
      </c>
      <c r="P37" s="50" t="s">
        <v>36</v>
      </c>
      <c r="Q37" s="50"/>
    </row>
    <row r="38" spans="1:17" ht="16.2" thickBot="1" x14ac:dyDescent="0.35">
      <c r="A38" s="911"/>
      <c r="B38" s="912"/>
      <c r="C38" s="61">
        <v>2</v>
      </c>
      <c r="D38" s="62">
        <v>2</v>
      </c>
      <c r="E38" s="62">
        <v>14</v>
      </c>
      <c r="F38" s="62" t="s">
        <v>48</v>
      </c>
      <c r="G38" s="62">
        <v>88</v>
      </c>
      <c r="H38" s="62">
        <v>0</v>
      </c>
      <c r="I38" s="62" t="s">
        <v>48</v>
      </c>
      <c r="J38" s="62" t="s">
        <v>48</v>
      </c>
      <c r="K38" s="62">
        <v>6.28</v>
      </c>
      <c r="L38" s="62" t="s">
        <v>48</v>
      </c>
      <c r="M38" s="62" t="s">
        <v>48</v>
      </c>
      <c r="N38" s="62" t="s">
        <v>48</v>
      </c>
      <c r="O38" s="62" t="s">
        <v>48</v>
      </c>
      <c r="P38" s="62" t="s">
        <v>48</v>
      </c>
      <c r="Q38" s="71"/>
    </row>
    <row r="39" spans="1:17" ht="13.8" thickBot="1" x14ac:dyDescent="0.3"/>
    <row r="40" spans="1:17" ht="20.25" customHeight="1" x14ac:dyDescent="0.25">
      <c r="A40" s="72" t="s">
        <v>1</v>
      </c>
      <c r="B40" s="802" t="s">
        <v>0</v>
      </c>
      <c r="C40" s="826" t="s">
        <v>43</v>
      </c>
      <c r="D40" s="827"/>
      <c r="E40" s="827"/>
      <c r="F40" s="827"/>
      <c r="G40" s="827"/>
      <c r="H40" s="828"/>
    </row>
    <row r="41" spans="1:17" ht="31.8" thickBot="1" x14ac:dyDescent="0.3">
      <c r="A41" s="74"/>
      <c r="B41" s="803"/>
      <c r="C41" s="51" t="s">
        <v>151</v>
      </c>
      <c r="D41" s="10" t="s">
        <v>152</v>
      </c>
      <c r="E41" s="10" t="s">
        <v>154</v>
      </c>
      <c r="F41" s="10" t="s">
        <v>153</v>
      </c>
      <c r="G41" s="10" t="s">
        <v>214</v>
      </c>
      <c r="H41" s="12" t="s">
        <v>215</v>
      </c>
    </row>
    <row r="42" spans="1:17" ht="20.25" customHeight="1" thickBot="1" x14ac:dyDescent="0.3">
      <c r="A42" s="913" t="s">
        <v>17</v>
      </c>
      <c r="B42" s="914"/>
      <c r="C42" s="914"/>
      <c r="D42" s="914"/>
      <c r="E42" s="914"/>
      <c r="F42" s="914"/>
      <c r="G42" s="914"/>
      <c r="H42" s="915"/>
    </row>
    <row r="43" spans="1:17" ht="18" x14ac:dyDescent="0.25">
      <c r="A43" s="29">
        <v>1</v>
      </c>
      <c r="B43" s="26" t="s">
        <v>3</v>
      </c>
      <c r="C43" s="13">
        <v>2</v>
      </c>
      <c r="D43" s="14">
        <v>5</v>
      </c>
      <c r="E43" s="14">
        <v>8</v>
      </c>
      <c r="F43" s="14">
        <v>10</v>
      </c>
      <c r="G43" s="14">
        <v>12</v>
      </c>
      <c r="H43" s="16">
        <v>13</v>
      </c>
      <c r="I43" s="5"/>
      <c r="J43" s="5"/>
      <c r="K43" s="5"/>
      <c r="L43" s="5"/>
      <c r="M43" s="5"/>
      <c r="N43" s="5"/>
      <c r="O43" s="5"/>
      <c r="P43" s="5"/>
      <c r="Q43" s="5"/>
    </row>
    <row r="44" spans="1:17" ht="18" customHeight="1" x14ac:dyDescent="0.25">
      <c r="A44" s="30">
        <v>2</v>
      </c>
      <c r="B44" s="27" t="s">
        <v>4</v>
      </c>
      <c r="C44" s="17">
        <v>2</v>
      </c>
      <c r="D44" s="3">
        <v>2</v>
      </c>
      <c r="E44" s="3">
        <v>1</v>
      </c>
      <c r="F44" s="3">
        <v>2</v>
      </c>
      <c r="G44" s="3">
        <v>1</v>
      </c>
      <c r="H44" s="248" t="s">
        <v>216</v>
      </c>
      <c r="I44" s="5"/>
      <c r="J44" s="5"/>
      <c r="K44" s="5"/>
      <c r="L44" s="5"/>
      <c r="M44" s="5"/>
      <c r="N44" s="5"/>
      <c r="O44" s="5"/>
      <c r="P44" s="5"/>
      <c r="Q44" s="5"/>
    </row>
    <row r="45" spans="1:17" ht="18" x14ac:dyDescent="0.25">
      <c r="A45" s="31">
        <v>3</v>
      </c>
      <c r="B45" s="27" t="s">
        <v>5</v>
      </c>
      <c r="C45" s="246" t="s">
        <v>138</v>
      </c>
      <c r="D45" s="247" t="s">
        <v>138</v>
      </c>
      <c r="E45" s="247" t="s">
        <v>138</v>
      </c>
      <c r="F45" s="247" t="s">
        <v>138</v>
      </c>
      <c r="G45" s="247" t="s">
        <v>138</v>
      </c>
      <c r="H45" s="249" t="s">
        <v>138</v>
      </c>
      <c r="I45" s="5"/>
      <c r="J45" s="5"/>
      <c r="K45" s="5"/>
      <c r="L45" s="5"/>
      <c r="M45" s="5"/>
      <c r="N45" s="5"/>
      <c r="O45" s="5"/>
      <c r="P45" s="5"/>
      <c r="Q45" s="5"/>
    </row>
    <row r="46" spans="1:17" ht="16.8" x14ac:dyDescent="0.25">
      <c r="A46" s="32">
        <v>4</v>
      </c>
      <c r="B46" s="27" t="s">
        <v>38</v>
      </c>
      <c r="C46" s="246" t="s">
        <v>141</v>
      </c>
      <c r="D46" s="247" t="s">
        <v>171</v>
      </c>
      <c r="E46" s="247" t="s">
        <v>182</v>
      </c>
      <c r="F46" s="247" t="s">
        <v>170</v>
      </c>
      <c r="G46" s="247" t="s">
        <v>141</v>
      </c>
      <c r="H46" s="249" t="s">
        <v>182</v>
      </c>
      <c r="I46" s="5"/>
      <c r="J46" s="5"/>
      <c r="K46" s="5"/>
      <c r="L46" s="5"/>
      <c r="M46" s="5"/>
      <c r="N46" s="5"/>
      <c r="O46" s="5"/>
      <c r="P46" s="5"/>
      <c r="Q46" s="5"/>
    </row>
    <row r="47" spans="1:17" ht="16.8" x14ac:dyDescent="0.25">
      <c r="A47" s="33" t="s">
        <v>39</v>
      </c>
      <c r="B47" s="27" t="s">
        <v>6</v>
      </c>
      <c r="C47" s="17">
        <v>203</v>
      </c>
      <c r="D47" s="3">
        <v>199</v>
      </c>
      <c r="E47" s="3">
        <v>367</v>
      </c>
      <c r="F47" s="3">
        <v>310</v>
      </c>
      <c r="G47" s="3">
        <v>263</v>
      </c>
      <c r="H47" s="248" t="s">
        <v>216</v>
      </c>
      <c r="I47" s="5"/>
      <c r="J47" s="5"/>
      <c r="K47" s="5"/>
      <c r="L47" s="5"/>
      <c r="M47" s="5"/>
      <c r="N47" s="5"/>
      <c r="O47" s="5"/>
      <c r="P47" s="5"/>
      <c r="Q47" s="5"/>
    </row>
    <row r="48" spans="1:17" ht="16.8" x14ac:dyDescent="0.25">
      <c r="A48" s="34">
        <v>6</v>
      </c>
      <c r="B48" s="27" t="s">
        <v>40</v>
      </c>
      <c r="C48" s="17">
        <v>10</v>
      </c>
      <c r="D48" s="3">
        <v>10</v>
      </c>
      <c r="E48" s="3">
        <v>6</v>
      </c>
      <c r="F48" s="3">
        <v>8</v>
      </c>
      <c r="G48" s="3">
        <v>9</v>
      </c>
      <c r="H48" s="248" t="s">
        <v>216</v>
      </c>
      <c r="I48" s="5"/>
      <c r="J48" s="5"/>
      <c r="K48" s="5"/>
      <c r="L48" s="5"/>
      <c r="M48" s="5"/>
      <c r="N48" s="5"/>
      <c r="O48" s="5"/>
      <c r="P48" s="5"/>
      <c r="Q48" s="5"/>
    </row>
    <row r="49" spans="1:17" ht="16.8" x14ac:dyDescent="0.25">
      <c r="A49" s="35">
        <v>7</v>
      </c>
      <c r="B49" s="27" t="s">
        <v>7</v>
      </c>
      <c r="C49" s="17">
        <v>237</v>
      </c>
      <c r="D49" s="3">
        <v>212</v>
      </c>
      <c r="E49" s="3">
        <v>300</v>
      </c>
      <c r="F49" s="3">
        <v>300</v>
      </c>
      <c r="G49" s="3">
        <v>50</v>
      </c>
      <c r="H49" s="248" t="s">
        <v>216</v>
      </c>
      <c r="I49" s="5"/>
      <c r="J49" s="5"/>
      <c r="K49" s="5"/>
      <c r="L49" s="5"/>
      <c r="M49" s="5"/>
      <c r="N49" s="5"/>
      <c r="O49" s="5"/>
      <c r="P49" s="5"/>
      <c r="Q49" s="5"/>
    </row>
    <row r="50" spans="1:17" ht="16.8" x14ac:dyDescent="0.25">
      <c r="A50" s="36">
        <v>8</v>
      </c>
      <c r="B50" s="27" t="s">
        <v>41</v>
      </c>
      <c r="C50" s="17">
        <v>336</v>
      </c>
      <c r="D50" s="3">
        <v>283</v>
      </c>
      <c r="E50" s="3">
        <v>332</v>
      </c>
      <c r="F50" s="3">
        <v>326</v>
      </c>
      <c r="G50" s="3">
        <v>251</v>
      </c>
      <c r="H50" s="248" t="s">
        <v>216</v>
      </c>
      <c r="I50" s="5"/>
      <c r="J50" s="5"/>
      <c r="K50" s="5"/>
      <c r="L50" s="5"/>
      <c r="M50" s="5"/>
      <c r="N50" s="5"/>
      <c r="O50" s="5"/>
      <c r="P50" s="5"/>
      <c r="Q50" s="5"/>
    </row>
    <row r="51" spans="1:17" ht="15.6" customHeight="1" x14ac:dyDescent="0.25">
      <c r="A51" s="30">
        <v>9</v>
      </c>
      <c r="B51" s="27" t="s">
        <v>42</v>
      </c>
      <c r="C51" s="17">
        <v>5</v>
      </c>
      <c r="D51" s="3">
        <v>10</v>
      </c>
      <c r="E51" s="3">
        <v>9</v>
      </c>
      <c r="F51" s="3">
        <v>10</v>
      </c>
      <c r="G51" s="3">
        <v>10</v>
      </c>
      <c r="H51" s="248" t="s">
        <v>216</v>
      </c>
      <c r="I51" s="5"/>
      <c r="J51" s="5"/>
      <c r="K51" s="5"/>
      <c r="L51" s="5"/>
      <c r="M51" s="5"/>
      <c r="N51" s="5"/>
      <c r="O51" s="5"/>
      <c r="P51" s="5"/>
      <c r="Q51" s="5"/>
    </row>
    <row r="52" spans="1:17" ht="17.399999999999999" thickBot="1" x14ac:dyDescent="0.3">
      <c r="A52" s="37">
        <v>10</v>
      </c>
      <c r="B52" s="28" t="s">
        <v>19</v>
      </c>
      <c r="C52" s="19">
        <v>300</v>
      </c>
      <c r="D52" s="20">
        <v>281</v>
      </c>
      <c r="E52" s="20">
        <v>300</v>
      </c>
      <c r="F52" s="20">
        <v>297</v>
      </c>
      <c r="G52" s="20">
        <v>297</v>
      </c>
      <c r="H52" s="250" t="s">
        <v>216</v>
      </c>
      <c r="I52" s="5"/>
      <c r="J52" s="5"/>
      <c r="K52" s="5"/>
      <c r="L52" s="5"/>
      <c r="M52" s="5"/>
      <c r="N52" s="5"/>
      <c r="O52" s="5"/>
      <c r="P52" s="5"/>
      <c r="Q52" s="5"/>
    </row>
    <row r="53" spans="1:17" ht="18" customHeight="1" thickBot="1" x14ac:dyDescent="0.3">
      <c r="A53" s="904" t="s">
        <v>18</v>
      </c>
      <c r="B53" s="905"/>
      <c r="C53" s="905"/>
      <c r="D53" s="905"/>
      <c r="E53" s="905"/>
      <c r="F53" s="905"/>
      <c r="G53" s="905"/>
      <c r="H53" s="906"/>
      <c r="I53" s="78"/>
      <c r="J53" s="78"/>
      <c r="K53" s="78"/>
      <c r="L53" s="78"/>
      <c r="M53" s="78"/>
      <c r="N53" s="78"/>
      <c r="O53" s="78"/>
      <c r="P53" s="78"/>
      <c r="Q53" s="78"/>
    </row>
    <row r="54" spans="1:17" ht="16.8" x14ac:dyDescent="0.25">
      <c r="A54" s="41">
        <v>11</v>
      </c>
      <c r="B54" s="46" t="s">
        <v>8</v>
      </c>
      <c r="C54" s="13" t="s">
        <v>52</v>
      </c>
      <c r="D54" s="13" t="s">
        <v>52</v>
      </c>
      <c r="E54" s="13" t="s">
        <v>21</v>
      </c>
      <c r="F54" s="13" t="s">
        <v>21</v>
      </c>
      <c r="G54" s="13" t="s">
        <v>52</v>
      </c>
      <c r="H54" s="80" t="s">
        <v>52</v>
      </c>
      <c r="I54" s="5"/>
      <c r="J54" s="5"/>
      <c r="K54" s="5"/>
      <c r="L54" s="5"/>
      <c r="M54" s="5"/>
      <c r="N54" s="5"/>
      <c r="O54" s="5"/>
      <c r="P54" s="5"/>
      <c r="Q54" s="5"/>
    </row>
    <row r="55" spans="1:17" ht="16.8" x14ac:dyDescent="0.25">
      <c r="A55" s="30">
        <v>12</v>
      </c>
      <c r="B55" s="47" t="s">
        <v>9</v>
      </c>
      <c r="C55" s="17" t="s">
        <v>52</v>
      </c>
      <c r="D55" s="17" t="s">
        <v>52</v>
      </c>
      <c r="E55" s="17" t="s">
        <v>21</v>
      </c>
      <c r="F55" s="17" t="s">
        <v>21</v>
      </c>
      <c r="G55" s="17" t="s">
        <v>52</v>
      </c>
      <c r="H55" s="75" t="s">
        <v>52</v>
      </c>
      <c r="I55" s="5"/>
      <c r="J55" s="5"/>
      <c r="K55" s="5"/>
      <c r="L55" s="5"/>
      <c r="M55" s="5"/>
      <c r="N55" s="5"/>
      <c r="O55" s="5"/>
      <c r="P55" s="5"/>
      <c r="Q55" s="5"/>
    </row>
    <row r="56" spans="1:17" ht="16.8" x14ac:dyDescent="0.25">
      <c r="A56" s="30">
        <v>13</v>
      </c>
      <c r="B56" s="47" t="s">
        <v>10</v>
      </c>
      <c r="C56" s="17" t="s">
        <v>52</v>
      </c>
      <c r="D56" s="17" t="s">
        <v>52</v>
      </c>
      <c r="E56" s="17" t="s">
        <v>21</v>
      </c>
      <c r="F56" s="17" t="s">
        <v>21</v>
      </c>
      <c r="G56" s="17" t="s">
        <v>52</v>
      </c>
      <c r="H56" s="75" t="s">
        <v>52</v>
      </c>
      <c r="I56" s="5"/>
      <c r="J56" s="5"/>
      <c r="K56" s="5"/>
      <c r="L56" s="5"/>
      <c r="M56" s="5"/>
      <c r="N56" s="5"/>
      <c r="O56" s="5"/>
      <c r="P56" s="5"/>
      <c r="Q56" s="5"/>
    </row>
    <row r="57" spans="1:17" ht="16.8" x14ac:dyDescent="0.25">
      <c r="A57" s="30">
        <v>14</v>
      </c>
      <c r="B57" s="47" t="s">
        <v>11</v>
      </c>
      <c r="C57" s="17" t="s">
        <v>52</v>
      </c>
      <c r="D57" s="17" t="s">
        <v>52</v>
      </c>
      <c r="E57" s="17" t="s">
        <v>21</v>
      </c>
      <c r="F57" s="17" t="s">
        <v>21</v>
      </c>
      <c r="G57" s="17" t="s">
        <v>52</v>
      </c>
      <c r="H57" s="75" t="s">
        <v>52</v>
      </c>
      <c r="I57" s="5"/>
      <c r="J57" s="5"/>
      <c r="K57" s="5"/>
      <c r="L57" s="5"/>
      <c r="M57" s="5"/>
      <c r="N57" s="5"/>
      <c r="O57" s="5"/>
      <c r="P57" s="5"/>
      <c r="Q57" s="5"/>
    </row>
    <row r="58" spans="1:17" ht="16.8" x14ac:dyDescent="0.25">
      <c r="A58" s="30">
        <v>15</v>
      </c>
      <c r="B58" s="47" t="s">
        <v>12</v>
      </c>
      <c r="C58" s="17" t="s">
        <v>52</v>
      </c>
      <c r="D58" s="17" t="s">
        <v>52</v>
      </c>
      <c r="E58" s="17" t="s">
        <v>20</v>
      </c>
      <c r="F58" s="17" t="s">
        <v>20</v>
      </c>
      <c r="G58" s="17" t="s">
        <v>52</v>
      </c>
      <c r="H58" s="75" t="s">
        <v>52</v>
      </c>
      <c r="I58" s="5"/>
      <c r="J58" s="5"/>
      <c r="K58" s="5"/>
      <c r="L58" s="5"/>
      <c r="M58" s="5"/>
      <c r="N58" s="5"/>
      <c r="O58" s="5"/>
      <c r="P58" s="5"/>
      <c r="Q58" s="5"/>
    </row>
    <row r="59" spans="1:17" ht="16.2" x14ac:dyDescent="0.25">
      <c r="A59" s="42">
        <v>16</v>
      </c>
      <c r="B59" s="47" t="s">
        <v>13</v>
      </c>
      <c r="C59" s="17" t="s">
        <v>52</v>
      </c>
      <c r="D59" s="17" t="s">
        <v>52</v>
      </c>
      <c r="E59" s="17">
        <v>60</v>
      </c>
      <c r="F59" s="17">
        <v>24</v>
      </c>
      <c r="G59" s="17" t="s">
        <v>52</v>
      </c>
      <c r="H59" s="75" t="s">
        <v>52</v>
      </c>
      <c r="I59" s="5"/>
      <c r="J59" s="5"/>
      <c r="K59" s="5"/>
      <c r="L59" s="5"/>
      <c r="M59" s="5"/>
      <c r="N59" s="5"/>
      <c r="O59" s="5"/>
      <c r="P59" s="5"/>
      <c r="Q59" s="5"/>
    </row>
    <row r="60" spans="1:17" ht="16.2" x14ac:dyDescent="0.25">
      <c r="A60" s="42">
        <v>17</v>
      </c>
      <c r="B60" s="47" t="s">
        <v>50</v>
      </c>
      <c r="C60" s="17" t="s">
        <v>52</v>
      </c>
      <c r="D60" s="17" t="s">
        <v>52</v>
      </c>
      <c r="E60" s="17">
        <v>37</v>
      </c>
      <c r="F60" s="17">
        <v>51</v>
      </c>
      <c r="G60" s="17" t="s">
        <v>52</v>
      </c>
      <c r="H60" s="75" t="s">
        <v>52</v>
      </c>
      <c r="I60" s="5"/>
      <c r="J60" s="5"/>
      <c r="K60" s="5"/>
      <c r="L60" s="5"/>
      <c r="M60" s="5"/>
      <c r="N60" s="5"/>
      <c r="O60" s="5"/>
      <c r="P60" s="5"/>
      <c r="Q60" s="5"/>
    </row>
    <row r="61" spans="1:17" ht="16.2" x14ac:dyDescent="0.25">
      <c r="A61" s="42">
        <v>18</v>
      </c>
      <c r="B61" s="47" t="s">
        <v>14</v>
      </c>
      <c r="C61" s="17" t="s">
        <v>52</v>
      </c>
      <c r="D61" s="17" t="s">
        <v>52</v>
      </c>
      <c r="E61" s="17">
        <v>0</v>
      </c>
      <c r="F61" s="17">
        <v>0</v>
      </c>
      <c r="G61" s="17" t="s">
        <v>52</v>
      </c>
      <c r="H61" s="75" t="s">
        <v>52</v>
      </c>
      <c r="I61" s="5"/>
      <c r="J61" s="5"/>
      <c r="K61" s="5"/>
      <c r="L61" s="5"/>
      <c r="M61" s="5"/>
      <c r="N61" s="5"/>
      <c r="O61" s="5"/>
      <c r="P61" s="5"/>
      <c r="Q61" s="5"/>
    </row>
    <row r="62" spans="1:17" ht="16.2" x14ac:dyDescent="0.25">
      <c r="A62" s="42">
        <v>19</v>
      </c>
      <c r="B62" s="47" t="s">
        <v>2</v>
      </c>
      <c r="C62" s="17" t="s">
        <v>52</v>
      </c>
      <c r="D62" s="17" t="s">
        <v>52</v>
      </c>
      <c r="E62" s="17">
        <v>0</v>
      </c>
      <c r="F62" s="17">
        <v>0</v>
      </c>
      <c r="G62" s="17" t="s">
        <v>52</v>
      </c>
      <c r="H62" s="75" t="s">
        <v>52</v>
      </c>
      <c r="I62" s="5"/>
      <c r="J62" s="5"/>
      <c r="K62" s="5"/>
      <c r="L62" s="5"/>
      <c r="M62" s="5"/>
      <c r="N62" s="5"/>
      <c r="O62" s="5"/>
      <c r="P62" s="5"/>
      <c r="Q62" s="5"/>
    </row>
    <row r="63" spans="1:17" ht="16.2" x14ac:dyDescent="0.25">
      <c r="A63" s="42">
        <v>20</v>
      </c>
      <c r="B63" s="47" t="s">
        <v>15</v>
      </c>
      <c r="C63" s="17" t="s">
        <v>52</v>
      </c>
      <c r="D63" s="17" t="s">
        <v>52</v>
      </c>
      <c r="E63" s="17">
        <v>0</v>
      </c>
      <c r="F63" s="17">
        <v>0</v>
      </c>
      <c r="G63" s="17" t="s">
        <v>52</v>
      </c>
      <c r="H63" s="75" t="s">
        <v>52</v>
      </c>
      <c r="I63" s="5"/>
      <c r="J63" s="5"/>
      <c r="K63" s="5"/>
      <c r="L63" s="5"/>
      <c r="M63" s="5"/>
      <c r="N63" s="5"/>
      <c r="O63" s="5"/>
      <c r="P63" s="5"/>
      <c r="Q63" s="5"/>
    </row>
    <row r="64" spans="1:17" ht="16.8" thickBot="1" x14ac:dyDescent="0.3">
      <c r="A64" s="77">
        <v>21</v>
      </c>
      <c r="B64" s="48" t="s">
        <v>16</v>
      </c>
      <c r="C64" s="19" t="s">
        <v>52</v>
      </c>
      <c r="D64" s="19" t="s">
        <v>52</v>
      </c>
      <c r="E64" s="19" t="s">
        <v>20</v>
      </c>
      <c r="F64" s="19" t="s">
        <v>20</v>
      </c>
      <c r="G64" s="19" t="s">
        <v>52</v>
      </c>
      <c r="H64" s="76" t="s">
        <v>52</v>
      </c>
      <c r="I64" s="5"/>
      <c r="J64" s="5"/>
      <c r="K64" s="5"/>
      <c r="L64" s="5"/>
      <c r="M64" s="5"/>
      <c r="N64" s="5"/>
      <c r="O64" s="5"/>
      <c r="P64" s="5"/>
      <c r="Q64" s="5"/>
    </row>
    <row r="65" spans="1:16" ht="13.8" thickBot="1" x14ac:dyDescent="0.3"/>
    <row r="66" spans="1:16" ht="23.4" thickBot="1" x14ac:dyDescent="0.3">
      <c r="A66" s="779" t="s">
        <v>44</v>
      </c>
      <c r="B66" s="780"/>
      <c r="C66" s="780"/>
      <c r="D66" s="780"/>
      <c r="E66" s="780"/>
      <c r="F66" s="780"/>
      <c r="G66" s="780"/>
      <c r="H66" s="780"/>
      <c r="I66" s="780"/>
      <c r="J66" s="780"/>
      <c r="K66" s="780"/>
      <c r="L66" s="780"/>
      <c r="M66" s="780"/>
      <c r="N66" s="780"/>
      <c r="O66" s="780"/>
      <c r="P66" s="781"/>
    </row>
    <row r="67" spans="1:16" ht="21.6" customHeight="1" x14ac:dyDescent="0.3">
      <c r="A67" s="907" t="s">
        <v>373</v>
      </c>
      <c r="B67" s="985"/>
      <c r="C67" s="291" t="s">
        <v>33</v>
      </c>
      <c r="D67" s="292" t="s">
        <v>27</v>
      </c>
      <c r="E67" s="292" t="s">
        <v>61</v>
      </c>
      <c r="F67" s="292" t="s">
        <v>62</v>
      </c>
      <c r="G67" s="292" t="s">
        <v>28</v>
      </c>
      <c r="H67" s="292" t="s">
        <v>63</v>
      </c>
      <c r="I67" s="292" t="s">
        <v>64</v>
      </c>
      <c r="J67" s="292" t="s">
        <v>34</v>
      </c>
      <c r="K67" s="292" t="s">
        <v>65</v>
      </c>
      <c r="L67" s="292" t="s">
        <v>1</v>
      </c>
      <c r="M67" s="292">
        <v>5</v>
      </c>
      <c r="N67" s="292">
        <v>10</v>
      </c>
      <c r="O67" s="49" t="s">
        <v>35</v>
      </c>
      <c r="P67" s="50" t="s">
        <v>36</v>
      </c>
    </row>
    <row r="68" spans="1:16" ht="15.6" x14ac:dyDescent="0.25">
      <c r="A68" s="909"/>
      <c r="B68" s="986"/>
      <c r="C68" s="371">
        <v>3</v>
      </c>
      <c r="D68" s="371">
        <v>5</v>
      </c>
      <c r="E68" s="371">
        <v>61</v>
      </c>
      <c r="F68" s="371">
        <v>14</v>
      </c>
      <c r="G68" s="371">
        <v>135</v>
      </c>
      <c r="H68" s="371">
        <v>9</v>
      </c>
      <c r="I68" s="408" t="s">
        <v>271</v>
      </c>
      <c r="J68" s="371">
        <v>15</v>
      </c>
      <c r="K68" s="371">
        <v>2.21</v>
      </c>
      <c r="L68" s="371">
        <v>40.6</v>
      </c>
      <c r="M68" s="371">
        <v>1</v>
      </c>
      <c r="N68" s="371" t="s">
        <v>48</v>
      </c>
      <c r="O68" s="371">
        <v>2</v>
      </c>
      <c r="P68" s="409"/>
    </row>
    <row r="69" spans="1:16" ht="18" thickBot="1" x14ac:dyDescent="0.3">
      <c r="A69" s="842" t="s">
        <v>372</v>
      </c>
      <c r="B69" s="1162"/>
      <c r="C69" s="281">
        <v>4</v>
      </c>
      <c r="D69" s="281">
        <v>8</v>
      </c>
      <c r="E69" s="281">
        <v>84.5</v>
      </c>
      <c r="F69" s="281">
        <v>7</v>
      </c>
      <c r="G69" s="281">
        <v>341</v>
      </c>
      <c r="H69" s="281">
        <v>8</v>
      </c>
      <c r="I69" s="293" t="s">
        <v>374</v>
      </c>
      <c r="J69" s="281">
        <v>42.62</v>
      </c>
      <c r="K69" s="281">
        <v>4.01</v>
      </c>
      <c r="L69" s="281">
        <v>63.6</v>
      </c>
      <c r="M69" s="281" t="s">
        <v>48</v>
      </c>
      <c r="N69" s="281" t="s">
        <v>48</v>
      </c>
      <c r="O69" s="281">
        <v>2</v>
      </c>
      <c r="P69" s="294" t="s">
        <v>48</v>
      </c>
    </row>
    <row r="70" spans="1:16" ht="21" thickBot="1" x14ac:dyDescent="0.3">
      <c r="A70" s="1128" t="s">
        <v>37</v>
      </c>
      <c r="B70" s="1129"/>
      <c r="C70" s="372">
        <f t="shared" ref="C70:H70" si="1">SUM(C68:C69)</f>
        <v>7</v>
      </c>
      <c r="D70" s="372">
        <f t="shared" si="1"/>
        <v>13</v>
      </c>
      <c r="E70" s="372">
        <f t="shared" si="1"/>
        <v>145.5</v>
      </c>
      <c r="F70" s="372">
        <f t="shared" si="1"/>
        <v>21</v>
      </c>
      <c r="G70" s="372">
        <f t="shared" si="1"/>
        <v>476</v>
      </c>
      <c r="H70" s="372">
        <f t="shared" si="1"/>
        <v>17</v>
      </c>
      <c r="I70" s="410" t="s">
        <v>271</v>
      </c>
      <c r="J70" s="372">
        <f>G70/H70</f>
        <v>28</v>
      </c>
      <c r="K70" s="413">
        <f>G70/E70</f>
        <v>3.2714776632302405</v>
      </c>
      <c r="L70" s="413">
        <f>875/17</f>
        <v>51.470588235294116</v>
      </c>
      <c r="M70" s="372">
        <f>SUM(M68:M69)</f>
        <v>1</v>
      </c>
      <c r="N70" s="372"/>
      <c r="O70" s="372">
        <f>SUM(O68:O69)</f>
        <v>4</v>
      </c>
      <c r="P70" s="411"/>
    </row>
    <row r="71" spans="1:16" ht="13.8" thickBot="1" x14ac:dyDescent="0.3"/>
    <row r="72" spans="1:16" ht="17.399999999999999" customHeight="1" thickBot="1" x14ac:dyDescent="0.3">
      <c r="A72" s="806" t="s">
        <v>1</v>
      </c>
      <c r="B72" s="942" t="s">
        <v>0</v>
      </c>
      <c r="C72" s="810" t="s">
        <v>47</v>
      </c>
      <c r="D72" s="811"/>
      <c r="E72" s="811"/>
      <c r="F72" s="811"/>
      <c r="G72" s="811"/>
      <c r="H72" s="811"/>
      <c r="I72" s="1163" t="s">
        <v>333</v>
      </c>
      <c r="J72" s="1164"/>
      <c r="K72" s="1164"/>
      <c r="L72" s="1164"/>
      <c r="M72" s="1164"/>
      <c r="N72" s="1164"/>
      <c r="O72" s="1164"/>
      <c r="P72" s="1165"/>
    </row>
    <row r="73" spans="1:16" ht="31.8" customHeight="1" thickBot="1" x14ac:dyDescent="0.3">
      <c r="A73" s="807"/>
      <c r="B73" s="930"/>
      <c r="C73" s="974" t="s">
        <v>266</v>
      </c>
      <c r="D73" s="975"/>
      <c r="E73" s="976" t="s">
        <v>177</v>
      </c>
      <c r="F73" s="977"/>
      <c r="G73" s="974" t="s">
        <v>267</v>
      </c>
      <c r="H73" s="1182"/>
      <c r="I73" s="1177" t="s">
        <v>331</v>
      </c>
      <c r="J73" s="1171"/>
      <c r="K73" s="1171" t="s">
        <v>318</v>
      </c>
      <c r="L73" s="1171"/>
      <c r="M73" s="1171" t="s">
        <v>326</v>
      </c>
      <c r="N73" s="1171"/>
      <c r="O73" s="1171" t="s">
        <v>324</v>
      </c>
      <c r="P73" s="1172"/>
    </row>
    <row r="74" spans="1:16" ht="18" customHeight="1" thickBot="1" x14ac:dyDescent="0.3">
      <c r="A74" s="821" t="s">
        <v>17</v>
      </c>
      <c r="B74" s="822"/>
      <c r="C74" s="822"/>
      <c r="D74" s="822"/>
      <c r="E74" s="822"/>
      <c r="F74" s="822"/>
      <c r="G74" s="822"/>
      <c r="H74" s="822"/>
      <c r="I74" s="1030" t="s">
        <v>17</v>
      </c>
      <c r="J74" s="1031"/>
      <c r="K74" s="1031"/>
      <c r="L74" s="1031"/>
      <c r="M74" s="1031"/>
      <c r="N74" s="1031"/>
      <c r="O74" s="1031"/>
      <c r="P74" s="1032"/>
    </row>
    <row r="75" spans="1:16" ht="18" x14ac:dyDescent="0.3">
      <c r="A75" s="29">
        <v>1</v>
      </c>
      <c r="B75" s="239" t="s">
        <v>3</v>
      </c>
      <c r="C75" s="948">
        <v>14</v>
      </c>
      <c r="D75" s="949"/>
      <c r="E75" s="948">
        <v>21</v>
      </c>
      <c r="F75" s="949"/>
      <c r="G75" s="948">
        <v>31</v>
      </c>
      <c r="H75" s="1178"/>
      <c r="I75" s="1173">
        <v>2</v>
      </c>
      <c r="J75" s="1174"/>
      <c r="K75" s="1175">
        <v>11</v>
      </c>
      <c r="L75" s="1176"/>
      <c r="M75" s="1173">
        <v>14</v>
      </c>
      <c r="N75" s="1174"/>
      <c r="O75" s="1170">
        <v>22</v>
      </c>
      <c r="P75" s="1169"/>
    </row>
    <row r="76" spans="1:16" ht="17.399999999999999" customHeight="1" x14ac:dyDescent="0.3">
      <c r="A76" s="30">
        <v>2</v>
      </c>
      <c r="B76" s="240" t="s">
        <v>4</v>
      </c>
      <c r="C76" s="273">
        <v>2</v>
      </c>
      <c r="D76" s="274">
        <v>4</v>
      </c>
      <c r="E76" s="273">
        <v>1</v>
      </c>
      <c r="F76" s="274">
        <v>3</v>
      </c>
      <c r="G76" s="273">
        <v>1</v>
      </c>
      <c r="H76" s="579">
        <v>3</v>
      </c>
      <c r="I76" s="544">
        <v>1</v>
      </c>
      <c r="J76" s="545">
        <v>3</v>
      </c>
      <c r="K76" s="549">
        <v>2</v>
      </c>
      <c r="L76" s="550">
        <v>4</v>
      </c>
      <c r="M76" s="544">
        <v>1</v>
      </c>
      <c r="N76" s="545">
        <v>3</v>
      </c>
      <c r="O76" s="542">
        <v>2</v>
      </c>
      <c r="P76" s="545">
        <v>4</v>
      </c>
    </row>
    <row r="77" spans="1:16" ht="15.6" customHeight="1" x14ac:dyDescent="0.3">
      <c r="A77" s="31">
        <v>3</v>
      </c>
      <c r="B77" s="240" t="s">
        <v>5</v>
      </c>
      <c r="C77" s="925">
        <v>4</v>
      </c>
      <c r="D77" s="926"/>
      <c r="E77" s="925">
        <v>4</v>
      </c>
      <c r="F77" s="926"/>
      <c r="G77" s="925">
        <v>4</v>
      </c>
      <c r="H77" s="1179"/>
      <c r="I77" s="1168">
        <v>5</v>
      </c>
      <c r="J77" s="1169"/>
      <c r="K77" s="1168">
        <v>5</v>
      </c>
      <c r="L77" s="1169"/>
      <c r="M77" s="1168">
        <v>5</v>
      </c>
      <c r="N77" s="1169"/>
      <c r="O77" s="1168">
        <v>5</v>
      </c>
      <c r="P77" s="1169"/>
    </row>
    <row r="78" spans="1:16" ht="18" customHeight="1" x14ac:dyDescent="0.3">
      <c r="A78" s="32">
        <v>4</v>
      </c>
      <c r="B78" s="240" t="s">
        <v>38</v>
      </c>
      <c r="C78" s="925">
        <v>5</v>
      </c>
      <c r="D78" s="926"/>
      <c r="E78" s="925">
        <v>3</v>
      </c>
      <c r="F78" s="926"/>
      <c r="G78" s="925">
        <v>6</v>
      </c>
      <c r="H78" s="1179"/>
      <c r="I78" s="1166">
        <v>6</v>
      </c>
      <c r="J78" s="1167"/>
      <c r="K78" s="1166">
        <v>4</v>
      </c>
      <c r="L78" s="1167"/>
      <c r="M78" s="1168">
        <v>2</v>
      </c>
      <c r="N78" s="1169"/>
      <c r="O78" s="1170">
        <v>1</v>
      </c>
      <c r="P78" s="1169"/>
    </row>
    <row r="79" spans="1:16" ht="18" customHeight="1" x14ac:dyDescent="0.3">
      <c r="A79" s="33" t="s">
        <v>39</v>
      </c>
      <c r="B79" s="240" t="s">
        <v>6</v>
      </c>
      <c r="C79" s="273">
        <v>170</v>
      </c>
      <c r="D79" s="274">
        <v>216</v>
      </c>
      <c r="E79" s="273">
        <v>145</v>
      </c>
      <c r="F79" s="274">
        <v>74</v>
      </c>
      <c r="G79" s="273">
        <v>356</v>
      </c>
      <c r="H79" s="579">
        <v>159</v>
      </c>
      <c r="I79" s="544">
        <v>268</v>
      </c>
      <c r="J79" s="545">
        <v>313</v>
      </c>
      <c r="K79" s="549">
        <v>208</v>
      </c>
      <c r="L79" s="550">
        <v>258</v>
      </c>
      <c r="M79" s="544">
        <v>250</v>
      </c>
      <c r="N79" s="545">
        <v>241</v>
      </c>
      <c r="O79" s="542">
        <v>180</v>
      </c>
      <c r="P79" s="545">
        <v>355</v>
      </c>
    </row>
    <row r="80" spans="1:16" ht="16.8" x14ac:dyDescent="0.3">
      <c r="A80" s="34">
        <v>6</v>
      </c>
      <c r="B80" s="240" t="s">
        <v>40</v>
      </c>
      <c r="C80" s="273">
        <v>10</v>
      </c>
      <c r="D80" s="274">
        <v>7</v>
      </c>
      <c r="E80" s="273">
        <v>10</v>
      </c>
      <c r="F80" s="274">
        <v>10</v>
      </c>
      <c r="G80" s="273">
        <v>10</v>
      </c>
      <c r="H80" s="579">
        <v>8</v>
      </c>
      <c r="I80" s="544">
        <v>10</v>
      </c>
      <c r="J80" s="545">
        <v>7</v>
      </c>
      <c r="K80" s="549">
        <v>10</v>
      </c>
      <c r="L80" s="550">
        <v>10</v>
      </c>
      <c r="M80" s="544">
        <v>10</v>
      </c>
      <c r="N80" s="545">
        <v>10</v>
      </c>
      <c r="O80" s="542">
        <v>10</v>
      </c>
      <c r="P80" s="545">
        <v>7</v>
      </c>
    </row>
    <row r="81" spans="1:16" ht="16.8" x14ac:dyDescent="0.3">
      <c r="A81" s="35">
        <v>7</v>
      </c>
      <c r="B81" s="240" t="s">
        <v>7</v>
      </c>
      <c r="C81" s="273">
        <v>330</v>
      </c>
      <c r="D81" s="274">
        <v>255</v>
      </c>
      <c r="E81" s="273">
        <v>228</v>
      </c>
      <c r="F81" s="274">
        <v>97</v>
      </c>
      <c r="G81" s="273">
        <v>449</v>
      </c>
      <c r="H81" s="579">
        <v>239</v>
      </c>
      <c r="I81" s="544">
        <v>83.3</v>
      </c>
      <c r="J81" s="545">
        <v>77.400000000000006</v>
      </c>
      <c r="K81" s="549">
        <v>80</v>
      </c>
      <c r="L81" s="550">
        <v>65</v>
      </c>
      <c r="M81" s="544">
        <v>78.5</v>
      </c>
      <c r="N81" s="545">
        <v>77.400000000000006</v>
      </c>
      <c r="O81" s="542">
        <v>52.5</v>
      </c>
      <c r="P81" s="545">
        <v>121.2</v>
      </c>
    </row>
    <row r="82" spans="1:16" ht="16.8" x14ac:dyDescent="0.3">
      <c r="A82" s="36">
        <v>8</v>
      </c>
      <c r="B82" s="240" t="s">
        <v>41</v>
      </c>
      <c r="C82" s="273">
        <v>260</v>
      </c>
      <c r="D82" s="274">
        <v>125</v>
      </c>
      <c r="E82" s="273">
        <v>198</v>
      </c>
      <c r="F82" s="274">
        <v>26</v>
      </c>
      <c r="G82" s="273">
        <v>288</v>
      </c>
      <c r="H82" s="579">
        <v>112</v>
      </c>
      <c r="I82" s="544">
        <v>151</v>
      </c>
      <c r="J82" s="545">
        <v>140</v>
      </c>
      <c r="K82" s="549">
        <v>346</v>
      </c>
      <c r="L82" s="550">
        <v>182</v>
      </c>
      <c r="M82" s="544">
        <v>347</v>
      </c>
      <c r="N82" s="545">
        <v>148</v>
      </c>
      <c r="O82" s="542">
        <v>421</v>
      </c>
      <c r="P82" s="545">
        <v>112</v>
      </c>
    </row>
    <row r="83" spans="1:16" ht="16.8" x14ac:dyDescent="0.3">
      <c r="A83" s="30">
        <v>9</v>
      </c>
      <c r="B83" s="240" t="s">
        <v>42</v>
      </c>
      <c r="C83" s="273">
        <v>10</v>
      </c>
      <c r="D83" s="274">
        <v>10</v>
      </c>
      <c r="E83" s="273">
        <v>10</v>
      </c>
      <c r="F83" s="274">
        <v>1</v>
      </c>
      <c r="G83" s="273">
        <v>10</v>
      </c>
      <c r="H83" s="579">
        <v>5</v>
      </c>
      <c r="I83" s="544">
        <v>10</v>
      </c>
      <c r="J83" s="545">
        <v>10</v>
      </c>
      <c r="K83" s="549">
        <v>10</v>
      </c>
      <c r="L83" s="550">
        <v>10</v>
      </c>
      <c r="M83" s="544">
        <v>10</v>
      </c>
      <c r="N83" s="545">
        <v>9</v>
      </c>
      <c r="O83" s="542">
        <v>10</v>
      </c>
      <c r="P83" s="545">
        <v>10</v>
      </c>
    </row>
    <row r="84" spans="1:16" ht="17.399999999999999" thickBot="1" x14ac:dyDescent="0.35">
      <c r="A84" s="37">
        <v>10</v>
      </c>
      <c r="B84" s="241" t="s">
        <v>19</v>
      </c>
      <c r="C84" s="273">
        <v>468</v>
      </c>
      <c r="D84" s="276">
        <v>306</v>
      </c>
      <c r="E84" s="275">
        <v>243</v>
      </c>
      <c r="F84" s="276">
        <v>19</v>
      </c>
      <c r="G84" s="275">
        <v>219</v>
      </c>
      <c r="H84" s="580">
        <v>222</v>
      </c>
      <c r="I84" s="546">
        <v>48.2</v>
      </c>
      <c r="J84" s="547">
        <v>40.299999999999997</v>
      </c>
      <c r="K84" s="551">
        <v>122.2</v>
      </c>
      <c r="L84" s="552">
        <v>50.5</v>
      </c>
      <c r="M84" s="546">
        <v>102.5</v>
      </c>
      <c r="N84" s="547">
        <v>41.2</v>
      </c>
      <c r="O84" s="581">
        <v>102.5</v>
      </c>
      <c r="P84" s="547">
        <v>45.4</v>
      </c>
    </row>
    <row r="85" spans="1:16" ht="18" thickBot="1" x14ac:dyDescent="0.3">
      <c r="A85" s="927" t="s">
        <v>54</v>
      </c>
      <c r="B85" s="929" t="s">
        <v>0</v>
      </c>
      <c r="C85" s="813" t="s">
        <v>18</v>
      </c>
      <c r="D85" s="814"/>
      <c r="E85" s="814"/>
      <c r="F85" s="814"/>
      <c r="G85" s="814"/>
      <c r="H85" s="815"/>
      <c r="I85" s="956" t="s">
        <v>18</v>
      </c>
      <c r="J85" s="957"/>
      <c r="K85" s="957"/>
      <c r="L85" s="957"/>
      <c r="M85" s="957"/>
      <c r="N85" s="957"/>
      <c r="O85" s="957"/>
      <c r="P85" s="958"/>
    </row>
    <row r="86" spans="1:16" ht="18" thickBot="1" x14ac:dyDescent="0.3">
      <c r="A86" s="928"/>
      <c r="B86" s="930"/>
      <c r="C86" s="288" t="s">
        <v>55</v>
      </c>
      <c r="D86" s="289" t="s">
        <v>56</v>
      </c>
      <c r="E86" s="270" t="s">
        <v>55</v>
      </c>
      <c r="F86" s="271" t="s">
        <v>56</v>
      </c>
      <c r="G86" s="270" t="s">
        <v>55</v>
      </c>
      <c r="H86" s="271" t="s">
        <v>56</v>
      </c>
      <c r="I86" s="270" t="s">
        <v>55</v>
      </c>
      <c r="J86" s="271" t="s">
        <v>56</v>
      </c>
      <c r="K86" s="270" t="s">
        <v>55</v>
      </c>
      <c r="L86" s="271" t="s">
        <v>56</v>
      </c>
      <c r="M86" s="270" t="s">
        <v>55</v>
      </c>
      <c r="N86" s="271" t="s">
        <v>56</v>
      </c>
      <c r="O86" s="270" t="s">
        <v>55</v>
      </c>
      <c r="P86" s="271" t="s">
        <v>56</v>
      </c>
    </row>
    <row r="87" spans="1:16" ht="16.8" x14ac:dyDescent="0.25">
      <c r="A87" s="41">
        <v>11</v>
      </c>
      <c r="B87" s="232" t="s">
        <v>8</v>
      </c>
      <c r="C87" s="13">
        <v>0</v>
      </c>
      <c r="D87" s="231" t="s">
        <v>21</v>
      </c>
      <c r="E87" s="93">
        <v>2</v>
      </c>
      <c r="F87" s="267">
        <v>0</v>
      </c>
      <c r="G87" s="266">
        <v>0</v>
      </c>
      <c r="H87" s="94" t="s">
        <v>21</v>
      </c>
      <c r="I87" s="582">
        <v>25</v>
      </c>
      <c r="J87" s="584">
        <v>8</v>
      </c>
      <c r="K87" s="582">
        <v>7</v>
      </c>
      <c r="L87" s="584">
        <v>4</v>
      </c>
      <c r="M87" s="582">
        <v>30</v>
      </c>
      <c r="N87" s="584">
        <v>1</v>
      </c>
      <c r="O87" s="582">
        <v>24</v>
      </c>
      <c r="P87" s="584">
        <v>18</v>
      </c>
    </row>
    <row r="88" spans="1:16" ht="16.8" x14ac:dyDescent="0.25">
      <c r="A88" s="30">
        <v>12</v>
      </c>
      <c r="B88" s="233" t="s">
        <v>9</v>
      </c>
      <c r="C88" s="17">
        <v>1</v>
      </c>
      <c r="D88" s="211" t="s">
        <v>21</v>
      </c>
      <c r="E88" s="44">
        <v>8</v>
      </c>
      <c r="F88" s="211">
        <v>1</v>
      </c>
      <c r="G88" s="266">
        <v>3</v>
      </c>
      <c r="H88" s="18" t="s">
        <v>21</v>
      </c>
      <c r="I88" s="582">
        <v>90</v>
      </c>
      <c r="J88" s="461">
        <v>42</v>
      </c>
      <c r="K88" s="582">
        <v>24</v>
      </c>
      <c r="L88" s="461">
        <v>24</v>
      </c>
      <c r="M88" s="582">
        <v>67</v>
      </c>
      <c r="N88" s="461">
        <v>5</v>
      </c>
      <c r="O88" s="582">
        <v>59</v>
      </c>
      <c r="P88" s="461">
        <v>88</v>
      </c>
    </row>
    <row r="89" spans="1:16" ht="16.8" x14ac:dyDescent="0.25">
      <c r="A89" s="30">
        <v>13</v>
      </c>
      <c r="B89" s="233" t="s">
        <v>10</v>
      </c>
      <c r="C89" s="17">
        <v>10</v>
      </c>
      <c r="D89" s="211" t="s">
        <v>21</v>
      </c>
      <c r="E89" s="44">
        <v>10</v>
      </c>
      <c r="F89" s="211">
        <v>10</v>
      </c>
      <c r="G89" s="266">
        <v>10</v>
      </c>
      <c r="H89" s="18" t="s">
        <v>21</v>
      </c>
      <c r="I89" s="582">
        <v>8</v>
      </c>
      <c r="J89" s="461">
        <v>5</v>
      </c>
      <c r="K89" s="582">
        <v>3</v>
      </c>
      <c r="L89" s="461">
        <v>4</v>
      </c>
      <c r="M89" s="582">
        <v>9</v>
      </c>
      <c r="N89" s="461">
        <v>4</v>
      </c>
      <c r="O89" s="582">
        <v>9</v>
      </c>
      <c r="P89" s="461">
        <v>5</v>
      </c>
    </row>
    <row r="90" spans="1:16" ht="16.8" x14ac:dyDescent="0.25">
      <c r="A90" s="30">
        <v>14</v>
      </c>
      <c r="B90" s="233" t="s">
        <v>11</v>
      </c>
      <c r="C90" s="17" t="s">
        <v>51</v>
      </c>
      <c r="D90" s="211" t="s">
        <v>21</v>
      </c>
      <c r="E90" s="44" t="s">
        <v>51</v>
      </c>
      <c r="F90" s="211" t="s">
        <v>51</v>
      </c>
      <c r="G90" s="266" t="s">
        <v>51</v>
      </c>
      <c r="H90" s="18" t="s">
        <v>21</v>
      </c>
      <c r="I90" s="582" t="s">
        <v>51</v>
      </c>
      <c r="J90" s="461" t="s">
        <v>51</v>
      </c>
      <c r="K90" s="582" t="s">
        <v>51</v>
      </c>
      <c r="L90" s="461" t="s">
        <v>51</v>
      </c>
      <c r="M90" s="582" t="s">
        <v>51</v>
      </c>
      <c r="N90" s="461" t="s">
        <v>51</v>
      </c>
      <c r="O90" s="582" t="s">
        <v>51</v>
      </c>
      <c r="P90" s="461" t="s">
        <v>51</v>
      </c>
    </row>
    <row r="91" spans="1:16" ht="16.8" x14ac:dyDescent="0.25">
      <c r="A91" s="30">
        <v>15</v>
      </c>
      <c r="B91" s="233" t="s">
        <v>12</v>
      </c>
      <c r="C91" s="17" t="s">
        <v>20</v>
      </c>
      <c r="D91" s="211" t="s">
        <v>20</v>
      </c>
      <c r="E91" s="44" t="s">
        <v>20</v>
      </c>
      <c r="F91" s="211" t="s">
        <v>20</v>
      </c>
      <c r="G91" s="266" t="s">
        <v>20</v>
      </c>
      <c r="H91" s="18" t="s">
        <v>20</v>
      </c>
      <c r="I91" s="582" t="s">
        <v>20</v>
      </c>
      <c r="J91" s="461" t="s">
        <v>20</v>
      </c>
      <c r="K91" s="582" t="s">
        <v>20</v>
      </c>
      <c r="L91" s="461" t="s">
        <v>20</v>
      </c>
      <c r="M91" s="582" t="s">
        <v>20</v>
      </c>
      <c r="N91" s="461" t="s">
        <v>20</v>
      </c>
      <c r="O91" s="582" t="s">
        <v>20</v>
      </c>
      <c r="P91" s="461" t="s">
        <v>20</v>
      </c>
    </row>
    <row r="92" spans="1:16" ht="16.2" x14ac:dyDescent="0.25">
      <c r="A92" s="42">
        <v>16</v>
      </c>
      <c r="B92" s="233" t="s">
        <v>13</v>
      </c>
      <c r="C92" s="17">
        <v>180</v>
      </c>
      <c r="D92" s="211">
        <v>72</v>
      </c>
      <c r="E92" s="44">
        <v>6</v>
      </c>
      <c r="F92" s="211" t="s">
        <v>52</v>
      </c>
      <c r="G92" s="266">
        <v>102</v>
      </c>
      <c r="H92" s="18">
        <v>6</v>
      </c>
      <c r="I92" s="582">
        <v>36</v>
      </c>
      <c r="J92" s="461">
        <v>33</v>
      </c>
      <c r="K92" s="582">
        <v>146</v>
      </c>
      <c r="L92" s="461">
        <v>54</v>
      </c>
      <c r="M92" s="582">
        <v>78</v>
      </c>
      <c r="N92" s="461">
        <v>6</v>
      </c>
      <c r="O92" s="582">
        <v>120</v>
      </c>
      <c r="P92" s="461">
        <v>36</v>
      </c>
    </row>
    <row r="93" spans="1:16" ht="16.2" x14ac:dyDescent="0.25">
      <c r="A93" s="42">
        <v>17</v>
      </c>
      <c r="B93" s="233" t="s">
        <v>50</v>
      </c>
      <c r="C93" s="17">
        <v>82</v>
      </c>
      <c r="D93" s="211">
        <v>15</v>
      </c>
      <c r="E93" s="44">
        <v>0</v>
      </c>
      <c r="F93" s="211" t="s">
        <v>52</v>
      </c>
      <c r="G93" s="266">
        <v>37</v>
      </c>
      <c r="H93" s="18">
        <v>1</v>
      </c>
      <c r="I93" s="582">
        <v>21</v>
      </c>
      <c r="J93" s="461">
        <v>21</v>
      </c>
      <c r="K93" s="582">
        <v>94</v>
      </c>
      <c r="L93" s="461">
        <v>48</v>
      </c>
      <c r="M93" s="582">
        <v>54</v>
      </c>
      <c r="N93" s="461">
        <v>1</v>
      </c>
      <c r="O93" s="582">
        <v>82</v>
      </c>
      <c r="P93" s="461">
        <v>20</v>
      </c>
    </row>
    <row r="94" spans="1:16" ht="16.2" x14ac:dyDescent="0.25">
      <c r="A94" s="42">
        <v>18</v>
      </c>
      <c r="B94" s="233" t="s">
        <v>14</v>
      </c>
      <c r="C94" s="17">
        <v>5</v>
      </c>
      <c r="D94" s="211">
        <v>3</v>
      </c>
      <c r="E94" s="44">
        <v>0</v>
      </c>
      <c r="F94" s="211" t="s">
        <v>52</v>
      </c>
      <c r="G94" s="266">
        <v>1</v>
      </c>
      <c r="H94" s="18">
        <v>0</v>
      </c>
      <c r="I94" s="582">
        <v>1</v>
      </c>
      <c r="J94" s="461">
        <v>1</v>
      </c>
      <c r="K94" s="582">
        <v>3</v>
      </c>
      <c r="L94" s="461">
        <v>1</v>
      </c>
      <c r="M94" s="582">
        <v>0</v>
      </c>
      <c r="N94" s="461">
        <v>0</v>
      </c>
      <c r="O94" s="582">
        <v>1</v>
      </c>
      <c r="P94" s="461">
        <v>1</v>
      </c>
    </row>
    <row r="95" spans="1:16" ht="16.2" x14ac:dyDescent="0.25">
      <c r="A95" s="42">
        <v>19</v>
      </c>
      <c r="B95" s="233" t="s">
        <v>2</v>
      </c>
      <c r="C95" s="17">
        <v>5</v>
      </c>
      <c r="D95" s="211">
        <v>6</v>
      </c>
      <c r="E95" s="44">
        <v>1</v>
      </c>
      <c r="F95" s="211" t="s">
        <v>52</v>
      </c>
      <c r="G95" s="266">
        <v>2</v>
      </c>
      <c r="H95" s="18">
        <v>0</v>
      </c>
      <c r="I95" s="582">
        <v>0</v>
      </c>
      <c r="J95" s="461">
        <v>1</v>
      </c>
      <c r="K95" s="582">
        <v>3</v>
      </c>
      <c r="L95" s="461">
        <v>0</v>
      </c>
      <c r="M95" s="582">
        <v>1</v>
      </c>
      <c r="N95" s="461">
        <v>0</v>
      </c>
      <c r="O95" s="582">
        <v>1</v>
      </c>
      <c r="P95" s="461">
        <v>1</v>
      </c>
    </row>
    <row r="96" spans="1:16" ht="16.2" x14ac:dyDescent="0.25">
      <c r="A96" s="42">
        <v>20</v>
      </c>
      <c r="B96" s="233" t="s">
        <v>15</v>
      </c>
      <c r="C96" s="17" t="s">
        <v>269</v>
      </c>
      <c r="D96" s="211" t="s">
        <v>270</v>
      </c>
      <c r="E96" s="44">
        <v>0</v>
      </c>
      <c r="F96" s="211" t="s">
        <v>52</v>
      </c>
      <c r="G96" s="266">
        <v>5</v>
      </c>
      <c r="H96" s="18">
        <v>0</v>
      </c>
      <c r="I96" s="582">
        <v>8</v>
      </c>
      <c r="J96" s="461">
        <v>7</v>
      </c>
      <c r="K96" s="582" t="s">
        <v>371</v>
      </c>
      <c r="L96" s="461">
        <v>2</v>
      </c>
      <c r="M96" s="582">
        <v>0</v>
      </c>
      <c r="N96" s="461">
        <v>0</v>
      </c>
      <c r="O96" s="582">
        <v>6</v>
      </c>
      <c r="P96" s="461">
        <v>9</v>
      </c>
    </row>
    <row r="97" spans="1:16" ht="16.8" thickBot="1" x14ac:dyDescent="0.3">
      <c r="A97" s="42">
        <v>21</v>
      </c>
      <c r="B97" s="234" t="s">
        <v>16</v>
      </c>
      <c r="C97" s="19" t="s">
        <v>20</v>
      </c>
      <c r="D97" s="109" t="s">
        <v>20</v>
      </c>
      <c r="E97" s="45" t="s">
        <v>20</v>
      </c>
      <c r="F97" s="109" t="s">
        <v>52</v>
      </c>
      <c r="G97" s="19" t="s">
        <v>20</v>
      </c>
      <c r="H97" s="22" t="s">
        <v>20</v>
      </c>
      <c r="I97" s="534" t="s">
        <v>20</v>
      </c>
      <c r="J97" s="468" t="s">
        <v>20</v>
      </c>
      <c r="K97" s="534" t="s">
        <v>20</v>
      </c>
      <c r="L97" s="468" t="s">
        <v>20</v>
      </c>
      <c r="M97" s="534" t="s">
        <v>20</v>
      </c>
      <c r="N97" s="468" t="s">
        <v>20</v>
      </c>
      <c r="O97" s="534" t="s">
        <v>20</v>
      </c>
      <c r="P97" s="468" t="s">
        <v>20</v>
      </c>
    </row>
  </sheetData>
  <mergeCells count="61">
    <mergeCell ref="A1:P1"/>
    <mergeCell ref="C72:H72"/>
    <mergeCell ref="A74:H74"/>
    <mergeCell ref="C85:H85"/>
    <mergeCell ref="A8:B8"/>
    <mergeCell ref="A4:P4"/>
    <mergeCell ref="C10:F10"/>
    <mergeCell ref="A12:F12"/>
    <mergeCell ref="A23:F23"/>
    <mergeCell ref="A67:B68"/>
    <mergeCell ref="A72:A73"/>
    <mergeCell ref="B72:B73"/>
    <mergeCell ref="C73:D73"/>
    <mergeCell ref="E73:F73"/>
    <mergeCell ref="G73:H73"/>
    <mergeCell ref="A66:P66"/>
    <mergeCell ref="A5:B5"/>
    <mergeCell ref="A6:B6"/>
    <mergeCell ref="A7:B7"/>
    <mergeCell ref="A53:H53"/>
    <mergeCell ref="A10:A11"/>
    <mergeCell ref="B10:B11"/>
    <mergeCell ref="A36:Q36"/>
    <mergeCell ref="A37:B38"/>
    <mergeCell ref="B40:B41"/>
    <mergeCell ref="C40:H40"/>
    <mergeCell ref="A42:H42"/>
    <mergeCell ref="E75:F75"/>
    <mergeCell ref="G75:H75"/>
    <mergeCell ref="A85:A86"/>
    <mergeCell ref="B85:B86"/>
    <mergeCell ref="C78:D78"/>
    <mergeCell ref="E78:F78"/>
    <mergeCell ref="G78:H78"/>
    <mergeCell ref="C77:D77"/>
    <mergeCell ref="E77:F77"/>
    <mergeCell ref="G77:H77"/>
    <mergeCell ref="C75:D75"/>
    <mergeCell ref="O73:P73"/>
    <mergeCell ref="I75:J75"/>
    <mergeCell ref="K75:L75"/>
    <mergeCell ref="I73:J73"/>
    <mergeCell ref="K73:L73"/>
    <mergeCell ref="M73:N73"/>
    <mergeCell ref="M75:N75"/>
    <mergeCell ref="A69:B69"/>
    <mergeCell ref="A70:B70"/>
    <mergeCell ref="I74:P74"/>
    <mergeCell ref="I85:P85"/>
    <mergeCell ref="A3:B3"/>
    <mergeCell ref="C3:P3"/>
    <mergeCell ref="I72:P72"/>
    <mergeCell ref="I78:J78"/>
    <mergeCell ref="K78:L78"/>
    <mergeCell ref="M78:N78"/>
    <mergeCell ref="O78:P78"/>
    <mergeCell ref="I77:J77"/>
    <mergeCell ref="K77:L77"/>
    <mergeCell ref="M77:N77"/>
    <mergeCell ref="O77:P77"/>
    <mergeCell ref="O75:P75"/>
  </mergeCells>
  <pageMargins left="0.7" right="0.7" top="0.75" bottom="0.75" header="0.3" footer="0.3"/>
  <pageSetup scale="5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99"/>
  <sheetViews>
    <sheetView zoomScale="70" zoomScaleNormal="70" workbookViewId="0">
      <selection activeCell="A3" sqref="A3:Q3"/>
    </sheetView>
  </sheetViews>
  <sheetFormatPr defaultColWidth="9.33203125" defaultRowHeight="13.2" x14ac:dyDescent="0.25"/>
  <cols>
    <col min="1" max="1" width="5.109375" style="1" bestFit="1" customWidth="1"/>
    <col min="2" max="2" width="59.109375" style="1" customWidth="1"/>
    <col min="3" max="7" width="9.33203125" style="1" customWidth="1"/>
    <col min="8" max="8" width="9.33203125" style="1"/>
    <col min="9" max="10" width="12.6640625" style="1" bestFit="1" customWidth="1"/>
    <col min="11" max="16384" width="9.33203125" style="1"/>
  </cols>
  <sheetData>
    <row r="1" spans="1:17" ht="90.6" customHeight="1" thickBot="1" x14ac:dyDescent="0.3">
      <c r="A1" s="829" t="s">
        <v>70</v>
      </c>
      <c r="B1" s="830"/>
      <c r="C1" s="830"/>
      <c r="D1" s="830"/>
      <c r="E1" s="830"/>
      <c r="F1" s="830"/>
      <c r="G1" s="830"/>
      <c r="H1" s="830"/>
      <c r="I1" s="830"/>
      <c r="J1" s="830"/>
      <c r="K1" s="830"/>
      <c r="L1" s="830"/>
      <c r="M1" s="830"/>
      <c r="N1" s="830"/>
      <c r="O1" s="830"/>
      <c r="P1" s="830"/>
      <c r="Q1" s="831"/>
    </row>
    <row r="2" spans="1:17" ht="13.8" customHeight="1" thickBot="1" x14ac:dyDescent="0.3"/>
    <row r="3" spans="1:17" ht="25.2" thickBot="1" x14ac:dyDescent="0.3">
      <c r="A3" s="840" t="s">
        <v>315</v>
      </c>
      <c r="B3" s="889"/>
      <c r="C3" s="890">
        <v>124</v>
      </c>
      <c r="D3" s="838"/>
      <c r="E3" s="838"/>
      <c r="F3" s="838"/>
      <c r="G3" s="838"/>
      <c r="H3" s="838"/>
      <c r="I3" s="838"/>
      <c r="J3" s="838"/>
      <c r="K3" s="838"/>
      <c r="L3" s="838"/>
      <c r="M3" s="838"/>
      <c r="N3" s="838"/>
      <c r="O3" s="838"/>
      <c r="P3" s="838"/>
      <c r="Q3" s="839"/>
    </row>
    <row r="4" spans="1:17" ht="23.4" thickBot="1" x14ac:dyDescent="0.3">
      <c r="A4" s="779" t="s">
        <v>45</v>
      </c>
      <c r="B4" s="780"/>
      <c r="C4" s="780"/>
      <c r="D4" s="780"/>
      <c r="E4" s="780"/>
      <c r="F4" s="780"/>
      <c r="G4" s="780"/>
      <c r="H4" s="780"/>
      <c r="I4" s="780"/>
      <c r="J4" s="780"/>
      <c r="K4" s="780"/>
      <c r="L4" s="780"/>
      <c r="M4" s="780"/>
      <c r="N4" s="780"/>
      <c r="O4" s="780"/>
      <c r="P4" s="780"/>
      <c r="Q4" s="781"/>
    </row>
    <row r="5" spans="1:17" ht="22.2" customHeight="1" thickBot="1" x14ac:dyDescent="0.35">
      <c r="A5" s="832"/>
      <c r="B5" s="947"/>
      <c r="C5" s="88" t="s">
        <v>33</v>
      </c>
      <c r="D5" s="89" t="s">
        <v>27</v>
      </c>
      <c r="E5" s="89" t="s">
        <v>22</v>
      </c>
      <c r="F5" s="89" t="s">
        <v>28</v>
      </c>
      <c r="G5" s="89" t="s">
        <v>30</v>
      </c>
      <c r="H5" s="89" t="s">
        <v>29</v>
      </c>
      <c r="I5" s="89" t="s">
        <v>34</v>
      </c>
      <c r="J5" s="89" t="s">
        <v>1</v>
      </c>
      <c r="K5" s="89">
        <v>100</v>
      </c>
      <c r="L5" s="89">
        <v>50</v>
      </c>
      <c r="M5" s="89">
        <v>0</v>
      </c>
      <c r="N5" s="89" t="s">
        <v>31</v>
      </c>
      <c r="O5" s="89" t="s">
        <v>32</v>
      </c>
      <c r="P5" s="89" t="s">
        <v>35</v>
      </c>
      <c r="Q5" s="90" t="s">
        <v>36</v>
      </c>
    </row>
    <row r="6" spans="1:17" ht="15.6" x14ac:dyDescent="0.3">
      <c r="A6" s="834" t="s">
        <v>24</v>
      </c>
      <c r="B6" s="887"/>
      <c r="C6" s="59">
        <v>9</v>
      </c>
      <c r="D6" s="60">
        <v>6</v>
      </c>
      <c r="E6" s="60">
        <v>1</v>
      </c>
      <c r="F6" s="60">
        <v>85</v>
      </c>
      <c r="G6" s="60">
        <v>72</v>
      </c>
      <c r="H6" s="60" t="s">
        <v>71</v>
      </c>
      <c r="I6" s="60">
        <v>17</v>
      </c>
      <c r="J6" s="60">
        <v>118.05</v>
      </c>
      <c r="K6" s="60" t="s">
        <v>48</v>
      </c>
      <c r="L6" s="60" t="s">
        <v>48</v>
      </c>
      <c r="M6" s="60" t="s">
        <v>48</v>
      </c>
      <c r="N6" s="60">
        <v>8</v>
      </c>
      <c r="O6" s="60">
        <v>2</v>
      </c>
      <c r="P6" s="56">
        <v>6</v>
      </c>
      <c r="Q6" s="112" t="s">
        <v>48</v>
      </c>
    </row>
    <row r="7" spans="1:17" ht="16.2" thickBot="1" x14ac:dyDescent="0.3">
      <c r="A7" s="836" t="s">
        <v>23</v>
      </c>
      <c r="B7" s="888"/>
      <c r="C7" s="61">
        <v>4</v>
      </c>
      <c r="D7" s="62">
        <v>4</v>
      </c>
      <c r="E7" s="62">
        <v>0</v>
      </c>
      <c r="F7" s="62">
        <v>113</v>
      </c>
      <c r="G7" s="62">
        <v>102</v>
      </c>
      <c r="H7" s="62">
        <v>58</v>
      </c>
      <c r="I7" s="62">
        <v>28.25</v>
      </c>
      <c r="J7" s="62">
        <v>110.78</v>
      </c>
      <c r="K7" s="62">
        <v>0</v>
      </c>
      <c r="L7" s="62">
        <v>1</v>
      </c>
      <c r="M7" s="62"/>
      <c r="N7" s="62">
        <v>7</v>
      </c>
      <c r="O7" s="62">
        <v>3</v>
      </c>
      <c r="P7" s="62">
        <v>2</v>
      </c>
      <c r="Q7" s="63">
        <v>1</v>
      </c>
    </row>
    <row r="8" spans="1:17" ht="16.2" thickBot="1" x14ac:dyDescent="0.35">
      <c r="A8" s="819" t="s">
        <v>37</v>
      </c>
      <c r="B8" s="820"/>
      <c r="C8" s="166">
        <f>SUM(C6:C7)</f>
        <v>13</v>
      </c>
      <c r="D8" s="133">
        <f>SUM(D6:D7)</f>
        <v>10</v>
      </c>
      <c r="E8" s="133">
        <f>SUM(E6:E7)</f>
        <v>1</v>
      </c>
      <c r="F8" s="133">
        <f>SUM(F6:F7)</f>
        <v>198</v>
      </c>
      <c r="G8" s="133">
        <f>SUM(G6:G7)</f>
        <v>174</v>
      </c>
      <c r="H8" s="133">
        <f>SUM(H7)</f>
        <v>58</v>
      </c>
      <c r="I8" s="133">
        <v>22</v>
      </c>
      <c r="J8" s="133">
        <v>113.79</v>
      </c>
      <c r="K8" s="133">
        <v>0</v>
      </c>
      <c r="L8" s="133">
        <v>1</v>
      </c>
      <c r="M8" s="133"/>
      <c r="N8" s="133">
        <f>SUM(N6:N7)</f>
        <v>15</v>
      </c>
      <c r="O8" s="133">
        <f>SUM(O6:O7)</f>
        <v>5</v>
      </c>
      <c r="P8" s="196">
        <f>SUM(P6:P7)</f>
        <v>8</v>
      </c>
      <c r="Q8" s="197">
        <v>1</v>
      </c>
    </row>
    <row r="9" spans="1:17" ht="13.8" thickBot="1" x14ac:dyDescent="0.3"/>
    <row r="10" spans="1:17" ht="21" customHeight="1" x14ac:dyDescent="0.25">
      <c r="A10" s="824" t="s">
        <v>1</v>
      </c>
      <c r="B10" s="824" t="s">
        <v>0</v>
      </c>
      <c r="C10" s="826" t="s">
        <v>25</v>
      </c>
      <c r="D10" s="827"/>
      <c r="E10" s="827"/>
      <c r="F10" s="827"/>
      <c r="G10" s="827"/>
      <c r="H10" s="827"/>
      <c r="I10" s="827"/>
      <c r="J10" s="827"/>
      <c r="K10" s="828"/>
      <c r="L10" s="992" t="s">
        <v>26</v>
      </c>
      <c r="M10" s="993"/>
      <c r="N10" s="993"/>
      <c r="O10" s="994"/>
    </row>
    <row r="11" spans="1:17" ht="33" customHeight="1" thickBot="1" x14ac:dyDescent="0.3">
      <c r="A11" s="825"/>
      <c r="B11" s="825"/>
      <c r="C11" s="9" t="s">
        <v>150</v>
      </c>
      <c r="D11" s="10" t="s">
        <v>151</v>
      </c>
      <c r="E11" s="10" t="s">
        <v>152</v>
      </c>
      <c r="F11" s="10" t="s">
        <v>153</v>
      </c>
      <c r="G11" s="11" t="s">
        <v>150</v>
      </c>
      <c r="H11" s="10" t="s">
        <v>151</v>
      </c>
      <c r="I11" s="10" t="s">
        <v>152</v>
      </c>
      <c r="J11" s="10" t="s">
        <v>153</v>
      </c>
      <c r="K11" s="12" t="s">
        <v>157</v>
      </c>
      <c r="L11" s="178" t="s">
        <v>162</v>
      </c>
      <c r="M11" s="213" t="s">
        <v>173</v>
      </c>
      <c r="N11" s="213" t="s">
        <v>168</v>
      </c>
      <c r="O11" s="213" t="s">
        <v>174</v>
      </c>
    </row>
    <row r="12" spans="1:17" ht="21" customHeight="1" thickBot="1" x14ac:dyDescent="0.3">
      <c r="A12" s="913" t="s">
        <v>17</v>
      </c>
      <c r="B12" s="914"/>
      <c r="C12" s="914"/>
      <c r="D12" s="914"/>
      <c r="E12" s="914"/>
      <c r="F12" s="914"/>
      <c r="G12" s="914"/>
      <c r="H12" s="914"/>
      <c r="I12" s="914"/>
      <c r="J12" s="914"/>
      <c r="K12" s="914"/>
      <c r="L12" s="1180"/>
      <c r="M12" s="1180"/>
      <c r="N12" s="1180"/>
      <c r="O12" s="1180"/>
    </row>
    <row r="13" spans="1:17" ht="20.25" customHeight="1" x14ac:dyDescent="0.25">
      <c r="A13" s="29">
        <v>1</v>
      </c>
      <c r="B13" s="26" t="s">
        <v>3</v>
      </c>
      <c r="C13" s="13">
        <v>1</v>
      </c>
      <c r="D13" s="14">
        <v>4</v>
      </c>
      <c r="E13" s="14">
        <v>6</v>
      </c>
      <c r="F13" s="14">
        <v>8</v>
      </c>
      <c r="G13" s="14">
        <v>12</v>
      </c>
      <c r="H13" s="15">
        <v>14</v>
      </c>
      <c r="I13" s="15">
        <v>16</v>
      </c>
      <c r="J13" s="15">
        <v>18</v>
      </c>
      <c r="K13" s="69">
        <v>21</v>
      </c>
      <c r="L13" s="23">
        <v>1</v>
      </c>
      <c r="M13" s="15">
        <v>16</v>
      </c>
      <c r="N13" s="15">
        <v>19</v>
      </c>
      <c r="O13" s="16">
        <v>31</v>
      </c>
    </row>
    <row r="14" spans="1:17" ht="19.5" customHeight="1" x14ac:dyDescent="0.25">
      <c r="A14" s="30">
        <v>2</v>
      </c>
      <c r="B14" s="27" t="s">
        <v>4</v>
      </c>
      <c r="C14" s="17">
        <v>1</v>
      </c>
      <c r="D14" s="3">
        <v>2</v>
      </c>
      <c r="E14" s="3">
        <v>2</v>
      </c>
      <c r="F14" s="3">
        <v>1</v>
      </c>
      <c r="G14" s="3">
        <v>1</v>
      </c>
      <c r="H14" s="2">
        <v>2</v>
      </c>
      <c r="I14" s="2">
        <v>1</v>
      </c>
      <c r="J14" s="2">
        <v>2</v>
      </c>
      <c r="K14" s="70">
        <v>2</v>
      </c>
      <c r="L14" s="24">
        <v>2</v>
      </c>
      <c r="M14" s="2">
        <v>1</v>
      </c>
      <c r="N14" s="2">
        <v>1</v>
      </c>
      <c r="O14" s="18">
        <v>1</v>
      </c>
    </row>
    <row r="15" spans="1:17" ht="20.25" customHeight="1" x14ac:dyDescent="0.25">
      <c r="A15" s="31">
        <v>3</v>
      </c>
      <c r="B15" s="27" t="s">
        <v>5</v>
      </c>
      <c r="C15" s="17">
        <v>4</v>
      </c>
      <c r="D15" s="3">
        <v>4</v>
      </c>
      <c r="E15" s="3">
        <v>4</v>
      </c>
      <c r="F15" s="3">
        <v>4</v>
      </c>
      <c r="G15" s="3">
        <v>4</v>
      </c>
      <c r="H15" s="2">
        <v>4</v>
      </c>
      <c r="I15" s="2">
        <v>4</v>
      </c>
      <c r="J15" s="2">
        <v>4</v>
      </c>
      <c r="K15" s="70">
        <v>4</v>
      </c>
      <c r="L15" s="216" t="s">
        <v>141</v>
      </c>
      <c r="M15" s="215" t="s">
        <v>141</v>
      </c>
      <c r="N15" s="215" t="s">
        <v>141</v>
      </c>
      <c r="O15" s="217" t="s">
        <v>141</v>
      </c>
    </row>
    <row r="16" spans="1:17" ht="19.5" customHeight="1" x14ac:dyDescent="0.25">
      <c r="A16" s="32">
        <v>4</v>
      </c>
      <c r="B16" s="27" t="s">
        <v>38</v>
      </c>
      <c r="C16" s="17">
        <v>2</v>
      </c>
      <c r="D16" s="3">
        <v>1</v>
      </c>
      <c r="E16" s="3">
        <v>3</v>
      </c>
      <c r="F16" s="3">
        <v>5</v>
      </c>
      <c r="G16" s="3">
        <v>2</v>
      </c>
      <c r="H16" s="2">
        <v>1</v>
      </c>
      <c r="I16" s="2">
        <v>3</v>
      </c>
      <c r="J16" s="2">
        <v>5</v>
      </c>
      <c r="K16" s="70">
        <v>2</v>
      </c>
      <c r="L16" s="216" t="s">
        <v>136</v>
      </c>
      <c r="M16" s="215" t="s">
        <v>170</v>
      </c>
      <c r="N16" s="215" t="s">
        <v>138</v>
      </c>
      <c r="O16" s="217" t="s">
        <v>171</v>
      </c>
    </row>
    <row r="17" spans="1:18" ht="19.5" customHeight="1" x14ac:dyDescent="0.25">
      <c r="A17" s="33" t="s">
        <v>39</v>
      </c>
      <c r="B17" s="27" t="s">
        <v>6</v>
      </c>
      <c r="C17" s="17">
        <v>150</v>
      </c>
      <c r="D17" s="3">
        <v>150</v>
      </c>
      <c r="E17" s="3">
        <v>126</v>
      </c>
      <c r="F17" s="3">
        <v>194</v>
      </c>
      <c r="G17" s="3">
        <v>187</v>
      </c>
      <c r="H17" s="2">
        <v>169</v>
      </c>
      <c r="I17" s="2">
        <v>160</v>
      </c>
      <c r="J17" s="2">
        <v>72</v>
      </c>
      <c r="K17" s="70">
        <v>151</v>
      </c>
      <c r="L17" s="24">
        <v>73</v>
      </c>
      <c r="M17" s="2">
        <v>184</v>
      </c>
      <c r="N17" s="2">
        <v>166</v>
      </c>
      <c r="O17" s="18">
        <v>118</v>
      </c>
    </row>
    <row r="18" spans="1:18" ht="19.5" customHeight="1" x14ac:dyDescent="0.25">
      <c r="A18" s="34">
        <v>6</v>
      </c>
      <c r="B18" s="27" t="s">
        <v>40</v>
      </c>
      <c r="C18" s="17">
        <v>7</v>
      </c>
      <c r="D18" s="3">
        <v>7</v>
      </c>
      <c r="E18" s="3">
        <v>2</v>
      </c>
      <c r="F18" s="3">
        <v>5</v>
      </c>
      <c r="G18" s="3">
        <v>7</v>
      </c>
      <c r="H18" s="2">
        <v>7</v>
      </c>
      <c r="I18" s="2">
        <v>10</v>
      </c>
      <c r="J18" s="2">
        <v>3</v>
      </c>
      <c r="K18" s="70">
        <v>9</v>
      </c>
      <c r="L18" s="24">
        <v>5</v>
      </c>
      <c r="M18" s="2">
        <v>7</v>
      </c>
      <c r="N18" s="2">
        <v>4</v>
      </c>
      <c r="O18" s="18">
        <v>9</v>
      </c>
    </row>
    <row r="19" spans="1:18" ht="19.5" customHeight="1" x14ac:dyDescent="0.25">
      <c r="A19" s="35">
        <v>7</v>
      </c>
      <c r="B19" s="27" t="s">
        <v>7</v>
      </c>
      <c r="C19" s="17">
        <v>120</v>
      </c>
      <c r="D19" s="3">
        <v>120</v>
      </c>
      <c r="E19" s="3">
        <v>87</v>
      </c>
      <c r="F19" s="3">
        <v>120</v>
      </c>
      <c r="G19" s="3">
        <v>120</v>
      </c>
      <c r="H19" s="2">
        <v>114</v>
      </c>
      <c r="I19" s="2">
        <v>116</v>
      </c>
      <c r="J19" s="2">
        <v>54</v>
      </c>
      <c r="K19" s="70">
        <v>120</v>
      </c>
      <c r="L19" s="24">
        <v>13.1</v>
      </c>
      <c r="M19" s="2">
        <v>120</v>
      </c>
      <c r="N19" s="2">
        <v>120</v>
      </c>
      <c r="O19" s="18">
        <v>120</v>
      </c>
    </row>
    <row r="20" spans="1:18" ht="19.5" customHeight="1" x14ac:dyDescent="0.25">
      <c r="A20" s="36">
        <v>8</v>
      </c>
      <c r="B20" s="27" t="s">
        <v>41</v>
      </c>
      <c r="C20" s="17">
        <v>154</v>
      </c>
      <c r="D20" s="3">
        <v>162</v>
      </c>
      <c r="E20" s="3">
        <v>123</v>
      </c>
      <c r="F20" s="3">
        <v>159</v>
      </c>
      <c r="G20" s="3">
        <v>189</v>
      </c>
      <c r="H20" s="2">
        <v>168</v>
      </c>
      <c r="I20" s="2">
        <v>152</v>
      </c>
      <c r="J20" s="2">
        <v>71</v>
      </c>
      <c r="K20" s="70">
        <v>180</v>
      </c>
      <c r="L20" s="24">
        <v>159</v>
      </c>
      <c r="M20" s="2">
        <v>116</v>
      </c>
      <c r="N20" s="2">
        <v>130</v>
      </c>
      <c r="O20" s="18">
        <v>119</v>
      </c>
    </row>
    <row r="21" spans="1:18" ht="19.5" customHeight="1" x14ac:dyDescent="0.25">
      <c r="A21" s="30">
        <v>9</v>
      </c>
      <c r="B21" s="27" t="s">
        <v>42</v>
      </c>
      <c r="C21" s="17">
        <v>6</v>
      </c>
      <c r="D21" s="3">
        <v>5</v>
      </c>
      <c r="E21" s="3">
        <v>10</v>
      </c>
      <c r="F21" s="3">
        <v>10</v>
      </c>
      <c r="G21" s="3">
        <v>7</v>
      </c>
      <c r="H21" s="2">
        <v>10</v>
      </c>
      <c r="I21" s="2">
        <v>6</v>
      </c>
      <c r="J21" s="2">
        <v>10</v>
      </c>
      <c r="K21" s="70">
        <v>6</v>
      </c>
      <c r="L21" s="24">
        <v>6</v>
      </c>
      <c r="M21" s="2">
        <v>6</v>
      </c>
      <c r="N21" s="2">
        <v>10</v>
      </c>
      <c r="O21" s="18">
        <v>3</v>
      </c>
    </row>
    <row r="22" spans="1:18" ht="19.5" customHeight="1" thickBot="1" x14ac:dyDescent="0.3">
      <c r="A22" s="37">
        <v>10</v>
      </c>
      <c r="B22" s="28" t="s">
        <v>19</v>
      </c>
      <c r="C22" s="19">
        <v>114</v>
      </c>
      <c r="D22" s="20">
        <v>120</v>
      </c>
      <c r="E22" s="20">
        <v>116</v>
      </c>
      <c r="F22" s="20">
        <v>118</v>
      </c>
      <c r="G22" s="20">
        <v>120</v>
      </c>
      <c r="H22" s="21">
        <v>120</v>
      </c>
      <c r="I22" s="21">
        <v>120</v>
      </c>
      <c r="J22" s="21">
        <v>96</v>
      </c>
      <c r="K22" s="185">
        <v>120</v>
      </c>
      <c r="L22" s="25">
        <v>120</v>
      </c>
      <c r="M22" s="21">
        <v>120</v>
      </c>
      <c r="N22" s="21">
        <v>117</v>
      </c>
      <c r="O22" s="22">
        <v>103</v>
      </c>
    </row>
    <row r="23" spans="1:18" ht="19.5" customHeight="1" thickBot="1" x14ac:dyDescent="0.3">
      <c r="A23" s="904" t="s">
        <v>18</v>
      </c>
      <c r="B23" s="905"/>
      <c r="C23" s="905"/>
      <c r="D23" s="905"/>
      <c r="E23" s="905"/>
      <c r="F23" s="905"/>
      <c r="G23" s="905"/>
      <c r="H23" s="905"/>
      <c r="I23" s="905"/>
      <c r="J23" s="905"/>
      <c r="K23" s="905"/>
      <c r="L23" s="905"/>
      <c r="M23" s="905"/>
      <c r="N23" s="905"/>
      <c r="O23" s="906"/>
    </row>
    <row r="24" spans="1:18" ht="19.5" customHeight="1" x14ac:dyDescent="0.25">
      <c r="A24" s="41">
        <v>11</v>
      </c>
      <c r="B24" s="46" t="s">
        <v>8</v>
      </c>
      <c r="C24" s="13">
        <v>16</v>
      </c>
      <c r="D24" s="14">
        <v>3</v>
      </c>
      <c r="E24" s="111" t="s">
        <v>21</v>
      </c>
      <c r="F24" s="111" t="s">
        <v>21</v>
      </c>
      <c r="G24" s="14">
        <v>22</v>
      </c>
      <c r="H24" s="122" t="s">
        <v>71</v>
      </c>
      <c r="I24" s="122">
        <v>6</v>
      </c>
      <c r="J24" s="111" t="s">
        <v>21</v>
      </c>
      <c r="K24" s="125">
        <v>12</v>
      </c>
      <c r="L24" s="222">
        <v>1</v>
      </c>
      <c r="M24" s="122">
        <v>58</v>
      </c>
      <c r="N24" s="122">
        <v>15</v>
      </c>
      <c r="O24" s="125">
        <v>39</v>
      </c>
    </row>
    <row r="25" spans="1:18" ht="19.5" customHeight="1" x14ac:dyDescent="0.25">
      <c r="A25" s="30">
        <v>12</v>
      </c>
      <c r="B25" s="47" t="s">
        <v>9</v>
      </c>
      <c r="C25" s="17">
        <v>15</v>
      </c>
      <c r="D25" s="3">
        <v>4</v>
      </c>
      <c r="E25" s="3" t="s">
        <v>21</v>
      </c>
      <c r="F25" s="3" t="s">
        <v>21</v>
      </c>
      <c r="G25" s="3">
        <v>17</v>
      </c>
      <c r="H25" s="4">
        <v>12</v>
      </c>
      <c r="I25" s="4">
        <v>11</v>
      </c>
      <c r="J25" s="3" t="s">
        <v>21</v>
      </c>
      <c r="K25" s="126">
        <v>13</v>
      </c>
      <c r="L25" s="220">
        <v>2</v>
      </c>
      <c r="M25" s="4">
        <v>43</v>
      </c>
      <c r="N25" s="4">
        <v>25</v>
      </c>
      <c r="O25" s="126">
        <v>32</v>
      </c>
    </row>
    <row r="26" spans="1:18" ht="19.5" customHeight="1" x14ac:dyDescent="0.25">
      <c r="A26" s="30">
        <v>13</v>
      </c>
      <c r="B26" s="47" t="s">
        <v>10</v>
      </c>
      <c r="C26" s="17">
        <v>4</v>
      </c>
      <c r="D26" s="3">
        <v>4</v>
      </c>
      <c r="E26" s="3" t="s">
        <v>21</v>
      </c>
      <c r="F26" s="3" t="s">
        <v>21</v>
      </c>
      <c r="G26" s="3">
        <v>3</v>
      </c>
      <c r="H26" s="4">
        <v>7</v>
      </c>
      <c r="I26" s="4">
        <v>3</v>
      </c>
      <c r="J26" s="3" t="s">
        <v>21</v>
      </c>
      <c r="K26" s="126">
        <v>5</v>
      </c>
      <c r="L26" s="220">
        <v>4</v>
      </c>
      <c r="M26" s="4">
        <v>3</v>
      </c>
      <c r="N26" s="4">
        <v>3</v>
      </c>
      <c r="O26" s="126">
        <v>3</v>
      </c>
    </row>
    <row r="27" spans="1:18" ht="19.5" customHeight="1" x14ac:dyDescent="0.25">
      <c r="A27" s="30">
        <v>14</v>
      </c>
      <c r="B27" s="47" t="s">
        <v>11</v>
      </c>
      <c r="C27" s="17" t="s">
        <v>51</v>
      </c>
      <c r="D27" s="44" t="s">
        <v>51</v>
      </c>
      <c r="E27" s="3" t="s">
        <v>21</v>
      </c>
      <c r="F27" s="3" t="s">
        <v>21</v>
      </c>
      <c r="G27" s="3" t="s">
        <v>51</v>
      </c>
      <c r="H27" s="4" t="s">
        <v>74</v>
      </c>
      <c r="I27" s="4" t="s">
        <v>51</v>
      </c>
      <c r="J27" s="3" t="s">
        <v>21</v>
      </c>
      <c r="K27" s="126" t="s">
        <v>51</v>
      </c>
      <c r="L27" s="220" t="s">
        <v>51</v>
      </c>
      <c r="M27" s="4" t="s">
        <v>51</v>
      </c>
      <c r="N27" s="4" t="s">
        <v>51</v>
      </c>
      <c r="O27" s="126" t="s">
        <v>51</v>
      </c>
      <c r="P27" s="5"/>
      <c r="Q27" s="5"/>
      <c r="R27" s="5"/>
    </row>
    <row r="28" spans="1:18" ht="19.5" customHeight="1" x14ac:dyDescent="0.25">
      <c r="A28" s="30">
        <v>15</v>
      </c>
      <c r="B28" s="47" t="s">
        <v>12</v>
      </c>
      <c r="C28" s="17" t="s">
        <v>20</v>
      </c>
      <c r="D28" s="3" t="s">
        <v>20</v>
      </c>
      <c r="E28" s="3" t="s">
        <v>20</v>
      </c>
      <c r="F28" s="3" t="s">
        <v>20</v>
      </c>
      <c r="G28" s="3" t="s">
        <v>20</v>
      </c>
      <c r="H28" s="3" t="s">
        <v>20</v>
      </c>
      <c r="I28" s="3" t="s">
        <v>20</v>
      </c>
      <c r="J28" s="3" t="s">
        <v>20</v>
      </c>
      <c r="K28" s="211" t="s">
        <v>20</v>
      </c>
      <c r="L28" s="220" t="s">
        <v>20</v>
      </c>
      <c r="M28" s="4" t="s">
        <v>20</v>
      </c>
      <c r="N28" s="4" t="s">
        <v>20</v>
      </c>
      <c r="O28" s="126" t="s">
        <v>20</v>
      </c>
    </row>
    <row r="29" spans="1:18" ht="18.75" customHeight="1" x14ac:dyDescent="0.25">
      <c r="A29" s="42">
        <v>16</v>
      </c>
      <c r="B29" s="47" t="s">
        <v>13</v>
      </c>
      <c r="C29" s="17" t="s">
        <v>20</v>
      </c>
      <c r="D29" s="3" t="s">
        <v>20</v>
      </c>
      <c r="E29" s="3" t="s">
        <v>20</v>
      </c>
      <c r="F29" s="3" t="s">
        <v>20</v>
      </c>
      <c r="G29" s="3" t="s">
        <v>20</v>
      </c>
      <c r="H29" s="3" t="s">
        <v>20</v>
      </c>
      <c r="I29" s="3" t="s">
        <v>20</v>
      </c>
      <c r="J29" s="3" t="s">
        <v>20</v>
      </c>
      <c r="K29" s="211" t="s">
        <v>20</v>
      </c>
      <c r="L29" s="220" t="s">
        <v>20</v>
      </c>
      <c r="M29" s="4" t="s">
        <v>20</v>
      </c>
      <c r="N29" s="4" t="s">
        <v>20</v>
      </c>
      <c r="O29" s="126" t="s">
        <v>20</v>
      </c>
    </row>
    <row r="30" spans="1:18" ht="18.75" customHeight="1" x14ac:dyDescent="0.25">
      <c r="A30" s="42">
        <v>17</v>
      </c>
      <c r="B30" s="47" t="s">
        <v>50</v>
      </c>
      <c r="C30" s="17" t="s">
        <v>20</v>
      </c>
      <c r="D30" s="3" t="s">
        <v>20</v>
      </c>
      <c r="E30" s="3" t="s">
        <v>20</v>
      </c>
      <c r="F30" s="3" t="s">
        <v>20</v>
      </c>
      <c r="G30" s="3" t="s">
        <v>20</v>
      </c>
      <c r="H30" s="3" t="s">
        <v>20</v>
      </c>
      <c r="I30" s="3" t="s">
        <v>20</v>
      </c>
      <c r="J30" s="3" t="s">
        <v>20</v>
      </c>
      <c r="K30" s="211" t="s">
        <v>20</v>
      </c>
      <c r="L30" s="220" t="s">
        <v>20</v>
      </c>
      <c r="M30" s="4" t="s">
        <v>20</v>
      </c>
      <c r="N30" s="4" t="s">
        <v>20</v>
      </c>
      <c r="O30" s="126" t="s">
        <v>20</v>
      </c>
    </row>
    <row r="31" spans="1:18" ht="19.5" customHeight="1" x14ac:dyDescent="0.25">
      <c r="A31" s="42">
        <v>18</v>
      </c>
      <c r="B31" s="47" t="s">
        <v>14</v>
      </c>
      <c r="C31" s="17" t="s">
        <v>20</v>
      </c>
      <c r="D31" s="3" t="s">
        <v>20</v>
      </c>
      <c r="E31" s="3" t="s">
        <v>20</v>
      </c>
      <c r="F31" s="3" t="s">
        <v>20</v>
      </c>
      <c r="G31" s="3" t="s">
        <v>20</v>
      </c>
      <c r="H31" s="3" t="s">
        <v>20</v>
      </c>
      <c r="I31" s="3" t="s">
        <v>20</v>
      </c>
      <c r="J31" s="3" t="s">
        <v>20</v>
      </c>
      <c r="K31" s="211" t="s">
        <v>20</v>
      </c>
      <c r="L31" s="220" t="s">
        <v>20</v>
      </c>
      <c r="M31" s="4" t="s">
        <v>20</v>
      </c>
      <c r="N31" s="4" t="s">
        <v>20</v>
      </c>
      <c r="O31" s="126" t="s">
        <v>20</v>
      </c>
    </row>
    <row r="32" spans="1:18" ht="19.5" customHeight="1" x14ac:dyDescent="0.25">
      <c r="A32" s="42">
        <v>19</v>
      </c>
      <c r="B32" s="47" t="s">
        <v>2</v>
      </c>
      <c r="C32" s="17" t="s">
        <v>20</v>
      </c>
      <c r="D32" s="3" t="s">
        <v>20</v>
      </c>
      <c r="E32" s="3" t="s">
        <v>20</v>
      </c>
      <c r="F32" s="3" t="s">
        <v>20</v>
      </c>
      <c r="G32" s="3" t="s">
        <v>20</v>
      </c>
      <c r="H32" s="3" t="s">
        <v>20</v>
      </c>
      <c r="I32" s="3" t="s">
        <v>20</v>
      </c>
      <c r="J32" s="3" t="s">
        <v>20</v>
      </c>
      <c r="K32" s="211" t="s">
        <v>20</v>
      </c>
      <c r="L32" s="220" t="s">
        <v>20</v>
      </c>
      <c r="M32" s="4" t="s">
        <v>20</v>
      </c>
      <c r="N32" s="4" t="s">
        <v>20</v>
      </c>
      <c r="O32" s="126" t="s">
        <v>20</v>
      </c>
    </row>
    <row r="33" spans="1:17" ht="19.5" customHeight="1" x14ac:dyDescent="0.25">
      <c r="A33" s="42">
        <v>20</v>
      </c>
      <c r="B33" s="47" t="s">
        <v>15</v>
      </c>
      <c r="C33" s="17" t="s">
        <v>20</v>
      </c>
      <c r="D33" s="3" t="s">
        <v>20</v>
      </c>
      <c r="E33" s="3" t="s">
        <v>20</v>
      </c>
      <c r="F33" s="3" t="s">
        <v>20</v>
      </c>
      <c r="G33" s="3" t="s">
        <v>20</v>
      </c>
      <c r="H33" s="3" t="s">
        <v>20</v>
      </c>
      <c r="I33" s="3" t="s">
        <v>20</v>
      </c>
      <c r="J33" s="3" t="s">
        <v>20</v>
      </c>
      <c r="K33" s="211" t="s">
        <v>20</v>
      </c>
      <c r="L33" s="220" t="s">
        <v>20</v>
      </c>
      <c r="M33" s="4" t="s">
        <v>20</v>
      </c>
      <c r="N33" s="4" t="s">
        <v>20</v>
      </c>
      <c r="O33" s="126" t="s">
        <v>20</v>
      </c>
    </row>
    <row r="34" spans="1:17" ht="19.5" customHeight="1" thickBot="1" x14ac:dyDescent="0.3">
      <c r="A34" s="42">
        <v>21</v>
      </c>
      <c r="B34" s="48" t="s">
        <v>16</v>
      </c>
      <c r="C34" s="19" t="s">
        <v>20</v>
      </c>
      <c r="D34" s="20" t="s">
        <v>20</v>
      </c>
      <c r="E34" s="20" t="s">
        <v>20</v>
      </c>
      <c r="F34" s="20" t="s">
        <v>20</v>
      </c>
      <c r="G34" s="20" t="s">
        <v>20</v>
      </c>
      <c r="H34" s="20" t="s">
        <v>20</v>
      </c>
      <c r="I34" s="20" t="s">
        <v>20</v>
      </c>
      <c r="J34" s="20" t="s">
        <v>20</v>
      </c>
      <c r="K34" s="109" t="s">
        <v>20</v>
      </c>
      <c r="L34" s="223" t="s">
        <v>20</v>
      </c>
      <c r="M34" s="224" t="s">
        <v>20</v>
      </c>
      <c r="N34" s="224" t="s">
        <v>20</v>
      </c>
      <c r="O34" s="225" t="s">
        <v>20</v>
      </c>
    </row>
    <row r="35" spans="1:17" ht="19.5" customHeight="1" thickBot="1" x14ac:dyDescent="0.3"/>
    <row r="36" spans="1:17" ht="19.5" customHeight="1" thickBot="1" x14ac:dyDescent="0.3">
      <c r="A36" s="779" t="s">
        <v>46</v>
      </c>
      <c r="B36" s="780"/>
      <c r="C36" s="780"/>
      <c r="D36" s="780"/>
      <c r="E36" s="780"/>
      <c r="F36" s="780"/>
      <c r="G36" s="780"/>
      <c r="H36" s="780"/>
      <c r="I36" s="780"/>
      <c r="J36" s="780"/>
      <c r="K36" s="780"/>
      <c r="L36" s="780"/>
      <c r="M36" s="780"/>
      <c r="N36" s="780"/>
      <c r="O36" s="780"/>
      <c r="P36" s="780"/>
      <c r="Q36" s="781"/>
    </row>
    <row r="37" spans="1:17" ht="19.5" customHeight="1" thickBot="1" x14ac:dyDescent="0.35">
      <c r="A37" s="907" t="s">
        <v>53</v>
      </c>
      <c r="B37" s="908"/>
      <c r="C37" s="113" t="s">
        <v>33</v>
      </c>
      <c r="D37" s="54" t="s">
        <v>27</v>
      </c>
      <c r="E37" s="54" t="s">
        <v>22</v>
      </c>
      <c r="F37" s="54" t="s">
        <v>28</v>
      </c>
      <c r="G37" s="54" t="s">
        <v>30</v>
      </c>
      <c r="H37" s="54" t="s">
        <v>29</v>
      </c>
      <c r="I37" s="54" t="s">
        <v>34</v>
      </c>
      <c r="J37" s="54" t="s">
        <v>1</v>
      </c>
      <c r="K37" s="54">
        <v>100</v>
      </c>
      <c r="L37" s="54">
        <v>50</v>
      </c>
      <c r="M37" s="54">
        <v>0</v>
      </c>
      <c r="N37" s="54" t="s">
        <v>31</v>
      </c>
      <c r="O37" s="54" t="s">
        <v>32</v>
      </c>
      <c r="P37" s="54" t="s">
        <v>35</v>
      </c>
      <c r="Q37" s="55" t="s">
        <v>36</v>
      </c>
    </row>
    <row r="38" spans="1:17" ht="20.25" customHeight="1" x14ac:dyDescent="0.3">
      <c r="A38" s="909"/>
      <c r="B38" s="986"/>
      <c r="C38" s="675">
        <v>2</v>
      </c>
      <c r="D38" s="427">
        <v>2</v>
      </c>
      <c r="E38" s="427" t="s">
        <v>48</v>
      </c>
      <c r="F38" s="427">
        <v>66</v>
      </c>
      <c r="G38" s="427">
        <v>78</v>
      </c>
      <c r="H38" s="427">
        <v>62</v>
      </c>
      <c r="I38" s="427">
        <v>33</v>
      </c>
      <c r="J38" s="427">
        <v>84.61</v>
      </c>
      <c r="K38" s="427" t="s">
        <v>48</v>
      </c>
      <c r="L38" s="427">
        <v>1</v>
      </c>
      <c r="M38" s="427" t="s">
        <v>48</v>
      </c>
      <c r="N38" s="427">
        <v>7</v>
      </c>
      <c r="O38" s="427">
        <v>1</v>
      </c>
      <c r="P38" s="676">
        <v>4</v>
      </c>
      <c r="Q38" s="98">
        <v>1</v>
      </c>
    </row>
    <row r="39" spans="1:17" ht="20.25" customHeight="1" thickBot="1" x14ac:dyDescent="0.35">
      <c r="A39" s="1109" t="s">
        <v>329</v>
      </c>
      <c r="B39" s="1110"/>
      <c r="C39" s="407">
        <v>1</v>
      </c>
      <c r="D39" s="371">
        <v>1</v>
      </c>
      <c r="E39" s="371">
        <v>1</v>
      </c>
      <c r="F39" s="371">
        <v>33</v>
      </c>
      <c r="G39" s="371">
        <v>43</v>
      </c>
      <c r="H39" s="371" t="s">
        <v>230</v>
      </c>
      <c r="I39" s="371" t="s">
        <v>48</v>
      </c>
      <c r="J39" s="371">
        <v>76.739999999999995</v>
      </c>
      <c r="K39" s="371" t="s">
        <v>48</v>
      </c>
      <c r="L39" s="371" t="s">
        <v>48</v>
      </c>
      <c r="M39" s="371" t="s">
        <v>48</v>
      </c>
      <c r="N39" s="371">
        <v>3</v>
      </c>
      <c r="O39" s="371">
        <v>0</v>
      </c>
      <c r="P39" s="368"/>
      <c r="Q39" s="369"/>
    </row>
    <row r="40" spans="1:17" ht="20.25" customHeight="1" thickBot="1" x14ac:dyDescent="0.35">
      <c r="A40" s="1186" t="s">
        <v>401</v>
      </c>
      <c r="B40" s="1187"/>
      <c r="C40" s="678">
        <f t="shared" ref="C40:H40" si="0">SUM(C38:C39)</f>
        <v>3</v>
      </c>
      <c r="D40" s="423">
        <f t="shared" si="0"/>
        <v>3</v>
      </c>
      <c r="E40" s="423">
        <f t="shared" si="0"/>
        <v>1</v>
      </c>
      <c r="F40" s="423">
        <f t="shared" si="0"/>
        <v>99</v>
      </c>
      <c r="G40" s="423">
        <f t="shared" si="0"/>
        <v>121</v>
      </c>
      <c r="H40" s="423">
        <f t="shared" si="0"/>
        <v>62</v>
      </c>
      <c r="I40" s="423">
        <f>F40/2</f>
        <v>49.5</v>
      </c>
      <c r="J40" s="677">
        <f>F40*100/G40</f>
        <v>81.818181818181813</v>
      </c>
      <c r="K40" s="423"/>
      <c r="L40" s="423">
        <f>SUM(L38:L39)</f>
        <v>1</v>
      </c>
      <c r="M40" s="423"/>
      <c r="N40" s="423">
        <f>SUM(N38:N39)</f>
        <v>10</v>
      </c>
      <c r="O40" s="423">
        <f>SUM(O38:O39)</f>
        <v>1</v>
      </c>
      <c r="P40" s="196">
        <f>SUM(P38:P39)</f>
        <v>4</v>
      </c>
      <c r="Q40" s="373">
        <f>SUM(Q38:Q39)</f>
        <v>1</v>
      </c>
    </row>
    <row r="41" spans="1:17" ht="13.8" thickBot="1" x14ac:dyDescent="0.3"/>
    <row r="42" spans="1:17" ht="20.25" customHeight="1" thickBot="1" x14ac:dyDescent="0.3">
      <c r="A42" s="806" t="s">
        <v>1</v>
      </c>
      <c r="B42" s="802" t="s">
        <v>0</v>
      </c>
      <c r="C42" s="826" t="s">
        <v>43</v>
      </c>
      <c r="D42" s="827"/>
      <c r="E42" s="827"/>
      <c r="F42" s="827"/>
      <c r="G42" s="827"/>
      <c r="H42" s="828"/>
      <c r="I42" s="1081" t="s">
        <v>377</v>
      </c>
      <c r="J42" s="1082"/>
      <c r="K42" s="1083"/>
    </row>
    <row r="43" spans="1:17" ht="31.8" thickBot="1" x14ac:dyDescent="0.3">
      <c r="A43" s="807"/>
      <c r="B43" s="803"/>
      <c r="C43" s="51" t="s">
        <v>151</v>
      </c>
      <c r="D43" s="10" t="s">
        <v>152</v>
      </c>
      <c r="E43" s="10" t="s">
        <v>154</v>
      </c>
      <c r="F43" s="10" t="s">
        <v>153</v>
      </c>
      <c r="G43" s="10" t="s">
        <v>214</v>
      </c>
      <c r="H43" s="12" t="s">
        <v>215</v>
      </c>
      <c r="I43" s="651" t="s">
        <v>397</v>
      </c>
      <c r="J43" s="652" t="s">
        <v>332</v>
      </c>
      <c r="K43" s="653" t="s">
        <v>326</v>
      </c>
    </row>
    <row r="44" spans="1:17" ht="20.25" customHeight="1" thickBot="1" x14ac:dyDescent="0.3">
      <c r="A44" s="913" t="s">
        <v>17</v>
      </c>
      <c r="B44" s="914"/>
      <c r="C44" s="914"/>
      <c r="D44" s="914"/>
      <c r="E44" s="914"/>
      <c r="F44" s="914"/>
      <c r="G44" s="914"/>
      <c r="H44" s="915"/>
      <c r="I44" s="1084" t="s">
        <v>17</v>
      </c>
      <c r="J44" s="1085"/>
      <c r="K44" s="1086"/>
    </row>
    <row r="45" spans="1:17" ht="18" x14ac:dyDescent="0.25">
      <c r="A45" s="29">
        <v>1</v>
      </c>
      <c r="B45" s="26" t="s">
        <v>3</v>
      </c>
      <c r="C45" s="13">
        <v>2</v>
      </c>
      <c r="D45" s="14">
        <v>5</v>
      </c>
      <c r="E45" s="14">
        <v>8</v>
      </c>
      <c r="F45" s="14">
        <v>10</v>
      </c>
      <c r="G45" s="14">
        <v>12</v>
      </c>
      <c r="H45" s="16">
        <v>13</v>
      </c>
      <c r="I45" s="672">
        <v>4</v>
      </c>
      <c r="J45" s="645">
        <v>11</v>
      </c>
      <c r="K45" s="595">
        <v>12</v>
      </c>
      <c r="L45" s="5"/>
      <c r="M45" s="5"/>
      <c r="N45" s="5"/>
      <c r="O45" s="5"/>
      <c r="P45" s="5"/>
      <c r="Q45" s="5"/>
    </row>
    <row r="46" spans="1:17" ht="18" customHeight="1" x14ac:dyDescent="0.25">
      <c r="A46" s="30">
        <v>2</v>
      </c>
      <c r="B46" s="27" t="s">
        <v>4</v>
      </c>
      <c r="C46" s="17">
        <v>2</v>
      </c>
      <c r="D46" s="3">
        <v>2</v>
      </c>
      <c r="E46" s="3">
        <v>1</v>
      </c>
      <c r="F46" s="3">
        <v>2</v>
      </c>
      <c r="G46" s="3">
        <v>1</v>
      </c>
      <c r="H46" s="248" t="s">
        <v>216</v>
      </c>
      <c r="I46" s="673">
        <v>1</v>
      </c>
      <c r="J46" s="642">
        <v>2</v>
      </c>
      <c r="K46" s="597">
        <v>1</v>
      </c>
      <c r="L46" s="5"/>
      <c r="M46" s="5"/>
      <c r="N46" s="5"/>
      <c r="O46" s="5"/>
      <c r="P46" s="5"/>
      <c r="Q46" s="5"/>
    </row>
    <row r="47" spans="1:17" ht="18" x14ac:dyDescent="0.25">
      <c r="A47" s="31">
        <v>3</v>
      </c>
      <c r="B47" s="27" t="s">
        <v>5</v>
      </c>
      <c r="C47" s="246" t="s">
        <v>138</v>
      </c>
      <c r="D47" s="247" t="s">
        <v>138</v>
      </c>
      <c r="E47" s="247" t="s">
        <v>138</v>
      </c>
      <c r="F47" s="247" t="s">
        <v>138</v>
      </c>
      <c r="G47" s="247" t="s">
        <v>138</v>
      </c>
      <c r="H47" s="249" t="s">
        <v>138</v>
      </c>
      <c r="I47" s="544" t="s">
        <v>378</v>
      </c>
      <c r="J47" s="643" t="s">
        <v>378</v>
      </c>
      <c r="K47" s="597" t="s">
        <v>378</v>
      </c>
      <c r="L47" s="5"/>
      <c r="M47" s="5"/>
      <c r="N47" s="5"/>
      <c r="O47" s="5"/>
      <c r="P47" s="5"/>
      <c r="Q47" s="5"/>
    </row>
    <row r="48" spans="1:17" ht="16.8" x14ac:dyDescent="0.25">
      <c r="A48" s="32">
        <v>4</v>
      </c>
      <c r="B48" s="27" t="s">
        <v>38</v>
      </c>
      <c r="C48" s="246" t="s">
        <v>141</v>
      </c>
      <c r="D48" s="247" t="s">
        <v>171</v>
      </c>
      <c r="E48" s="247" t="s">
        <v>182</v>
      </c>
      <c r="F48" s="247" t="s">
        <v>170</v>
      </c>
      <c r="G48" s="247" t="s">
        <v>141</v>
      </c>
      <c r="H48" s="249" t="s">
        <v>182</v>
      </c>
      <c r="I48" s="544" t="s">
        <v>398</v>
      </c>
      <c r="J48" s="643" t="s">
        <v>379</v>
      </c>
      <c r="K48" s="597" t="s">
        <v>380</v>
      </c>
      <c r="L48" s="5"/>
      <c r="M48" s="5"/>
      <c r="N48" s="5"/>
      <c r="O48" s="5"/>
      <c r="P48" s="5"/>
      <c r="Q48" s="5"/>
    </row>
    <row r="49" spans="1:17" ht="16.8" x14ac:dyDescent="0.25">
      <c r="A49" s="33" t="s">
        <v>39</v>
      </c>
      <c r="B49" s="27" t="s">
        <v>6</v>
      </c>
      <c r="C49" s="17">
        <v>203</v>
      </c>
      <c r="D49" s="3">
        <v>199</v>
      </c>
      <c r="E49" s="3">
        <v>367</v>
      </c>
      <c r="F49" s="3">
        <v>310</v>
      </c>
      <c r="G49" s="3">
        <v>263</v>
      </c>
      <c r="H49" s="248" t="s">
        <v>216</v>
      </c>
      <c r="I49" s="544">
        <v>238</v>
      </c>
      <c r="J49" s="643">
        <v>223</v>
      </c>
      <c r="K49" s="597">
        <v>275</v>
      </c>
      <c r="L49" s="5"/>
      <c r="M49" s="5"/>
      <c r="N49" s="5"/>
      <c r="O49" s="5"/>
      <c r="P49" s="5"/>
      <c r="Q49" s="5"/>
    </row>
    <row r="50" spans="1:17" ht="16.8" x14ac:dyDescent="0.25">
      <c r="A50" s="34">
        <v>6</v>
      </c>
      <c r="B50" s="27" t="s">
        <v>40</v>
      </c>
      <c r="C50" s="17">
        <v>10</v>
      </c>
      <c r="D50" s="3">
        <v>10</v>
      </c>
      <c r="E50" s="3">
        <v>6</v>
      </c>
      <c r="F50" s="3">
        <v>8</v>
      </c>
      <c r="G50" s="3">
        <v>9</v>
      </c>
      <c r="H50" s="248" t="s">
        <v>216</v>
      </c>
      <c r="I50" s="544">
        <v>10</v>
      </c>
      <c r="J50" s="643">
        <v>2</v>
      </c>
      <c r="K50" s="597">
        <v>9</v>
      </c>
      <c r="L50" s="5"/>
      <c r="M50" s="5"/>
      <c r="N50" s="5"/>
      <c r="O50" s="5"/>
      <c r="P50" s="5"/>
      <c r="Q50" s="5"/>
    </row>
    <row r="51" spans="1:17" ht="16.8" x14ac:dyDescent="0.25">
      <c r="A51" s="35">
        <v>7</v>
      </c>
      <c r="B51" s="27" t="s">
        <v>7</v>
      </c>
      <c r="C51" s="17">
        <v>237</v>
      </c>
      <c r="D51" s="3">
        <v>212</v>
      </c>
      <c r="E51" s="3">
        <v>300</v>
      </c>
      <c r="F51" s="3">
        <v>300</v>
      </c>
      <c r="G51" s="3">
        <v>50</v>
      </c>
      <c r="H51" s="248" t="s">
        <v>216</v>
      </c>
      <c r="I51" s="544">
        <v>300</v>
      </c>
      <c r="J51" s="643">
        <v>219</v>
      </c>
      <c r="K51" s="597">
        <v>252</v>
      </c>
      <c r="L51" s="5"/>
      <c r="M51" s="5"/>
      <c r="N51" s="5"/>
      <c r="O51" s="5"/>
      <c r="P51" s="5"/>
      <c r="Q51" s="5"/>
    </row>
    <row r="52" spans="1:17" ht="16.8" x14ac:dyDescent="0.25">
      <c r="A52" s="36">
        <v>8</v>
      </c>
      <c r="B52" s="27" t="s">
        <v>41</v>
      </c>
      <c r="C52" s="17">
        <v>336</v>
      </c>
      <c r="D52" s="3">
        <v>283</v>
      </c>
      <c r="E52" s="3">
        <v>332</v>
      </c>
      <c r="F52" s="3">
        <v>326</v>
      </c>
      <c r="G52" s="3">
        <v>251</v>
      </c>
      <c r="H52" s="248" t="s">
        <v>216</v>
      </c>
      <c r="I52" s="544">
        <v>239</v>
      </c>
      <c r="J52" s="644">
        <v>222</v>
      </c>
      <c r="K52" s="600">
        <v>276</v>
      </c>
      <c r="L52" s="5"/>
      <c r="M52" s="5"/>
      <c r="N52" s="5"/>
      <c r="O52" s="5"/>
      <c r="P52" s="5"/>
      <c r="Q52" s="5"/>
    </row>
    <row r="53" spans="1:17" ht="15.6" customHeight="1" x14ac:dyDescent="0.25">
      <c r="A53" s="30">
        <v>9</v>
      </c>
      <c r="B53" s="27" t="s">
        <v>42</v>
      </c>
      <c r="C53" s="17">
        <v>5</v>
      </c>
      <c r="D53" s="3">
        <v>10</v>
      </c>
      <c r="E53" s="3">
        <v>9</v>
      </c>
      <c r="F53" s="3">
        <v>10</v>
      </c>
      <c r="G53" s="3">
        <v>10</v>
      </c>
      <c r="H53" s="248" t="s">
        <v>216</v>
      </c>
      <c r="I53" s="544">
        <v>2</v>
      </c>
      <c r="J53" s="548">
        <v>10</v>
      </c>
      <c r="K53" s="545">
        <v>8</v>
      </c>
      <c r="L53" s="5"/>
      <c r="M53" s="5"/>
      <c r="N53" s="5"/>
      <c r="O53" s="5"/>
      <c r="P53" s="5"/>
      <c r="Q53" s="5"/>
    </row>
    <row r="54" spans="1:17" ht="17.399999999999999" thickBot="1" x14ac:dyDescent="0.3">
      <c r="A54" s="37">
        <v>10</v>
      </c>
      <c r="B54" s="28" t="s">
        <v>19</v>
      </c>
      <c r="C54" s="19">
        <v>300</v>
      </c>
      <c r="D54" s="20">
        <v>281</v>
      </c>
      <c r="E54" s="20">
        <v>300</v>
      </c>
      <c r="F54" s="20">
        <v>297</v>
      </c>
      <c r="G54" s="20">
        <v>297</v>
      </c>
      <c r="H54" s="250" t="s">
        <v>216</v>
      </c>
      <c r="I54" s="546">
        <v>235</v>
      </c>
      <c r="J54" s="583">
        <v>291</v>
      </c>
      <c r="K54" s="547">
        <v>251</v>
      </c>
      <c r="L54" s="5"/>
      <c r="M54" s="5"/>
      <c r="N54" s="5"/>
      <c r="O54" s="5"/>
      <c r="P54" s="5"/>
      <c r="Q54" s="5"/>
    </row>
    <row r="55" spans="1:17" ht="18" customHeight="1" thickBot="1" x14ac:dyDescent="0.3">
      <c r="A55" s="904" t="s">
        <v>18</v>
      </c>
      <c r="B55" s="905"/>
      <c r="C55" s="905"/>
      <c r="D55" s="905"/>
      <c r="E55" s="905"/>
      <c r="F55" s="905"/>
      <c r="G55" s="905"/>
      <c r="H55" s="906"/>
      <c r="I55" s="1069" t="s">
        <v>18</v>
      </c>
      <c r="J55" s="1070"/>
      <c r="K55" s="1087"/>
      <c r="L55" s="78"/>
      <c r="M55" s="78"/>
      <c r="N55" s="78"/>
      <c r="O55" s="78"/>
      <c r="P55" s="78"/>
      <c r="Q55" s="78"/>
    </row>
    <row r="56" spans="1:17" ht="16.8" x14ac:dyDescent="0.25">
      <c r="A56" s="41">
        <v>11</v>
      </c>
      <c r="B56" s="46" t="s">
        <v>8</v>
      </c>
      <c r="C56" s="13" t="s">
        <v>52</v>
      </c>
      <c r="D56" s="13" t="s">
        <v>52</v>
      </c>
      <c r="E56" s="13" t="s">
        <v>52</v>
      </c>
      <c r="F56" s="13">
        <v>62</v>
      </c>
      <c r="G56" s="13">
        <v>4</v>
      </c>
      <c r="H56" s="80" t="s">
        <v>52</v>
      </c>
      <c r="I56" s="469" t="s">
        <v>230</v>
      </c>
      <c r="J56" s="649" t="s">
        <v>52</v>
      </c>
      <c r="K56" s="589" t="s">
        <v>52</v>
      </c>
      <c r="L56" s="5"/>
      <c r="M56" s="5"/>
      <c r="N56" s="5"/>
      <c r="O56" s="5"/>
      <c r="P56" s="5"/>
      <c r="Q56" s="5"/>
    </row>
    <row r="57" spans="1:17" ht="16.8" x14ac:dyDescent="0.25">
      <c r="A57" s="30">
        <v>12</v>
      </c>
      <c r="B57" s="47" t="s">
        <v>9</v>
      </c>
      <c r="C57" s="17" t="s">
        <v>52</v>
      </c>
      <c r="D57" s="17" t="s">
        <v>52</v>
      </c>
      <c r="E57" s="17" t="s">
        <v>52</v>
      </c>
      <c r="F57" s="17">
        <v>70</v>
      </c>
      <c r="G57" s="17">
        <v>8</v>
      </c>
      <c r="H57" s="75" t="s">
        <v>52</v>
      </c>
      <c r="I57" s="472">
        <v>76</v>
      </c>
      <c r="J57" s="647" t="s">
        <v>52</v>
      </c>
      <c r="K57" s="533" t="s">
        <v>52</v>
      </c>
      <c r="L57" s="5"/>
      <c r="M57" s="5"/>
      <c r="N57" s="5"/>
      <c r="O57" s="5"/>
      <c r="P57" s="5"/>
      <c r="Q57" s="5"/>
    </row>
    <row r="58" spans="1:17" ht="16.8" x14ac:dyDescent="0.25">
      <c r="A58" s="30">
        <v>13</v>
      </c>
      <c r="B58" s="47" t="s">
        <v>10</v>
      </c>
      <c r="C58" s="17" t="s">
        <v>52</v>
      </c>
      <c r="D58" s="17" t="s">
        <v>52</v>
      </c>
      <c r="E58" s="17" t="s">
        <v>52</v>
      </c>
      <c r="F58" s="17">
        <v>2</v>
      </c>
      <c r="G58" s="17">
        <v>1</v>
      </c>
      <c r="H58" s="75" t="s">
        <v>52</v>
      </c>
      <c r="I58" s="472">
        <v>7</v>
      </c>
      <c r="J58" s="647" t="s">
        <v>52</v>
      </c>
      <c r="K58" s="533" t="s">
        <v>52</v>
      </c>
      <c r="L58" s="5"/>
      <c r="M58" s="5"/>
      <c r="N58" s="5"/>
      <c r="O58" s="5"/>
      <c r="P58" s="5"/>
      <c r="Q58" s="5"/>
    </row>
    <row r="59" spans="1:17" ht="16.8" x14ac:dyDescent="0.25">
      <c r="A59" s="30">
        <v>14</v>
      </c>
      <c r="B59" s="47" t="s">
        <v>11</v>
      </c>
      <c r="C59" s="17" t="s">
        <v>52</v>
      </c>
      <c r="D59" s="17" t="s">
        <v>52</v>
      </c>
      <c r="E59" s="17" t="s">
        <v>52</v>
      </c>
      <c r="F59" s="17" t="s">
        <v>51</v>
      </c>
      <c r="G59" s="17" t="s">
        <v>51</v>
      </c>
      <c r="H59" s="75" t="s">
        <v>52</v>
      </c>
      <c r="I59" s="472" t="s">
        <v>22</v>
      </c>
      <c r="J59" s="647" t="s">
        <v>52</v>
      </c>
      <c r="K59" s="533" t="s">
        <v>52</v>
      </c>
      <c r="L59" s="5"/>
      <c r="M59" s="5"/>
      <c r="N59" s="5"/>
      <c r="O59" s="5"/>
      <c r="P59" s="5"/>
      <c r="Q59" s="5"/>
    </row>
    <row r="60" spans="1:17" ht="16.8" x14ac:dyDescent="0.25">
      <c r="A60" s="30">
        <v>15</v>
      </c>
      <c r="B60" s="47" t="s">
        <v>12</v>
      </c>
      <c r="C60" s="17" t="s">
        <v>52</v>
      </c>
      <c r="D60" s="17" t="s">
        <v>52</v>
      </c>
      <c r="E60" s="17" t="s">
        <v>52</v>
      </c>
      <c r="F60" s="17" t="s">
        <v>20</v>
      </c>
      <c r="G60" s="17" t="s">
        <v>20</v>
      </c>
      <c r="H60" s="75" t="s">
        <v>52</v>
      </c>
      <c r="I60" s="472" t="s">
        <v>20</v>
      </c>
      <c r="J60" s="647" t="s">
        <v>52</v>
      </c>
      <c r="K60" s="533" t="s">
        <v>52</v>
      </c>
      <c r="L60" s="5"/>
      <c r="M60" s="5"/>
      <c r="N60" s="5"/>
      <c r="O60" s="5"/>
      <c r="P60" s="5"/>
      <c r="Q60" s="5"/>
    </row>
    <row r="61" spans="1:17" ht="16.2" x14ac:dyDescent="0.25">
      <c r="A61" s="42">
        <v>16</v>
      </c>
      <c r="B61" s="47" t="s">
        <v>13</v>
      </c>
      <c r="C61" s="17" t="s">
        <v>52</v>
      </c>
      <c r="D61" s="17" t="s">
        <v>52</v>
      </c>
      <c r="E61" s="17" t="s">
        <v>52</v>
      </c>
      <c r="F61" s="17" t="s">
        <v>52</v>
      </c>
      <c r="G61" s="17" t="s">
        <v>52</v>
      </c>
      <c r="H61" s="75" t="s">
        <v>52</v>
      </c>
      <c r="I61" s="472" t="s">
        <v>52</v>
      </c>
      <c r="J61" s="647" t="s">
        <v>52</v>
      </c>
      <c r="K61" s="533" t="s">
        <v>52</v>
      </c>
      <c r="L61" s="5"/>
      <c r="M61" s="5"/>
      <c r="N61" s="5"/>
      <c r="O61" s="5"/>
      <c r="P61" s="5"/>
      <c r="Q61" s="5"/>
    </row>
    <row r="62" spans="1:17" ht="16.2" x14ac:dyDescent="0.25">
      <c r="A62" s="42">
        <v>17</v>
      </c>
      <c r="B62" s="47" t="s">
        <v>50</v>
      </c>
      <c r="C62" s="17" t="s">
        <v>52</v>
      </c>
      <c r="D62" s="17" t="s">
        <v>52</v>
      </c>
      <c r="E62" s="17" t="s">
        <v>52</v>
      </c>
      <c r="F62" s="17" t="s">
        <v>52</v>
      </c>
      <c r="G62" s="17" t="s">
        <v>52</v>
      </c>
      <c r="H62" s="75" t="s">
        <v>52</v>
      </c>
      <c r="I62" s="472" t="s">
        <v>52</v>
      </c>
      <c r="J62" s="647" t="s">
        <v>52</v>
      </c>
      <c r="K62" s="533" t="s">
        <v>52</v>
      </c>
      <c r="L62" s="5"/>
      <c r="M62" s="5"/>
      <c r="N62" s="5"/>
      <c r="O62" s="5"/>
      <c r="P62" s="5"/>
      <c r="Q62" s="5"/>
    </row>
    <row r="63" spans="1:17" ht="16.2" x14ac:dyDescent="0.25">
      <c r="A63" s="42">
        <v>18</v>
      </c>
      <c r="B63" s="47" t="s">
        <v>14</v>
      </c>
      <c r="C63" s="17" t="s">
        <v>52</v>
      </c>
      <c r="D63" s="17" t="s">
        <v>52</v>
      </c>
      <c r="E63" s="17" t="s">
        <v>52</v>
      </c>
      <c r="F63" s="17" t="s">
        <v>52</v>
      </c>
      <c r="G63" s="17" t="s">
        <v>52</v>
      </c>
      <c r="H63" s="75" t="s">
        <v>52</v>
      </c>
      <c r="I63" s="472" t="s">
        <v>52</v>
      </c>
      <c r="J63" s="647" t="s">
        <v>52</v>
      </c>
      <c r="K63" s="533" t="s">
        <v>52</v>
      </c>
      <c r="L63" s="5"/>
      <c r="M63" s="5"/>
      <c r="N63" s="5"/>
      <c r="O63" s="5"/>
      <c r="P63" s="5"/>
      <c r="Q63" s="5"/>
    </row>
    <row r="64" spans="1:17" ht="16.2" x14ac:dyDescent="0.25">
      <c r="A64" s="42">
        <v>19</v>
      </c>
      <c r="B64" s="47" t="s">
        <v>2</v>
      </c>
      <c r="C64" s="17" t="s">
        <v>52</v>
      </c>
      <c r="D64" s="17" t="s">
        <v>52</v>
      </c>
      <c r="E64" s="17" t="s">
        <v>52</v>
      </c>
      <c r="F64" s="17" t="s">
        <v>52</v>
      </c>
      <c r="G64" s="17" t="s">
        <v>52</v>
      </c>
      <c r="H64" s="75" t="s">
        <v>52</v>
      </c>
      <c r="I64" s="472" t="s">
        <v>52</v>
      </c>
      <c r="J64" s="647" t="s">
        <v>52</v>
      </c>
      <c r="K64" s="533" t="s">
        <v>52</v>
      </c>
      <c r="L64" s="5"/>
      <c r="M64" s="5"/>
      <c r="N64" s="5"/>
      <c r="O64" s="5"/>
      <c r="P64" s="5"/>
      <c r="Q64" s="5"/>
    </row>
    <row r="65" spans="1:28" ht="16.2" x14ac:dyDescent="0.25">
      <c r="A65" s="42">
        <v>20</v>
      </c>
      <c r="B65" s="47" t="s">
        <v>15</v>
      </c>
      <c r="C65" s="17" t="s">
        <v>52</v>
      </c>
      <c r="D65" s="17" t="s">
        <v>52</v>
      </c>
      <c r="E65" s="17" t="s">
        <v>52</v>
      </c>
      <c r="F65" s="17" t="s">
        <v>52</v>
      </c>
      <c r="G65" s="17" t="s">
        <v>52</v>
      </c>
      <c r="H65" s="75" t="s">
        <v>52</v>
      </c>
      <c r="I65" s="472" t="s">
        <v>52</v>
      </c>
      <c r="J65" s="647" t="s">
        <v>52</v>
      </c>
      <c r="K65" s="533" t="s">
        <v>52</v>
      </c>
      <c r="L65" s="5"/>
      <c r="M65" s="5"/>
      <c r="N65" s="5"/>
      <c r="O65" s="5"/>
      <c r="P65" s="5"/>
      <c r="Q65" s="5"/>
    </row>
    <row r="66" spans="1:28" ht="16.8" thickBot="1" x14ac:dyDescent="0.3">
      <c r="A66" s="77">
        <v>21</v>
      </c>
      <c r="B66" s="48" t="s">
        <v>16</v>
      </c>
      <c r="C66" s="19" t="s">
        <v>52</v>
      </c>
      <c r="D66" s="19" t="s">
        <v>52</v>
      </c>
      <c r="E66" s="19" t="s">
        <v>52</v>
      </c>
      <c r="F66" s="19" t="s">
        <v>52</v>
      </c>
      <c r="G66" s="19" t="s">
        <v>52</v>
      </c>
      <c r="H66" s="76" t="s">
        <v>52</v>
      </c>
      <c r="I66" s="474" t="s">
        <v>52</v>
      </c>
      <c r="J66" s="648" t="s">
        <v>52</v>
      </c>
      <c r="K66" s="535" t="s">
        <v>52</v>
      </c>
      <c r="L66" s="5"/>
      <c r="M66" s="5"/>
      <c r="N66" s="5"/>
      <c r="O66" s="5"/>
      <c r="P66" s="5"/>
      <c r="Q66" s="5"/>
    </row>
    <row r="67" spans="1:28" ht="13.8" thickBot="1" x14ac:dyDescent="0.3"/>
    <row r="68" spans="1:28" ht="23.4" thickBot="1" x14ac:dyDescent="0.3">
      <c r="A68" s="893" t="s">
        <v>44</v>
      </c>
      <c r="B68" s="894"/>
      <c r="C68" s="780"/>
      <c r="D68" s="780"/>
      <c r="E68" s="780"/>
      <c r="F68" s="780"/>
      <c r="G68" s="780"/>
      <c r="H68" s="780"/>
      <c r="I68" s="780"/>
      <c r="J68" s="780"/>
      <c r="K68" s="780"/>
      <c r="L68" s="780"/>
      <c r="M68" s="780"/>
      <c r="N68" s="780"/>
      <c r="O68" s="780"/>
      <c r="P68" s="780"/>
      <c r="Q68" s="781"/>
    </row>
    <row r="69" spans="1:28" ht="21.6" customHeight="1" thickBot="1" x14ac:dyDescent="0.35">
      <c r="A69" s="900" t="s">
        <v>47</v>
      </c>
      <c r="B69" s="1188"/>
      <c r="C69" s="680" t="s">
        <v>33</v>
      </c>
      <c r="D69" s="305" t="s">
        <v>27</v>
      </c>
      <c r="E69" s="305" t="s">
        <v>22</v>
      </c>
      <c r="F69" s="305" t="s">
        <v>28</v>
      </c>
      <c r="G69" s="305" t="s">
        <v>30</v>
      </c>
      <c r="H69" s="305" t="s">
        <v>29</v>
      </c>
      <c r="I69" s="305" t="s">
        <v>34</v>
      </c>
      <c r="J69" s="305" t="s">
        <v>1</v>
      </c>
      <c r="K69" s="305">
        <v>100</v>
      </c>
      <c r="L69" s="305">
        <v>50</v>
      </c>
      <c r="M69" s="305">
        <v>0</v>
      </c>
      <c r="N69" s="305" t="s">
        <v>31</v>
      </c>
      <c r="O69" s="305" t="s">
        <v>32</v>
      </c>
      <c r="P69" s="305" t="s">
        <v>35</v>
      </c>
      <c r="Q69" s="306" t="s">
        <v>36</v>
      </c>
    </row>
    <row r="70" spans="1:28" ht="23.4" customHeight="1" x14ac:dyDescent="0.25">
      <c r="A70" s="902"/>
      <c r="B70" s="1189"/>
      <c r="C70" s="681">
        <v>1</v>
      </c>
      <c r="D70" s="679">
        <v>1</v>
      </c>
      <c r="E70" s="679" t="s">
        <v>48</v>
      </c>
      <c r="F70" s="679">
        <v>2</v>
      </c>
      <c r="G70" s="679">
        <v>9</v>
      </c>
      <c r="H70" s="679">
        <v>2</v>
      </c>
      <c r="I70" s="679">
        <v>2</v>
      </c>
      <c r="J70" s="679">
        <v>22.22</v>
      </c>
      <c r="K70" s="679" t="s">
        <v>48</v>
      </c>
      <c r="L70" s="679" t="s">
        <v>48</v>
      </c>
      <c r="M70" s="679" t="s">
        <v>48</v>
      </c>
      <c r="N70" s="679">
        <v>0</v>
      </c>
      <c r="O70" s="679">
        <v>0</v>
      </c>
      <c r="P70" s="537">
        <v>4</v>
      </c>
      <c r="Q70" s="538"/>
    </row>
    <row r="71" spans="1:28" ht="23.4" customHeight="1" thickBot="1" x14ac:dyDescent="0.3">
      <c r="A71" s="1126" t="s">
        <v>402</v>
      </c>
      <c r="B71" s="1183"/>
      <c r="C71" s="671">
        <v>3</v>
      </c>
      <c r="D71" s="371">
        <v>5</v>
      </c>
      <c r="E71" s="371" t="s">
        <v>48</v>
      </c>
      <c r="F71" s="371">
        <v>341</v>
      </c>
      <c r="G71" s="371">
        <v>600</v>
      </c>
      <c r="H71" s="371">
        <v>134</v>
      </c>
      <c r="I71" s="371">
        <v>68.2</v>
      </c>
      <c r="J71" s="371">
        <v>56.83</v>
      </c>
      <c r="K71" s="371">
        <v>2</v>
      </c>
      <c r="L71" s="371">
        <v>1</v>
      </c>
      <c r="M71" s="371" t="s">
        <v>48</v>
      </c>
      <c r="N71" s="371">
        <v>36</v>
      </c>
      <c r="O71" s="371">
        <v>3</v>
      </c>
      <c r="P71" s="367">
        <v>8</v>
      </c>
      <c r="Q71" s="421">
        <v>2</v>
      </c>
    </row>
    <row r="72" spans="1:28" ht="23.4" customHeight="1" thickBot="1" x14ac:dyDescent="0.3">
      <c r="A72" s="1184" t="s">
        <v>37</v>
      </c>
      <c r="B72" s="1185"/>
      <c r="C72" s="412">
        <f>SUM(C70:C71)</f>
        <v>4</v>
      </c>
      <c r="D72" s="372">
        <f>SUM(D70:D71)</f>
        <v>6</v>
      </c>
      <c r="E72" s="372"/>
      <c r="F72" s="372">
        <f>SUM(F70:F71)</f>
        <v>343</v>
      </c>
      <c r="G72" s="372">
        <f>SUM(G70:G71)</f>
        <v>609</v>
      </c>
      <c r="H72" s="372">
        <v>134</v>
      </c>
      <c r="I72" s="413">
        <f>F72/D72</f>
        <v>57.166666666666664</v>
      </c>
      <c r="J72" s="413">
        <f>F72*100/G72</f>
        <v>56.321839080459768</v>
      </c>
      <c r="K72" s="372">
        <f>SUM(K70:K71)</f>
        <v>2</v>
      </c>
      <c r="L72" s="372">
        <f>SUM(L70:L71)</f>
        <v>1</v>
      </c>
      <c r="M72" s="372"/>
      <c r="N72" s="372">
        <f>SUM(N70:N71)</f>
        <v>36</v>
      </c>
      <c r="O72" s="372">
        <f>SUM(O70:O71)</f>
        <v>3</v>
      </c>
      <c r="P72" s="423">
        <f>SUM(P70:P71)</f>
        <v>12</v>
      </c>
      <c r="Q72" s="424">
        <f>SUM(Q70:Q71)</f>
        <v>2</v>
      </c>
    </row>
    <row r="73" spans="1:28" ht="13.8" thickBot="1" x14ac:dyDescent="0.3"/>
    <row r="74" spans="1:28" ht="17.399999999999999" customHeight="1" thickBot="1" x14ac:dyDescent="0.3">
      <c r="A74" s="806" t="s">
        <v>1</v>
      </c>
      <c r="B74" s="942" t="s">
        <v>0</v>
      </c>
      <c r="C74" s="810" t="s">
        <v>47</v>
      </c>
      <c r="D74" s="811"/>
      <c r="E74" s="811"/>
      <c r="F74" s="811"/>
      <c r="G74" s="811"/>
      <c r="H74" s="811"/>
      <c r="I74" s="811"/>
      <c r="J74" s="811"/>
      <c r="K74" s="811"/>
      <c r="L74" s="812"/>
      <c r="M74" s="982" t="s">
        <v>333</v>
      </c>
      <c r="N74" s="983"/>
      <c r="O74" s="983"/>
      <c r="P74" s="983"/>
      <c r="Q74" s="983"/>
      <c r="R74" s="983"/>
      <c r="S74" s="983"/>
      <c r="T74" s="983"/>
      <c r="U74" s="983"/>
      <c r="V74" s="983"/>
      <c r="W74" s="983"/>
      <c r="X74" s="983"/>
      <c r="Y74" s="983"/>
      <c r="Z74" s="983"/>
      <c r="AA74" s="983"/>
      <c r="AB74" s="984"/>
    </row>
    <row r="75" spans="1:28" ht="31.8" customHeight="1" thickBot="1" x14ac:dyDescent="0.3">
      <c r="A75" s="807"/>
      <c r="B75" s="930"/>
      <c r="C75" s="974" t="s">
        <v>274</v>
      </c>
      <c r="D75" s="975"/>
      <c r="E75" s="976" t="s">
        <v>199</v>
      </c>
      <c r="F75" s="977"/>
      <c r="G75" s="974" t="s">
        <v>241</v>
      </c>
      <c r="H75" s="975"/>
      <c r="I75" s="976" t="s">
        <v>178</v>
      </c>
      <c r="J75" s="977"/>
      <c r="K75" s="976" t="s">
        <v>179</v>
      </c>
      <c r="L75" s="977"/>
      <c r="M75" s="954" t="s">
        <v>382</v>
      </c>
      <c r="N75" s="955"/>
      <c r="O75" s="954" t="s">
        <v>383</v>
      </c>
      <c r="P75" s="955"/>
      <c r="Q75" s="954" t="s">
        <v>384</v>
      </c>
      <c r="R75" s="955"/>
      <c r="S75" s="954" t="s">
        <v>385</v>
      </c>
      <c r="T75" s="955"/>
      <c r="U75" s="954" t="s">
        <v>386</v>
      </c>
      <c r="V75" s="955"/>
      <c r="W75" s="954" t="s">
        <v>387</v>
      </c>
      <c r="X75" s="955"/>
      <c r="Y75" s="954" t="s">
        <v>388</v>
      </c>
      <c r="Z75" s="955"/>
      <c r="AA75" s="954" t="s">
        <v>389</v>
      </c>
      <c r="AB75" s="955"/>
    </row>
    <row r="76" spans="1:28" ht="18" customHeight="1" thickBot="1" x14ac:dyDescent="0.3">
      <c r="A76" s="1020" t="s">
        <v>17</v>
      </c>
      <c r="B76" s="1021"/>
      <c r="C76" s="1021"/>
      <c r="D76" s="1021"/>
      <c r="E76" s="1021"/>
      <c r="F76" s="1021"/>
      <c r="G76" s="1021"/>
      <c r="H76" s="1021"/>
      <c r="I76" s="1021"/>
      <c r="J76" s="1021"/>
      <c r="K76" s="1021"/>
      <c r="L76" s="1022"/>
      <c r="M76" s="959" t="s">
        <v>17</v>
      </c>
      <c r="N76" s="960"/>
      <c r="O76" s="960"/>
      <c r="P76" s="960"/>
      <c r="Q76" s="960"/>
      <c r="R76" s="960"/>
      <c r="S76" s="960"/>
      <c r="T76" s="960"/>
      <c r="U76" s="960"/>
      <c r="V76" s="960"/>
      <c r="W76" s="960"/>
      <c r="X76" s="960"/>
      <c r="Y76" s="960"/>
      <c r="Z76" s="960"/>
      <c r="AA76" s="960"/>
      <c r="AB76" s="961"/>
    </row>
    <row r="77" spans="1:28" ht="18" x14ac:dyDescent="0.25">
      <c r="A77" s="29">
        <v>1</v>
      </c>
      <c r="B77" s="239" t="s">
        <v>3</v>
      </c>
      <c r="C77" s="948">
        <v>4</v>
      </c>
      <c r="D77" s="949"/>
      <c r="E77" s="948">
        <v>11</v>
      </c>
      <c r="F77" s="949"/>
      <c r="G77" s="948">
        <v>20</v>
      </c>
      <c r="H77" s="949"/>
      <c r="I77" s="950">
        <v>33</v>
      </c>
      <c r="J77" s="951"/>
      <c r="K77" s="950">
        <v>40</v>
      </c>
      <c r="L77" s="951"/>
      <c r="M77" s="962">
        <v>2</v>
      </c>
      <c r="N77" s="963"/>
      <c r="O77" s="962">
        <v>8</v>
      </c>
      <c r="P77" s="963"/>
      <c r="Q77" s="962">
        <v>11</v>
      </c>
      <c r="R77" s="963"/>
      <c r="S77" s="962">
        <v>16</v>
      </c>
      <c r="T77" s="963"/>
      <c r="U77" s="962">
        <v>24</v>
      </c>
      <c r="V77" s="963"/>
      <c r="W77" s="962">
        <v>25</v>
      </c>
      <c r="X77" s="963"/>
      <c r="Y77" s="962">
        <v>32</v>
      </c>
      <c r="Z77" s="963"/>
      <c r="AA77" s="962">
        <v>35</v>
      </c>
      <c r="AB77" s="963"/>
    </row>
    <row r="78" spans="1:28" ht="17.399999999999999" customHeight="1" x14ac:dyDescent="0.25">
      <c r="A78" s="30">
        <v>2</v>
      </c>
      <c r="B78" s="240" t="s">
        <v>4</v>
      </c>
      <c r="C78" s="273">
        <v>1</v>
      </c>
      <c r="D78" s="274">
        <v>3</v>
      </c>
      <c r="E78" s="273">
        <v>2</v>
      </c>
      <c r="F78" s="274">
        <v>4</v>
      </c>
      <c r="G78" s="273">
        <v>1</v>
      </c>
      <c r="H78" s="274">
        <v>3</v>
      </c>
      <c r="I78" s="273">
        <v>2</v>
      </c>
      <c r="J78" s="274">
        <v>4</v>
      </c>
      <c r="K78" s="273">
        <v>2</v>
      </c>
      <c r="L78" s="274">
        <v>4</v>
      </c>
      <c r="M78" s="608">
        <v>2</v>
      </c>
      <c r="N78" s="609">
        <v>4</v>
      </c>
      <c r="O78" s="610">
        <v>2</v>
      </c>
      <c r="P78" s="611">
        <v>4</v>
      </c>
      <c r="Q78" s="608">
        <v>2</v>
      </c>
      <c r="R78" s="609">
        <v>4</v>
      </c>
      <c r="S78" s="608">
        <v>2</v>
      </c>
      <c r="T78" s="609">
        <v>4</v>
      </c>
      <c r="U78" s="610">
        <v>2</v>
      </c>
      <c r="V78" s="611">
        <v>4</v>
      </c>
      <c r="W78" s="608">
        <v>2</v>
      </c>
      <c r="X78" s="609">
        <v>4</v>
      </c>
      <c r="Y78" s="608">
        <v>1</v>
      </c>
      <c r="Z78" s="609">
        <v>3</v>
      </c>
      <c r="AA78" s="610">
        <v>2</v>
      </c>
      <c r="AB78" s="611">
        <v>4</v>
      </c>
    </row>
    <row r="79" spans="1:28" ht="15.6" customHeight="1" x14ac:dyDescent="0.3">
      <c r="A79" s="31">
        <v>3</v>
      </c>
      <c r="B79" s="240" t="s">
        <v>5</v>
      </c>
      <c r="C79" s="925">
        <v>2</v>
      </c>
      <c r="D79" s="926"/>
      <c r="E79" s="925">
        <v>2</v>
      </c>
      <c r="F79" s="926"/>
      <c r="G79" s="925">
        <v>2</v>
      </c>
      <c r="H79" s="926"/>
      <c r="I79" s="925">
        <v>2</v>
      </c>
      <c r="J79" s="926"/>
      <c r="K79" s="925">
        <v>2</v>
      </c>
      <c r="L79" s="926"/>
      <c r="M79" s="952">
        <v>6</v>
      </c>
      <c r="N79" s="953"/>
      <c r="O79" s="952">
        <v>6</v>
      </c>
      <c r="P79" s="953"/>
      <c r="Q79" s="952">
        <v>6</v>
      </c>
      <c r="R79" s="953"/>
      <c r="S79" s="952">
        <v>6</v>
      </c>
      <c r="T79" s="953"/>
      <c r="U79" s="952">
        <v>6</v>
      </c>
      <c r="V79" s="953"/>
      <c r="W79" s="952">
        <v>6</v>
      </c>
      <c r="X79" s="953"/>
      <c r="Y79" s="952">
        <v>6</v>
      </c>
      <c r="Z79" s="953"/>
      <c r="AA79" s="952">
        <v>6</v>
      </c>
      <c r="AB79" s="953"/>
    </row>
    <row r="80" spans="1:28" ht="18" customHeight="1" x14ac:dyDescent="0.3">
      <c r="A80" s="32">
        <v>4</v>
      </c>
      <c r="B80" s="240" t="s">
        <v>38</v>
      </c>
      <c r="C80" s="925">
        <v>3</v>
      </c>
      <c r="D80" s="926"/>
      <c r="E80" s="925">
        <v>6</v>
      </c>
      <c r="F80" s="926"/>
      <c r="G80" s="925">
        <v>1</v>
      </c>
      <c r="H80" s="926"/>
      <c r="I80" s="925">
        <v>5</v>
      </c>
      <c r="J80" s="926"/>
      <c r="K80" s="925">
        <v>4</v>
      </c>
      <c r="L80" s="926"/>
      <c r="M80" s="952">
        <v>5</v>
      </c>
      <c r="N80" s="953"/>
      <c r="O80" s="952">
        <v>8</v>
      </c>
      <c r="P80" s="953"/>
      <c r="Q80" s="952">
        <v>1</v>
      </c>
      <c r="R80" s="953"/>
      <c r="S80" s="952">
        <v>7</v>
      </c>
      <c r="T80" s="953"/>
      <c r="U80" s="952">
        <v>3</v>
      </c>
      <c r="V80" s="953"/>
      <c r="W80" s="952">
        <v>4</v>
      </c>
      <c r="X80" s="953"/>
      <c r="Y80" s="952">
        <v>9</v>
      </c>
      <c r="Z80" s="953"/>
      <c r="AA80" s="952">
        <v>150</v>
      </c>
      <c r="AB80" s="953"/>
    </row>
    <row r="81" spans="1:28" ht="18" customHeight="1" x14ac:dyDescent="0.25">
      <c r="A81" s="33" t="s">
        <v>39</v>
      </c>
      <c r="B81" s="240" t="s">
        <v>6</v>
      </c>
      <c r="C81" s="273">
        <v>117</v>
      </c>
      <c r="D81" s="274">
        <v>419</v>
      </c>
      <c r="E81" s="273">
        <v>343</v>
      </c>
      <c r="F81" s="274" t="s">
        <v>52</v>
      </c>
      <c r="G81" s="273">
        <v>167</v>
      </c>
      <c r="H81" s="274">
        <v>155</v>
      </c>
      <c r="I81" s="273">
        <v>194</v>
      </c>
      <c r="J81" s="274" t="s">
        <v>52</v>
      </c>
      <c r="K81" s="273">
        <v>153</v>
      </c>
      <c r="L81" s="274">
        <v>148</v>
      </c>
      <c r="M81" s="608">
        <v>268</v>
      </c>
      <c r="N81" s="609">
        <v>313</v>
      </c>
      <c r="O81" s="610">
        <v>183</v>
      </c>
      <c r="P81" s="611">
        <v>63</v>
      </c>
      <c r="Q81" s="608">
        <v>479</v>
      </c>
      <c r="R81" s="609" t="s">
        <v>20</v>
      </c>
      <c r="S81" s="610">
        <v>280</v>
      </c>
      <c r="T81" s="611">
        <v>207</v>
      </c>
      <c r="U81" s="608">
        <v>499</v>
      </c>
      <c r="V81" s="609">
        <v>31</v>
      </c>
      <c r="W81" s="608">
        <v>174</v>
      </c>
      <c r="X81" s="609">
        <v>200</v>
      </c>
      <c r="Y81" s="610">
        <v>353</v>
      </c>
      <c r="Z81" s="611">
        <v>335</v>
      </c>
      <c r="AA81" s="608">
        <v>150</v>
      </c>
      <c r="AB81" s="609">
        <v>384</v>
      </c>
    </row>
    <row r="82" spans="1:28" ht="16.8" x14ac:dyDescent="0.25">
      <c r="A82" s="34">
        <v>6</v>
      </c>
      <c r="B82" s="240" t="s">
        <v>40</v>
      </c>
      <c r="C82" s="273">
        <v>10</v>
      </c>
      <c r="D82" s="274">
        <v>7</v>
      </c>
      <c r="E82" s="273">
        <v>10</v>
      </c>
      <c r="F82" s="274" t="s">
        <v>52</v>
      </c>
      <c r="G82" s="273">
        <v>10</v>
      </c>
      <c r="H82" s="274">
        <v>10</v>
      </c>
      <c r="I82" s="273">
        <v>10</v>
      </c>
      <c r="J82" s="274" t="s">
        <v>52</v>
      </c>
      <c r="K82" s="273">
        <v>10</v>
      </c>
      <c r="L82" s="274">
        <v>10</v>
      </c>
      <c r="M82" s="608">
        <v>10</v>
      </c>
      <c r="N82" s="609">
        <v>10</v>
      </c>
      <c r="O82" s="610">
        <v>10</v>
      </c>
      <c r="P82" s="611">
        <v>10</v>
      </c>
      <c r="Q82" s="608">
        <v>10</v>
      </c>
      <c r="R82" s="609" t="s">
        <v>20</v>
      </c>
      <c r="S82" s="610">
        <v>10</v>
      </c>
      <c r="T82" s="611">
        <v>6</v>
      </c>
      <c r="U82" s="608">
        <v>10</v>
      </c>
      <c r="V82" s="609">
        <v>2</v>
      </c>
      <c r="W82" s="608">
        <v>10</v>
      </c>
      <c r="X82" s="609">
        <v>10</v>
      </c>
      <c r="Y82" s="610">
        <v>10</v>
      </c>
      <c r="Z82" s="611">
        <v>5</v>
      </c>
      <c r="AA82" s="608">
        <v>10</v>
      </c>
      <c r="AB82" s="609">
        <v>3</v>
      </c>
    </row>
    <row r="83" spans="1:28" ht="16.8" x14ac:dyDescent="0.25">
      <c r="A83" s="35">
        <v>7</v>
      </c>
      <c r="B83" s="240" t="s">
        <v>7</v>
      </c>
      <c r="C83" s="273">
        <v>249</v>
      </c>
      <c r="D83" s="274">
        <v>636</v>
      </c>
      <c r="E83" s="273">
        <v>555</v>
      </c>
      <c r="F83" s="274" t="s">
        <v>52</v>
      </c>
      <c r="G83" s="273">
        <v>286</v>
      </c>
      <c r="H83" s="274">
        <v>296</v>
      </c>
      <c r="I83" s="273">
        <v>312</v>
      </c>
      <c r="J83" s="274" t="s">
        <v>52</v>
      </c>
      <c r="K83" s="273">
        <v>299</v>
      </c>
      <c r="L83" s="274">
        <v>245</v>
      </c>
      <c r="M83" s="608">
        <v>501</v>
      </c>
      <c r="N83" s="609">
        <v>466</v>
      </c>
      <c r="O83" s="610">
        <v>345</v>
      </c>
      <c r="P83" s="611">
        <v>131</v>
      </c>
      <c r="Q83" s="608">
        <v>883</v>
      </c>
      <c r="R83" s="609" t="s">
        <v>20</v>
      </c>
      <c r="S83" s="610">
        <v>491</v>
      </c>
      <c r="T83" s="611">
        <v>318</v>
      </c>
      <c r="U83" s="608">
        <v>826</v>
      </c>
      <c r="V83" s="609">
        <v>54</v>
      </c>
      <c r="W83" s="608">
        <v>325</v>
      </c>
      <c r="X83" s="609">
        <v>373</v>
      </c>
      <c r="Y83" s="610">
        <v>596</v>
      </c>
      <c r="Z83" s="611">
        <v>494</v>
      </c>
      <c r="AA83" s="608">
        <v>290</v>
      </c>
      <c r="AB83" s="609">
        <v>652</v>
      </c>
    </row>
    <row r="84" spans="1:28" ht="16.8" x14ac:dyDescent="0.25">
      <c r="A84" s="36">
        <v>8</v>
      </c>
      <c r="B84" s="240" t="s">
        <v>41</v>
      </c>
      <c r="C84" s="273">
        <v>100</v>
      </c>
      <c r="D84" s="274">
        <v>110</v>
      </c>
      <c r="E84" s="273">
        <v>140</v>
      </c>
      <c r="F84" s="274">
        <v>96</v>
      </c>
      <c r="G84" s="273">
        <v>214</v>
      </c>
      <c r="H84" s="274">
        <v>113</v>
      </c>
      <c r="I84" s="273">
        <v>93</v>
      </c>
      <c r="J84" s="274">
        <v>99</v>
      </c>
      <c r="K84" s="273">
        <v>202</v>
      </c>
      <c r="L84" s="274">
        <v>346</v>
      </c>
      <c r="M84" s="608">
        <v>151</v>
      </c>
      <c r="N84" s="609">
        <v>140</v>
      </c>
      <c r="O84" s="610">
        <v>137</v>
      </c>
      <c r="P84" s="611">
        <v>239</v>
      </c>
      <c r="Q84" s="608">
        <v>335</v>
      </c>
      <c r="R84" s="609">
        <v>456</v>
      </c>
      <c r="S84" s="610">
        <v>334</v>
      </c>
      <c r="T84" s="611">
        <v>152</v>
      </c>
      <c r="U84" s="608">
        <v>406</v>
      </c>
      <c r="V84" s="609">
        <v>288</v>
      </c>
      <c r="W84" s="608">
        <v>238</v>
      </c>
      <c r="X84" s="609">
        <v>165</v>
      </c>
      <c r="Y84" s="610">
        <v>199</v>
      </c>
      <c r="Z84" s="611">
        <v>277</v>
      </c>
      <c r="AA84" s="608">
        <v>119</v>
      </c>
      <c r="AB84" s="609">
        <v>568</v>
      </c>
    </row>
    <row r="85" spans="1:28" ht="16.8" x14ac:dyDescent="0.25">
      <c r="A85" s="30">
        <v>9</v>
      </c>
      <c r="B85" s="240" t="s">
        <v>42</v>
      </c>
      <c r="C85" s="273">
        <v>10</v>
      </c>
      <c r="D85" s="274">
        <v>10</v>
      </c>
      <c r="E85" s="273">
        <v>10</v>
      </c>
      <c r="F85" s="274">
        <v>10</v>
      </c>
      <c r="G85" s="273">
        <v>10</v>
      </c>
      <c r="H85" s="274">
        <v>5</v>
      </c>
      <c r="I85" s="273">
        <v>10</v>
      </c>
      <c r="J85" s="274">
        <v>10</v>
      </c>
      <c r="K85" s="273">
        <v>10</v>
      </c>
      <c r="L85" s="274">
        <v>10</v>
      </c>
      <c r="M85" s="608">
        <v>10</v>
      </c>
      <c r="N85" s="609">
        <v>9</v>
      </c>
      <c r="O85" s="610">
        <v>10</v>
      </c>
      <c r="P85" s="611">
        <v>10</v>
      </c>
      <c r="Q85" s="608">
        <v>10</v>
      </c>
      <c r="R85" s="609">
        <v>3</v>
      </c>
      <c r="S85" s="610">
        <v>10</v>
      </c>
      <c r="T85" s="611">
        <v>10</v>
      </c>
      <c r="U85" s="608">
        <v>10</v>
      </c>
      <c r="V85" s="609">
        <v>10</v>
      </c>
      <c r="W85" s="608">
        <v>10</v>
      </c>
      <c r="X85" s="609">
        <v>10</v>
      </c>
      <c r="Y85" s="610">
        <v>10</v>
      </c>
      <c r="Z85" s="611">
        <v>6</v>
      </c>
      <c r="AA85" s="608">
        <v>10</v>
      </c>
      <c r="AB85" s="609">
        <v>9</v>
      </c>
    </row>
    <row r="86" spans="1:28" ht="17.399999999999999" thickBot="1" x14ac:dyDescent="0.3">
      <c r="A86" s="37">
        <v>10</v>
      </c>
      <c r="B86" s="241" t="s">
        <v>19</v>
      </c>
      <c r="C86" s="275">
        <v>237</v>
      </c>
      <c r="D86" s="276">
        <v>244</v>
      </c>
      <c r="E86" s="275">
        <v>253</v>
      </c>
      <c r="F86" s="276">
        <v>125</v>
      </c>
      <c r="G86" s="275">
        <v>388</v>
      </c>
      <c r="H86" s="276">
        <v>152</v>
      </c>
      <c r="I86" s="275">
        <v>129</v>
      </c>
      <c r="J86" s="274">
        <v>191</v>
      </c>
      <c r="K86" s="275">
        <v>287</v>
      </c>
      <c r="L86" s="276">
        <v>445</v>
      </c>
      <c r="M86" s="612">
        <v>290</v>
      </c>
      <c r="N86" s="613">
        <v>243</v>
      </c>
      <c r="O86" s="614">
        <v>277</v>
      </c>
      <c r="P86" s="615">
        <v>498</v>
      </c>
      <c r="Q86" s="612">
        <v>513</v>
      </c>
      <c r="R86" s="613">
        <v>680</v>
      </c>
      <c r="S86" s="614">
        <v>590</v>
      </c>
      <c r="T86" s="615">
        <v>290</v>
      </c>
      <c r="U86" s="612">
        <v>583</v>
      </c>
      <c r="V86" s="613">
        <v>608</v>
      </c>
      <c r="W86" s="612">
        <v>514</v>
      </c>
      <c r="X86" s="613">
        <v>288</v>
      </c>
      <c r="Y86" s="614">
        <v>376</v>
      </c>
      <c r="Z86" s="615">
        <v>636</v>
      </c>
      <c r="AA86" s="612">
        <v>194</v>
      </c>
      <c r="AB86" s="613">
        <v>918</v>
      </c>
    </row>
    <row r="87" spans="1:28" ht="18" thickBot="1" x14ac:dyDescent="0.3">
      <c r="A87" s="927" t="s">
        <v>54</v>
      </c>
      <c r="B87" s="929" t="s">
        <v>0</v>
      </c>
      <c r="C87" s="813" t="s">
        <v>18</v>
      </c>
      <c r="D87" s="814"/>
      <c r="E87" s="814"/>
      <c r="F87" s="814"/>
      <c r="G87" s="814"/>
      <c r="H87" s="814"/>
      <c r="I87" s="814"/>
      <c r="J87" s="814"/>
      <c r="K87" s="814"/>
      <c r="L87" s="815"/>
      <c r="M87" s="956" t="s">
        <v>18</v>
      </c>
      <c r="N87" s="957"/>
      <c r="O87" s="957"/>
      <c r="P87" s="957"/>
      <c r="Q87" s="957"/>
      <c r="R87" s="957"/>
      <c r="S87" s="957"/>
      <c r="T87" s="957"/>
      <c r="U87" s="957"/>
      <c r="V87" s="957"/>
      <c r="W87" s="957"/>
      <c r="X87" s="957"/>
      <c r="Y87" s="957"/>
      <c r="Z87" s="957"/>
      <c r="AA87" s="957"/>
      <c r="AB87" s="958"/>
    </row>
    <row r="88" spans="1:28" ht="18" thickBot="1" x14ac:dyDescent="0.3">
      <c r="A88" s="928"/>
      <c r="B88" s="930"/>
      <c r="C88" s="288" t="s">
        <v>55</v>
      </c>
      <c r="D88" s="289" t="s">
        <v>56</v>
      </c>
      <c r="E88" s="270" t="s">
        <v>55</v>
      </c>
      <c r="F88" s="271" t="s">
        <v>56</v>
      </c>
      <c r="G88" s="270" t="s">
        <v>55</v>
      </c>
      <c r="H88" s="271" t="s">
        <v>56</v>
      </c>
      <c r="I88" s="270" t="s">
        <v>55</v>
      </c>
      <c r="J88" s="271" t="s">
        <v>56</v>
      </c>
      <c r="K88" s="270" t="s">
        <v>55</v>
      </c>
      <c r="L88" s="271" t="s">
        <v>56</v>
      </c>
      <c r="M88" s="270" t="s">
        <v>55</v>
      </c>
      <c r="N88" s="271" t="s">
        <v>56</v>
      </c>
      <c r="O88" s="270" t="s">
        <v>55</v>
      </c>
      <c r="P88" s="271" t="s">
        <v>56</v>
      </c>
      <c r="Q88" s="270" t="s">
        <v>55</v>
      </c>
      <c r="R88" s="271" t="s">
        <v>56</v>
      </c>
      <c r="S88" s="270" t="s">
        <v>55</v>
      </c>
      <c r="T88" s="271" t="s">
        <v>56</v>
      </c>
      <c r="U88" s="270" t="s">
        <v>55</v>
      </c>
      <c r="V88" s="271" t="s">
        <v>56</v>
      </c>
      <c r="W88" s="270" t="s">
        <v>55</v>
      </c>
      <c r="X88" s="271" t="s">
        <v>56</v>
      </c>
      <c r="Y88" s="270" t="s">
        <v>55</v>
      </c>
      <c r="Z88" s="271" t="s">
        <v>56</v>
      </c>
      <c r="AA88" s="270" t="s">
        <v>55</v>
      </c>
      <c r="AB88" s="271" t="s">
        <v>56</v>
      </c>
    </row>
    <row r="89" spans="1:28" ht="16.8" x14ac:dyDescent="0.25">
      <c r="A89" s="41">
        <v>11</v>
      </c>
      <c r="B89" s="232" t="s">
        <v>8</v>
      </c>
      <c r="C89" s="13" t="s">
        <v>52</v>
      </c>
      <c r="D89" s="231" t="s">
        <v>52</v>
      </c>
      <c r="E89" s="93">
        <v>2</v>
      </c>
      <c r="F89" s="267" t="s">
        <v>52</v>
      </c>
      <c r="G89" s="13" t="s">
        <v>52</v>
      </c>
      <c r="H89" s="231" t="s">
        <v>52</v>
      </c>
      <c r="I89" s="13" t="s">
        <v>52</v>
      </c>
      <c r="J89" s="231" t="s">
        <v>52</v>
      </c>
      <c r="K89" s="13" t="s">
        <v>52</v>
      </c>
      <c r="L89" s="231" t="s">
        <v>52</v>
      </c>
      <c r="M89" s="588" t="s">
        <v>52</v>
      </c>
      <c r="N89" s="589" t="s">
        <v>52</v>
      </c>
      <c r="O89" s="588" t="s">
        <v>52</v>
      </c>
      <c r="P89" s="589" t="s">
        <v>52</v>
      </c>
      <c r="Q89" s="588" t="s">
        <v>52</v>
      </c>
      <c r="R89" s="589" t="s">
        <v>52</v>
      </c>
      <c r="S89" s="588" t="s">
        <v>52</v>
      </c>
      <c r="T89" s="589" t="s">
        <v>52</v>
      </c>
      <c r="U89" s="469">
        <v>134</v>
      </c>
      <c r="V89" s="471" t="s">
        <v>21</v>
      </c>
      <c r="W89" s="588" t="s">
        <v>52</v>
      </c>
      <c r="X89" s="589" t="s">
        <v>52</v>
      </c>
      <c r="Y89" s="469">
        <v>120</v>
      </c>
      <c r="Z89" s="471">
        <v>15</v>
      </c>
      <c r="AA89" s="588">
        <v>8</v>
      </c>
      <c r="AB89" s="589">
        <v>64</v>
      </c>
    </row>
    <row r="90" spans="1:28" ht="16.8" x14ac:dyDescent="0.25">
      <c r="A90" s="30">
        <v>12</v>
      </c>
      <c r="B90" s="233" t="s">
        <v>9</v>
      </c>
      <c r="C90" s="17" t="s">
        <v>52</v>
      </c>
      <c r="D90" s="211" t="s">
        <v>52</v>
      </c>
      <c r="E90" s="44">
        <v>9</v>
      </c>
      <c r="F90" s="211" t="s">
        <v>52</v>
      </c>
      <c r="G90" s="17" t="s">
        <v>52</v>
      </c>
      <c r="H90" s="211" t="s">
        <v>52</v>
      </c>
      <c r="I90" s="17" t="s">
        <v>52</v>
      </c>
      <c r="J90" s="211" t="s">
        <v>52</v>
      </c>
      <c r="K90" s="17" t="s">
        <v>52</v>
      </c>
      <c r="L90" s="211" t="s">
        <v>52</v>
      </c>
      <c r="M90" s="532" t="s">
        <v>52</v>
      </c>
      <c r="N90" s="533" t="s">
        <v>52</v>
      </c>
      <c r="O90" s="532" t="s">
        <v>52</v>
      </c>
      <c r="P90" s="533" t="s">
        <v>52</v>
      </c>
      <c r="Q90" s="532" t="s">
        <v>52</v>
      </c>
      <c r="R90" s="533" t="s">
        <v>52</v>
      </c>
      <c r="S90" s="532" t="s">
        <v>52</v>
      </c>
      <c r="T90" s="533" t="s">
        <v>52</v>
      </c>
      <c r="U90" s="472">
        <v>211</v>
      </c>
      <c r="V90" s="465" t="s">
        <v>21</v>
      </c>
      <c r="W90" s="532" t="s">
        <v>52</v>
      </c>
      <c r="X90" s="533" t="s">
        <v>52</v>
      </c>
      <c r="Y90" s="472">
        <v>197</v>
      </c>
      <c r="Z90" s="465">
        <v>35</v>
      </c>
      <c r="AA90" s="532">
        <v>30</v>
      </c>
      <c r="AB90" s="533">
        <v>127</v>
      </c>
    </row>
    <row r="91" spans="1:28" ht="16.8" x14ac:dyDescent="0.25">
      <c r="A91" s="30">
        <v>13</v>
      </c>
      <c r="B91" s="233" t="s">
        <v>10</v>
      </c>
      <c r="C91" s="17" t="s">
        <v>52</v>
      </c>
      <c r="D91" s="211" t="s">
        <v>52</v>
      </c>
      <c r="E91" s="44">
        <v>3</v>
      </c>
      <c r="F91" s="211" t="s">
        <v>52</v>
      </c>
      <c r="G91" s="17" t="s">
        <v>52</v>
      </c>
      <c r="H91" s="211" t="s">
        <v>52</v>
      </c>
      <c r="I91" s="17" t="s">
        <v>52</v>
      </c>
      <c r="J91" s="211" t="s">
        <v>52</v>
      </c>
      <c r="K91" s="17" t="s">
        <v>52</v>
      </c>
      <c r="L91" s="211" t="s">
        <v>52</v>
      </c>
      <c r="M91" s="532" t="s">
        <v>52</v>
      </c>
      <c r="N91" s="533" t="s">
        <v>52</v>
      </c>
      <c r="O91" s="532" t="s">
        <v>52</v>
      </c>
      <c r="P91" s="533" t="s">
        <v>52</v>
      </c>
      <c r="Q91" s="532" t="s">
        <v>52</v>
      </c>
      <c r="R91" s="533" t="s">
        <v>52</v>
      </c>
      <c r="S91" s="532" t="s">
        <v>52</v>
      </c>
      <c r="T91" s="533" t="s">
        <v>52</v>
      </c>
      <c r="U91" s="472">
        <v>3</v>
      </c>
      <c r="V91" s="465" t="s">
        <v>21</v>
      </c>
      <c r="W91" s="532" t="s">
        <v>52</v>
      </c>
      <c r="X91" s="533" t="s">
        <v>52</v>
      </c>
      <c r="Y91" s="472">
        <v>3</v>
      </c>
      <c r="Z91" s="465">
        <v>3</v>
      </c>
      <c r="AA91" s="532">
        <v>3</v>
      </c>
      <c r="AB91" s="533">
        <v>3</v>
      </c>
    </row>
    <row r="92" spans="1:28" ht="16.8" x14ac:dyDescent="0.25">
      <c r="A92" s="30">
        <v>14</v>
      </c>
      <c r="B92" s="233" t="s">
        <v>11</v>
      </c>
      <c r="C92" s="17" t="s">
        <v>52</v>
      </c>
      <c r="D92" s="211" t="s">
        <v>52</v>
      </c>
      <c r="E92" s="44" t="s">
        <v>51</v>
      </c>
      <c r="F92" s="211" t="s">
        <v>52</v>
      </c>
      <c r="G92" s="17" t="s">
        <v>52</v>
      </c>
      <c r="H92" s="211" t="s">
        <v>52</v>
      </c>
      <c r="I92" s="17" t="s">
        <v>52</v>
      </c>
      <c r="J92" s="211" t="s">
        <v>52</v>
      </c>
      <c r="K92" s="17" t="s">
        <v>52</v>
      </c>
      <c r="L92" s="211" t="s">
        <v>52</v>
      </c>
      <c r="M92" s="532" t="s">
        <v>52</v>
      </c>
      <c r="N92" s="533" t="s">
        <v>52</v>
      </c>
      <c r="O92" s="532" t="s">
        <v>52</v>
      </c>
      <c r="P92" s="533" t="s">
        <v>52</v>
      </c>
      <c r="Q92" s="532" t="s">
        <v>52</v>
      </c>
      <c r="R92" s="533" t="s">
        <v>52</v>
      </c>
      <c r="S92" s="532" t="s">
        <v>52</v>
      </c>
      <c r="T92" s="533" t="s">
        <v>52</v>
      </c>
      <c r="U92" s="472" t="s">
        <v>51</v>
      </c>
      <c r="V92" s="465" t="s">
        <v>21</v>
      </c>
      <c r="W92" s="532" t="s">
        <v>52</v>
      </c>
      <c r="X92" s="533" t="s">
        <v>52</v>
      </c>
      <c r="Y92" s="472" t="s">
        <v>51</v>
      </c>
      <c r="Z92" s="465" t="s">
        <v>51</v>
      </c>
      <c r="AA92" s="532" t="s">
        <v>51</v>
      </c>
      <c r="AB92" s="533" t="s">
        <v>51</v>
      </c>
    </row>
    <row r="93" spans="1:28" ht="16.8" x14ac:dyDescent="0.25">
      <c r="A93" s="30">
        <v>15</v>
      </c>
      <c r="B93" s="233" t="s">
        <v>12</v>
      </c>
      <c r="C93" s="17" t="s">
        <v>52</v>
      </c>
      <c r="D93" s="211" t="s">
        <v>52</v>
      </c>
      <c r="E93" s="44" t="s">
        <v>20</v>
      </c>
      <c r="F93" s="211" t="s">
        <v>52</v>
      </c>
      <c r="G93" s="17" t="s">
        <v>52</v>
      </c>
      <c r="H93" s="211" t="s">
        <v>52</v>
      </c>
      <c r="I93" s="17" t="s">
        <v>52</v>
      </c>
      <c r="J93" s="211" t="s">
        <v>52</v>
      </c>
      <c r="K93" s="17" t="s">
        <v>52</v>
      </c>
      <c r="L93" s="211" t="s">
        <v>52</v>
      </c>
      <c r="M93" s="532" t="s">
        <v>52</v>
      </c>
      <c r="N93" s="533" t="s">
        <v>52</v>
      </c>
      <c r="O93" s="532" t="s">
        <v>52</v>
      </c>
      <c r="P93" s="533" t="s">
        <v>52</v>
      </c>
      <c r="Q93" s="532" t="s">
        <v>52</v>
      </c>
      <c r="R93" s="533" t="s">
        <v>52</v>
      </c>
      <c r="S93" s="532" t="s">
        <v>52</v>
      </c>
      <c r="T93" s="533" t="s">
        <v>52</v>
      </c>
      <c r="U93" s="472" t="s">
        <v>20</v>
      </c>
      <c r="V93" s="465" t="s">
        <v>20</v>
      </c>
      <c r="W93" s="532" t="s">
        <v>52</v>
      </c>
      <c r="X93" s="533" t="s">
        <v>52</v>
      </c>
      <c r="Y93" s="472" t="s">
        <v>20</v>
      </c>
      <c r="Z93" s="465" t="s">
        <v>20</v>
      </c>
      <c r="AA93" s="532" t="s">
        <v>20</v>
      </c>
      <c r="AB93" s="533" t="s">
        <v>20</v>
      </c>
    </row>
    <row r="94" spans="1:28" ht="16.2" x14ac:dyDescent="0.25">
      <c r="A94" s="42">
        <v>16</v>
      </c>
      <c r="B94" s="233" t="s">
        <v>13</v>
      </c>
      <c r="C94" s="17" t="s">
        <v>52</v>
      </c>
      <c r="D94" s="211" t="s">
        <v>52</v>
      </c>
      <c r="E94" s="17" t="s">
        <v>52</v>
      </c>
      <c r="F94" s="211" t="s">
        <v>52</v>
      </c>
      <c r="G94" s="17" t="s">
        <v>52</v>
      </c>
      <c r="H94" s="211" t="s">
        <v>52</v>
      </c>
      <c r="I94" s="17" t="s">
        <v>52</v>
      </c>
      <c r="J94" s="211" t="s">
        <v>52</v>
      </c>
      <c r="K94" s="17" t="s">
        <v>52</v>
      </c>
      <c r="L94" s="211" t="s">
        <v>52</v>
      </c>
      <c r="M94" s="532" t="s">
        <v>52</v>
      </c>
      <c r="N94" s="533" t="s">
        <v>52</v>
      </c>
      <c r="O94" s="532" t="s">
        <v>52</v>
      </c>
      <c r="P94" s="533" t="s">
        <v>52</v>
      </c>
      <c r="Q94" s="532" t="s">
        <v>52</v>
      </c>
      <c r="R94" s="533" t="s">
        <v>52</v>
      </c>
      <c r="S94" s="532" t="s">
        <v>52</v>
      </c>
      <c r="T94" s="533" t="s">
        <v>52</v>
      </c>
      <c r="U94" s="532" t="s">
        <v>52</v>
      </c>
      <c r="V94" s="533" t="s">
        <v>52</v>
      </c>
      <c r="W94" s="532" t="s">
        <v>52</v>
      </c>
      <c r="X94" s="533" t="s">
        <v>52</v>
      </c>
      <c r="Y94" s="532" t="s">
        <v>52</v>
      </c>
      <c r="Z94" s="533" t="s">
        <v>52</v>
      </c>
      <c r="AA94" s="532" t="s">
        <v>52</v>
      </c>
      <c r="AB94" s="533" t="s">
        <v>52</v>
      </c>
    </row>
    <row r="95" spans="1:28" ht="16.2" x14ac:dyDescent="0.25">
      <c r="A95" s="42">
        <v>17</v>
      </c>
      <c r="B95" s="233" t="s">
        <v>50</v>
      </c>
      <c r="C95" s="17" t="s">
        <v>52</v>
      </c>
      <c r="D95" s="211" t="s">
        <v>52</v>
      </c>
      <c r="E95" s="17" t="s">
        <v>52</v>
      </c>
      <c r="F95" s="211" t="s">
        <v>52</v>
      </c>
      <c r="G95" s="17" t="s">
        <v>52</v>
      </c>
      <c r="H95" s="211" t="s">
        <v>52</v>
      </c>
      <c r="I95" s="17" t="s">
        <v>52</v>
      </c>
      <c r="J95" s="211" t="s">
        <v>52</v>
      </c>
      <c r="K95" s="17" t="s">
        <v>52</v>
      </c>
      <c r="L95" s="211" t="s">
        <v>52</v>
      </c>
      <c r="M95" s="532" t="s">
        <v>52</v>
      </c>
      <c r="N95" s="533" t="s">
        <v>52</v>
      </c>
      <c r="O95" s="532" t="s">
        <v>52</v>
      </c>
      <c r="P95" s="533" t="s">
        <v>52</v>
      </c>
      <c r="Q95" s="532" t="s">
        <v>52</v>
      </c>
      <c r="R95" s="533" t="s">
        <v>52</v>
      </c>
      <c r="S95" s="532" t="s">
        <v>52</v>
      </c>
      <c r="T95" s="533" t="s">
        <v>52</v>
      </c>
      <c r="U95" s="532" t="s">
        <v>52</v>
      </c>
      <c r="V95" s="533" t="s">
        <v>52</v>
      </c>
      <c r="W95" s="532" t="s">
        <v>52</v>
      </c>
      <c r="X95" s="533" t="s">
        <v>52</v>
      </c>
      <c r="Y95" s="532" t="s">
        <v>52</v>
      </c>
      <c r="Z95" s="533" t="s">
        <v>52</v>
      </c>
      <c r="AA95" s="532" t="s">
        <v>52</v>
      </c>
      <c r="AB95" s="533" t="s">
        <v>52</v>
      </c>
    </row>
    <row r="96" spans="1:28" ht="16.2" x14ac:dyDescent="0.25">
      <c r="A96" s="42">
        <v>18</v>
      </c>
      <c r="B96" s="233" t="s">
        <v>14</v>
      </c>
      <c r="C96" s="17" t="s">
        <v>52</v>
      </c>
      <c r="D96" s="211" t="s">
        <v>52</v>
      </c>
      <c r="E96" s="17" t="s">
        <v>52</v>
      </c>
      <c r="F96" s="211" t="s">
        <v>52</v>
      </c>
      <c r="G96" s="17" t="s">
        <v>52</v>
      </c>
      <c r="H96" s="211" t="s">
        <v>52</v>
      </c>
      <c r="I96" s="17" t="s">
        <v>52</v>
      </c>
      <c r="J96" s="211" t="s">
        <v>52</v>
      </c>
      <c r="K96" s="17" t="s">
        <v>52</v>
      </c>
      <c r="L96" s="211" t="s">
        <v>52</v>
      </c>
      <c r="M96" s="532" t="s">
        <v>52</v>
      </c>
      <c r="N96" s="533" t="s">
        <v>52</v>
      </c>
      <c r="O96" s="532" t="s">
        <v>52</v>
      </c>
      <c r="P96" s="533" t="s">
        <v>52</v>
      </c>
      <c r="Q96" s="532" t="s">
        <v>52</v>
      </c>
      <c r="R96" s="533" t="s">
        <v>52</v>
      </c>
      <c r="S96" s="532" t="s">
        <v>52</v>
      </c>
      <c r="T96" s="533" t="s">
        <v>52</v>
      </c>
      <c r="U96" s="532" t="s">
        <v>52</v>
      </c>
      <c r="V96" s="533" t="s">
        <v>52</v>
      </c>
      <c r="W96" s="532" t="s">
        <v>52</v>
      </c>
      <c r="X96" s="533" t="s">
        <v>52</v>
      </c>
      <c r="Y96" s="532" t="s">
        <v>52</v>
      </c>
      <c r="Z96" s="533" t="s">
        <v>52</v>
      </c>
      <c r="AA96" s="532" t="s">
        <v>52</v>
      </c>
      <c r="AB96" s="533" t="s">
        <v>52</v>
      </c>
    </row>
    <row r="97" spans="1:28" ht="16.2" x14ac:dyDescent="0.25">
      <c r="A97" s="42">
        <v>19</v>
      </c>
      <c r="B97" s="233" t="s">
        <v>2</v>
      </c>
      <c r="C97" s="17" t="s">
        <v>52</v>
      </c>
      <c r="D97" s="211" t="s">
        <v>52</v>
      </c>
      <c r="E97" s="17" t="s">
        <v>52</v>
      </c>
      <c r="F97" s="211" t="s">
        <v>52</v>
      </c>
      <c r="G97" s="17" t="s">
        <v>52</v>
      </c>
      <c r="H97" s="211" t="s">
        <v>52</v>
      </c>
      <c r="I97" s="17" t="s">
        <v>52</v>
      </c>
      <c r="J97" s="211" t="s">
        <v>52</v>
      </c>
      <c r="K97" s="17" t="s">
        <v>52</v>
      </c>
      <c r="L97" s="211" t="s">
        <v>52</v>
      </c>
      <c r="M97" s="532" t="s">
        <v>52</v>
      </c>
      <c r="N97" s="533" t="s">
        <v>52</v>
      </c>
      <c r="O97" s="532" t="s">
        <v>52</v>
      </c>
      <c r="P97" s="533" t="s">
        <v>52</v>
      </c>
      <c r="Q97" s="532" t="s">
        <v>52</v>
      </c>
      <c r="R97" s="533" t="s">
        <v>52</v>
      </c>
      <c r="S97" s="532" t="s">
        <v>52</v>
      </c>
      <c r="T97" s="533" t="s">
        <v>52</v>
      </c>
      <c r="U97" s="532" t="s">
        <v>52</v>
      </c>
      <c r="V97" s="533" t="s">
        <v>52</v>
      </c>
      <c r="W97" s="532" t="s">
        <v>52</v>
      </c>
      <c r="X97" s="533" t="s">
        <v>52</v>
      </c>
      <c r="Y97" s="532" t="s">
        <v>52</v>
      </c>
      <c r="Z97" s="533" t="s">
        <v>52</v>
      </c>
      <c r="AA97" s="532" t="s">
        <v>52</v>
      </c>
      <c r="AB97" s="533" t="s">
        <v>52</v>
      </c>
    </row>
    <row r="98" spans="1:28" ht="16.2" x14ac:dyDescent="0.25">
      <c r="A98" s="42">
        <v>20</v>
      </c>
      <c r="B98" s="233" t="s">
        <v>15</v>
      </c>
      <c r="C98" s="17" t="s">
        <v>52</v>
      </c>
      <c r="D98" s="211" t="s">
        <v>52</v>
      </c>
      <c r="E98" s="17" t="s">
        <v>52</v>
      </c>
      <c r="F98" s="211" t="s">
        <v>52</v>
      </c>
      <c r="G98" s="17" t="s">
        <v>52</v>
      </c>
      <c r="H98" s="211" t="s">
        <v>52</v>
      </c>
      <c r="I98" s="17" t="s">
        <v>52</v>
      </c>
      <c r="J98" s="211" t="s">
        <v>52</v>
      </c>
      <c r="K98" s="17" t="s">
        <v>52</v>
      </c>
      <c r="L98" s="211" t="s">
        <v>52</v>
      </c>
      <c r="M98" s="532" t="s">
        <v>52</v>
      </c>
      <c r="N98" s="533" t="s">
        <v>52</v>
      </c>
      <c r="O98" s="532" t="s">
        <v>52</v>
      </c>
      <c r="P98" s="533" t="s">
        <v>52</v>
      </c>
      <c r="Q98" s="532" t="s">
        <v>52</v>
      </c>
      <c r="R98" s="533" t="s">
        <v>52</v>
      </c>
      <c r="S98" s="532" t="s">
        <v>52</v>
      </c>
      <c r="T98" s="533" t="s">
        <v>52</v>
      </c>
      <c r="U98" s="532" t="s">
        <v>52</v>
      </c>
      <c r="V98" s="533" t="s">
        <v>52</v>
      </c>
      <c r="W98" s="532" t="s">
        <v>52</v>
      </c>
      <c r="X98" s="533" t="s">
        <v>52</v>
      </c>
      <c r="Y98" s="532" t="s">
        <v>52</v>
      </c>
      <c r="Z98" s="533" t="s">
        <v>52</v>
      </c>
      <c r="AA98" s="532" t="s">
        <v>52</v>
      </c>
      <c r="AB98" s="533" t="s">
        <v>52</v>
      </c>
    </row>
    <row r="99" spans="1:28" ht="16.8" thickBot="1" x14ac:dyDescent="0.3">
      <c r="A99" s="42">
        <v>21</v>
      </c>
      <c r="B99" s="234" t="s">
        <v>16</v>
      </c>
      <c r="C99" s="19" t="s">
        <v>52</v>
      </c>
      <c r="D99" s="109" t="s">
        <v>52</v>
      </c>
      <c r="E99" s="19" t="s">
        <v>52</v>
      </c>
      <c r="F99" s="109" t="s">
        <v>52</v>
      </c>
      <c r="G99" s="19" t="s">
        <v>52</v>
      </c>
      <c r="H99" s="109" t="s">
        <v>52</v>
      </c>
      <c r="I99" s="19" t="s">
        <v>52</v>
      </c>
      <c r="J99" s="109" t="s">
        <v>52</v>
      </c>
      <c r="K99" s="19" t="s">
        <v>52</v>
      </c>
      <c r="L99" s="109" t="s">
        <v>52</v>
      </c>
      <c r="M99" s="534" t="s">
        <v>52</v>
      </c>
      <c r="N99" s="535" t="s">
        <v>52</v>
      </c>
      <c r="O99" s="534" t="s">
        <v>52</v>
      </c>
      <c r="P99" s="535" t="s">
        <v>52</v>
      </c>
      <c r="Q99" s="534" t="s">
        <v>52</v>
      </c>
      <c r="R99" s="535" t="s">
        <v>52</v>
      </c>
      <c r="S99" s="534" t="s">
        <v>52</v>
      </c>
      <c r="T99" s="535" t="s">
        <v>52</v>
      </c>
      <c r="U99" s="534" t="s">
        <v>52</v>
      </c>
      <c r="V99" s="535" t="s">
        <v>52</v>
      </c>
      <c r="W99" s="534" t="s">
        <v>52</v>
      </c>
      <c r="X99" s="535" t="s">
        <v>52</v>
      </c>
      <c r="Y99" s="534" t="s">
        <v>52</v>
      </c>
      <c r="Z99" s="535" t="s">
        <v>52</v>
      </c>
      <c r="AA99" s="534" t="s">
        <v>52</v>
      </c>
      <c r="AB99" s="535" t="s">
        <v>52</v>
      </c>
    </row>
  </sheetData>
  <mergeCells count="92">
    <mergeCell ref="A8:B8"/>
    <mergeCell ref="L10:O10"/>
    <mergeCell ref="A12:O12"/>
    <mergeCell ref="A23:O23"/>
    <mergeCell ref="C74:L74"/>
    <mergeCell ref="A55:H55"/>
    <mergeCell ref="A10:A11"/>
    <mergeCell ref="B10:B11"/>
    <mergeCell ref="C10:K10"/>
    <mergeCell ref="A36:Q36"/>
    <mergeCell ref="A37:B38"/>
    <mergeCell ref="B42:B43"/>
    <mergeCell ref="C42:H42"/>
    <mergeCell ref="A44:H44"/>
    <mergeCell ref="A68:Q68"/>
    <mergeCell ref="A1:Q1"/>
    <mergeCell ref="A4:Q4"/>
    <mergeCell ref="A5:B5"/>
    <mergeCell ref="A6:B6"/>
    <mergeCell ref="A7:B7"/>
    <mergeCell ref="A3:B3"/>
    <mergeCell ref="C3:Q3"/>
    <mergeCell ref="A76:L76"/>
    <mergeCell ref="A69:B70"/>
    <mergeCell ref="A74:A75"/>
    <mergeCell ref="B74:B75"/>
    <mergeCell ref="C75:D75"/>
    <mergeCell ref="E75:F75"/>
    <mergeCell ref="C77:D77"/>
    <mergeCell ref="E77:F77"/>
    <mergeCell ref="G77:H77"/>
    <mergeCell ref="I77:J77"/>
    <mergeCell ref="K77:L77"/>
    <mergeCell ref="A87:A88"/>
    <mergeCell ref="B87:B88"/>
    <mergeCell ref="C80:D80"/>
    <mergeCell ref="E80:F80"/>
    <mergeCell ref="G80:H80"/>
    <mergeCell ref="C87:L87"/>
    <mergeCell ref="I80:J80"/>
    <mergeCell ref="K80:L80"/>
    <mergeCell ref="C79:D79"/>
    <mergeCell ref="E79:F79"/>
    <mergeCell ref="G79:H79"/>
    <mergeCell ref="I79:J79"/>
    <mergeCell ref="K79:L79"/>
    <mergeCell ref="A40:B40"/>
    <mergeCell ref="A39:B39"/>
    <mergeCell ref="A42:A43"/>
    <mergeCell ref="I42:K42"/>
    <mergeCell ref="I44:K44"/>
    <mergeCell ref="I55:K55"/>
    <mergeCell ref="A71:B71"/>
    <mergeCell ref="A72:B72"/>
    <mergeCell ref="M74:AB74"/>
    <mergeCell ref="M75:N75"/>
    <mergeCell ref="O75:P75"/>
    <mergeCell ref="Q75:R75"/>
    <mergeCell ref="S75:T75"/>
    <mergeCell ref="U75:V75"/>
    <mergeCell ref="W75:X75"/>
    <mergeCell ref="Y75:Z75"/>
    <mergeCell ref="AA75:AB75"/>
    <mergeCell ref="G75:H75"/>
    <mergeCell ref="I75:J75"/>
    <mergeCell ref="K75:L75"/>
    <mergeCell ref="U79:V79"/>
    <mergeCell ref="M76:AB76"/>
    <mergeCell ref="M77:N77"/>
    <mergeCell ref="O77:P77"/>
    <mergeCell ref="Q77:R77"/>
    <mergeCell ref="S77:T77"/>
    <mergeCell ref="U77:V77"/>
    <mergeCell ref="W77:X77"/>
    <mergeCell ref="Y77:Z77"/>
    <mergeCell ref="AA77:AB77"/>
    <mergeCell ref="M87:AB87"/>
    <mergeCell ref="W79:X79"/>
    <mergeCell ref="Y79:Z79"/>
    <mergeCell ref="AA79:AB79"/>
    <mergeCell ref="M80:N80"/>
    <mergeCell ref="O80:P80"/>
    <mergeCell ref="Q80:R80"/>
    <mergeCell ref="S80:T80"/>
    <mergeCell ref="U80:V80"/>
    <mergeCell ref="W80:X80"/>
    <mergeCell ref="Y80:Z80"/>
    <mergeCell ref="AA80:AB80"/>
    <mergeCell ref="M79:N79"/>
    <mergeCell ref="O79:P79"/>
    <mergeCell ref="Q79:R79"/>
    <mergeCell ref="S79:T79"/>
  </mergeCells>
  <pageMargins left="0.7" right="0.7" top="0.75" bottom="0.75" header="0.3" footer="0.3"/>
  <pageSetup scale="5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79"/>
  <sheetViews>
    <sheetView zoomScaleNormal="100" workbookViewId="0">
      <selection activeCell="A3" sqref="A3:B3"/>
    </sheetView>
  </sheetViews>
  <sheetFormatPr defaultColWidth="9.33203125" defaultRowHeight="13.2" x14ac:dyDescent="0.25"/>
  <cols>
    <col min="1" max="1" width="5.109375" style="1" bestFit="1" customWidth="1"/>
    <col min="2" max="2" width="59.109375" style="1" customWidth="1"/>
    <col min="3" max="3" width="9.33203125" style="1" customWidth="1"/>
    <col min="4" max="4" width="10.21875" style="1" customWidth="1"/>
    <col min="5" max="7" width="9.33203125" style="1" customWidth="1"/>
    <col min="8" max="9" width="9.33203125" style="1"/>
    <col min="10" max="12" width="12.6640625" style="1" bestFit="1" customWidth="1"/>
    <col min="13" max="16384" width="9.33203125" style="1"/>
  </cols>
  <sheetData>
    <row r="1" spans="1:17" ht="90.6" customHeight="1" thickBot="1" x14ac:dyDescent="0.3">
      <c r="A1" s="829" t="s">
        <v>105</v>
      </c>
      <c r="B1" s="830"/>
      <c r="C1" s="830"/>
      <c r="D1" s="830"/>
      <c r="E1" s="830"/>
      <c r="F1" s="830"/>
      <c r="G1" s="830"/>
      <c r="H1" s="830"/>
      <c r="I1" s="830"/>
      <c r="J1" s="830"/>
      <c r="K1" s="830"/>
      <c r="L1" s="830"/>
      <c r="M1" s="830"/>
      <c r="N1" s="830"/>
      <c r="O1" s="830"/>
      <c r="P1" s="830"/>
      <c r="Q1" s="831"/>
    </row>
    <row r="2" spans="1:17" ht="13.8" customHeight="1" thickBot="1" x14ac:dyDescent="0.3"/>
    <row r="3" spans="1:17" ht="25.2" thickBot="1" x14ac:dyDescent="0.3">
      <c r="A3" s="840" t="s">
        <v>315</v>
      </c>
      <c r="B3" s="889"/>
      <c r="C3" s="890">
        <v>125</v>
      </c>
      <c r="D3" s="838"/>
      <c r="E3" s="838"/>
      <c r="F3" s="838"/>
      <c r="G3" s="838"/>
      <c r="H3" s="838"/>
      <c r="I3" s="838"/>
      <c r="J3" s="838"/>
      <c r="K3" s="838"/>
      <c r="L3" s="838"/>
      <c r="M3" s="838"/>
      <c r="N3" s="838"/>
      <c r="O3" s="838"/>
      <c r="P3" s="838"/>
      <c r="Q3" s="839"/>
    </row>
    <row r="4" spans="1:17" ht="23.4" customHeight="1" thickBot="1" x14ac:dyDescent="0.3">
      <c r="A4" s="779" t="s">
        <v>45</v>
      </c>
      <c r="B4" s="780"/>
      <c r="C4" s="780"/>
      <c r="D4" s="780"/>
      <c r="E4" s="780"/>
      <c r="F4" s="780"/>
      <c r="G4" s="780"/>
      <c r="H4" s="780"/>
      <c r="I4" s="780"/>
      <c r="J4" s="780"/>
      <c r="K4" s="780"/>
      <c r="L4" s="780"/>
      <c r="M4" s="780"/>
      <c r="N4" s="780"/>
      <c r="O4" s="780"/>
      <c r="P4" s="781"/>
      <c r="Q4" s="137"/>
    </row>
    <row r="5" spans="1:17" ht="22.2" customHeight="1" thickBot="1" x14ac:dyDescent="0.3">
      <c r="A5" s="832"/>
      <c r="B5" s="947"/>
      <c r="C5" s="138" t="s">
        <v>33</v>
      </c>
      <c r="D5" s="104" t="s">
        <v>27</v>
      </c>
      <c r="E5" s="104" t="s">
        <v>61</v>
      </c>
      <c r="F5" s="104" t="s">
        <v>62</v>
      </c>
      <c r="G5" s="104" t="s">
        <v>28</v>
      </c>
      <c r="H5" s="104" t="s">
        <v>63</v>
      </c>
      <c r="I5" s="104" t="s">
        <v>64</v>
      </c>
      <c r="J5" s="104" t="s">
        <v>34</v>
      </c>
      <c r="K5" s="104" t="s">
        <v>65</v>
      </c>
      <c r="L5" s="104" t="s">
        <v>1</v>
      </c>
      <c r="M5" s="104" t="s">
        <v>95</v>
      </c>
      <c r="N5" s="104" t="s">
        <v>96</v>
      </c>
      <c r="O5" s="104" t="s">
        <v>35</v>
      </c>
      <c r="P5" s="105" t="s">
        <v>36</v>
      </c>
    </row>
    <row r="6" spans="1:17" ht="15.6" x14ac:dyDescent="0.3">
      <c r="A6" s="834" t="s">
        <v>94</v>
      </c>
      <c r="B6" s="887"/>
      <c r="C6" s="59">
        <v>9</v>
      </c>
      <c r="D6" s="60">
        <v>9</v>
      </c>
      <c r="E6" s="60">
        <v>36</v>
      </c>
      <c r="F6" s="60">
        <v>2</v>
      </c>
      <c r="G6" s="60">
        <v>289</v>
      </c>
      <c r="H6" s="60">
        <v>16</v>
      </c>
      <c r="I6" s="139" t="s">
        <v>98</v>
      </c>
      <c r="J6" s="60">
        <v>18.059999999999999</v>
      </c>
      <c r="K6" s="60">
        <v>8.02</v>
      </c>
      <c r="L6" s="60">
        <v>13.5</v>
      </c>
      <c r="M6" s="60" t="s">
        <v>48</v>
      </c>
      <c r="N6" s="60" t="s">
        <v>48</v>
      </c>
      <c r="O6" s="60" t="s">
        <v>48</v>
      </c>
      <c r="P6" s="112" t="s">
        <v>48</v>
      </c>
      <c r="Q6" s="136"/>
    </row>
    <row r="7" spans="1:17" ht="16.2" thickBot="1" x14ac:dyDescent="0.3">
      <c r="A7" s="836" t="s">
        <v>84</v>
      </c>
      <c r="B7" s="888"/>
      <c r="C7" s="61">
        <v>3</v>
      </c>
      <c r="D7" s="62">
        <v>3</v>
      </c>
      <c r="E7" s="62">
        <v>11</v>
      </c>
      <c r="F7" s="62">
        <v>0</v>
      </c>
      <c r="G7" s="62">
        <v>107</v>
      </c>
      <c r="H7" s="62">
        <v>2</v>
      </c>
      <c r="I7" s="62" t="s">
        <v>97</v>
      </c>
      <c r="J7" s="62">
        <v>53.5</v>
      </c>
      <c r="K7" s="62">
        <v>9.73</v>
      </c>
      <c r="L7" s="62">
        <v>33</v>
      </c>
      <c r="M7" s="62" t="s">
        <v>48</v>
      </c>
      <c r="N7" s="62" t="s">
        <v>48</v>
      </c>
      <c r="O7" s="62"/>
      <c r="P7" s="63"/>
      <c r="Q7" s="81"/>
    </row>
    <row r="8" spans="1:17" ht="16.2" thickBot="1" x14ac:dyDescent="0.35">
      <c r="A8" s="819" t="s">
        <v>37</v>
      </c>
      <c r="B8" s="820"/>
      <c r="C8" s="140">
        <f t="shared" ref="C8:H8" si="0">SUM(C6:C7)</f>
        <v>12</v>
      </c>
      <c r="D8" s="134">
        <f t="shared" si="0"/>
        <v>12</v>
      </c>
      <c r="E8" s="134">
        <f t="shared" si="0"/>
        <v>47</v>
      </c>
      <c r="F8" s="134">
        <f t="shared" si="0"/>
        <v>2</v>
      </c>
      <c r="G8" s="134">
        <f t="shared" si="0"/>
        <v>396</v>
      </c>
      <c r="H8" s="134">
        <f t="shared" si="0"/>
        <v>18</v>
      </c>
      <c r="I8" s="134" t="s">
        <v>98</v>
      </c>
      <c r="J8" s="134">
        <v>22</v>
      </c>
      <c r="K8" s="134">
        <v>8.4</v>
      </c>
      <c r="L8" s="134">
        <v>15.6</v>
      </c>
      <c r="M8" s="134"/>
      <c r="N8" s="134"/>
      <c r="O8" s="134"/>
      <c r="P8" s="141"/>
      <c r="Q8" s="136"/>
    </row>
    <row r="9" spans="1:17" ht="13.8" thickBot="1" x14ac:dyDescent="0.3"/>
    <row r="10" spans="1:17" ht="21" customHeight="1" x14ac:dyDescent="0.25">
      <c r="A10" s="824" t="s">
        <v>1</v>
      </c>
      <c r="B10" s="824" t="s">
        <v>0</v>
      </c>
      <c r="C10" s="826" t="s">
        <v>25</v>
      </c>
      <c r="D10" s="827"/>
      <c r="E10" s="827"/>
      <c r="F10" s="827"/>
      <c r="G10" s="827"/>
      <c r="H10" s="827"/>
      <c r="I10" s="827"/>
      <c r="J10" s="827"/>
      <c r="K10" s="828"/>
      <c r="L10" s="992" t="s">
        <v>26</v>
      </c>
      <c r="M10" s="993"/>
      <c r="N10" s="994"/>
    </row>
    <row r="11" spans="1:17" ht="33" customHeight="1" thickBot="1" x14ac:dyDescent="0.3">
      <c r="A11" s="825"/>
      <c r="B11" s="825"/>
      <c r="C11" s="9" t="s">
        <v>150</v>
      </c>
      <c r="D11" s="10" t="s">
        <v>151</v>
      </c>
      <c r="E11" s="10" t="s">
        <v>152</v>
      </c>
      <c r="F11" s="10" t="s">
        <v>153</v>
      </c>
      <c r="G11" s="11" t="s">
        <v>150</v>
      </c>
      <c r="H11" s="10" t="s">
        <v>151</v>
      </c>
      <c r="I11" s="10" t="s">
        <v>152</v>
      </c>
      <c r="J11" s="10" t="s">
        <v>153</v>
      </c>
      <c r="K11" s="12" t="s">
        <v>157</v>
      </c>
      <c r="L11" s="178" t="s">
        <v>162</v>
      </c>
      <c r="M11" s="213" t="s">
        <v>173</v>
      </c>
      <c r="N11" s="213" t="s">
        <v>168</v>
      </c>
    </row>
    <row r="12" spans="1:17" ht="21" customHeight="1" thickBot="1" x14ac:dyDescent="0.3">
      <c r="A12" s="179" t="s">
        <v>17</v>
      </c>
      <c r="B12" s="180"/>
      <c r="C12" s="180"/>
      <c r="D12" s="180"/>
      <c r="E12" s="180"/>
      <c r="F12" s="180"/>
      <c r="G12" s="180"/>
      <c r="H12" s="180"/>
      <c r="I12" s="180"/>
      <c r="J12" s="180"/>
      <c r="K12" s="180"/>
      <c r="L12" s="214"/>
      <c r="M12" s="214"/>
      <c r="N12" s="214"/>
    </row>
    <row r="13" spans="1:17" ht="20.25" customHeight="1" x14ac:dyDescent="0.25">
      <c r="A13" s="29">
        <v>1</v>
      </c>
      <c r="B13" s="26" t="s">
        <v>3</v>
      </c>
      <c r="C13" s="13">
        <v>1</v>
      </c>
      <c r="D13" s="14">
        <v>4</v>
      </c>
      <c r="E13" s="14">
        <v>6</v>
      </c>
      <c r="F13" s="14">
        <v>8</v>
      </c>
      <c r="G13" s="14">
        <v>12</v>
      </c>
      <c r="H13" s="122">
        <v>14</v>
      </c>
      <c r="I13" s="122">
        <v>16</v>
      </c>
      <c r="J13" s="122">
        <v>18</v>
      </c>
      <c r="K13" s="123">
        <v>21</v>
      </c>
      <c r="L13" s="222">
        <v>1</v>
      </c>
      <c r="M13" s="122">
        <v>16</v>
      </c>
      <c r="N13" s="125">
        <v>19</v>
      </c>
    </row>
    <row r="14" spans="1:17" ht="19.5" customHeight="1" x14ac:dyDescent="0.25">
      <c r="A14" s="30">
        <v>2</v>
      </c>
      <c r="B14" s="27" t="s">
        <v>4</v>
      </c>
      <c r="C14" s="17">
        <v>1</v>
      </c>
      <c r="D14" s="3">
        <v>2</v>
      </c>
      <c r="E14" s="3">
        <v>2</v>
      </c>
      <c r="F14" s="3">
        <v>1</v>
      </c>
      <c r="G14" s="3">
        <v>1</v>
      </c>
      <c r="H14" s="4">
        <v>2</v>
      </c>
      <c r="I14" s="4">
        <v>1</v>
      </c>
      <c r="J14" s="4">
        <v>2</v>
      </c>
      <c r="K14" s="124">
        <v>2</v>
      </c>
      <c r="L14" s="220">
        <v>2</v>
      </c>
      <c r="M14" s="4">
        <v>1</v>
      </c>
      <c r="N14" s="126">
        <v>1</v>
      </c>
    </row>
    <row r="15" spans="1:17" ht="20.25" customHeight="1" x14ac:dyDescent="0.25">
      <c r="A15" s="31">
        <v>3</v>
      </c>
      <c r="B15" s="27" t="s">
        <v>5</v>
      </c>
      <c r="C15" s="17">
        <v>4</v>
      </c>
      <c r="D15" s="3">
        <v>4</v>
      </c>
      <c r="E15" s="3">
        <v>4</v>
      </c>
      <c r="F15" s="3">
        <v>4</v>
      </c>
      <c r="G15" s="3">
        <v>4</v>
      </c>
      <c r="H15" s="4">
        <v>4</v>
      </c>
      <c r="I15" s="4">
        <v>4</v>
      </c>
      <c r="J15" s="4">
        <v>4</v>
      </c>
      <c r="K15" s="124">
        <v>4</v>
      </c>
      <c r="L15" s="216" t="s">
        <v>141</v>
      </c>
      <c r="M15" s="215" t="s">
        <v>141</v>
      </c>
      <c r="N15" s="217" t="s">
        <v>141</v>
      </c>
    </row>
    <row r="16" spans="1:17" ht="19.5" customHeight="1" x14ac:dyDescent="0.25">
      <c r="A16" s="32">
        <v>4</v>
      </c>
      <c r="B16" s="27" t="s">
        <v>38</v>
      </c>
      <c r="C16" s="17">
        <v>2</v>
      </c>
      <c r="D16" s="3">
        <v>1</v>
      </c>
      <c r="E16" s="3">
        <v>3</v>
      </c>
      <c r="F16" s="3">
        <v>5</v>
      </c>
      <c r="G16" s="3">
        <v>2</v>
      </c>
      <c r="H16" s="4">
        <v>1</v>
      </c>
      <c r="I16" s="4">
        <v>3</v>
      </c>
      <c r="J16" s="4">
        <v>5</v>
      </c>
      <c r="K16" s="124">
        <v>2</v>
      </c>
      <c r="L16" s="216" t="s">
        <v>136</v>
      </c>
      <c r="M16" s="215" t="s">
        <v>170</v>
      </c>
      <c r="N16" s="217" t="s">
        <v>138</v>
      </c>
    </row>
    <row r="17" spans="1:17" ht="19.5" customHeight="1" x14ac:dyDescent="0.25">
      <c r="A17" s="33" t="s">
        <v>39</v>
      </c>
      <c r="B17" s="27" t="s">
        <v>6</v>
      </c>
      <c r="C17" s="17">
        <v>150</v>
      </c>
      <c r="D17" s="3">
        <v>150</v>
      </c>
      <c r="E17" s="3">
        <v>126</v>
      </c>
      <c r="F17" s="3">
        <v>194</v>
      </c>
      <c r="G17" s="3">
        <v>187</v>
      </c>
      <c r="H17" s="4">
        <v>169</v>
      </c>
      <c r="I17" s="4">
        <v>160</v>
      </c>
      <c r="J17" s="4">
        <v>72</v>
      </c>
      <c r="K17" s="124">
        <v>151</v>
      </c>
      <c r="L17" s="220">
        <v>73</v>
      </c>
      <c r="M17" s="4">
        <v>184</v>
      </c>
      <c r="N17" s="126">
        <v>166</v>
      </c>
    </row>
    <row r="18" spans="1:17" ht="19.5" customHeight="1" x14ac:dyDescent="0.25">
      <c r="A18" s="34">
        <v>6</v>
      </c>
      <c r="B18" s="27" t="s">
        <v>40</v>
      </c>
      <c r="C18" s="17">
        <v>7</v>
      </c>
      <c r="D18" s="3">
        <v>7</v>
      </c>
      <c r="E18" s="3">
        <v>2</v>
      </c>
      <c r="F18" s="3">
        <v>5</v>
      </c>
      <c r="G18" s="3">
        <v>7</v>
      </c>
      <c r="H18" s="4">
        <v>7</v>
      </c>
      <c r="I18" s="4">
        <v>10</v>
      </c>
      <c r="J18" s="4">
        <v>3</v>
      </c>
      <c r="K18" s="124">
        <v>9</v>
      </c>
      <c r="L18" s="220">
        <v>5</v>
      </c>
      <c r="M18" s="4">
        <v>7</v>
      </c>
      <c r="N18" s="126">
        <v>4</v>
      </c>
    </row>
    <row r="19" spans="1:17" ht="19.5" customHeight="1" x14ac:dyDescent="0.25">
      <c r="A19" s="35">
        <v>7</v>
      </c>
      <c r="B19" s="27" t="s">
        <v>7</v>
      </c>
      <c r="C19" s="17">
        <v>120</v>
      </c>
      <c r="D19" s="3">
        <v>120</v>
      </c>
      <c r="E19" s="3">
        <v>87</v>
      </c>
      <c r="F19" s="3">
        <v>120</v>
      </c>
      <c r="G19" s="3">
        <v>120</v>
      </c>
      <c r="H19" s="4">
        <v>114</v>
      </c>
      <c r="I19" s="4">
        <v>116</v>
      </c>
      <c r="J19" s="4">
        <v>54</v>
      </c>
      <c r="K19" s="124">
        <v>120</v>
      </c>
      <c r="L19" s="220">
        <v>13.1</v>
      </c>
      <c r="M19" s="4">
        <v>120</v>
      </c>
      <c r="N19" s="126">
        <v>120</v>
      </c>
    </row>
    <row r="20" spans="1:17" ht="19.5" customHeight="1" x14ac:dyDescent="0.25">
      <c r="A20" s="36">
        <v>8</v>
      </c>
      <c r="B20" s="27" t="s">
        <v>41</v>
      </c>
      <c r="C20" s="17">
        <v>154</v>
      </c>
      <c r="D20" s="3">
        <v>162</v>
      </c>
      <c r="E20" s="3">
        <v>123</v>
      </c>
      <c r="F20" s="3">
        <v>159</v>
      </c>
      <c r="G20" s="3">
        <v>189</v>
      </c>
      <c r="H20" s="4">
        <v>168</v>
      </c>
      <c r="I20" s="4">
        <v>152</v>
      </c>
      <c r="J20" s="4">
        <v>71</v>
      </c>
      <c r="K20" s="124">
        <v>180</v>
      </c>
      <c r="L20" s="220">
        <v>159</v>
      </c>
      <c r="M20" s="4">
        <v>116</v>
      </c>
      <c r="N20" s="126">
        <v>130</v>
      </c>
    </row>
    <row r="21" spans="1:17" ht="19.5" customHeight="1" x14ac:dyDescent="0.25">
      <c r="A21" s="30">
        <v>9</v>
      </c>
      <c r="B21" s="27" t="s">
        <v>42</v>
      </c>
      <c r="C21" s="17">
        <v>6</v>
      </c>
      <c r="D21" s="3">
        <v>5</v>
      </c>
      <c r="E21" s="3">
        <v>10</v>
      </c>
      <c r="F21" s="3">
        <v>10</v>
      </c>
      <c r="G21" s="3">
        <v>7</v>
      </c>
      <c r="H21" s="4">
        <v>10</v>
      </c>
      <c r="I21" s="4">
        <v>6</v>
      </c>
      <c r="J21" s="4">
        <v>10</v>
      </c>
      <c r="K21" s="124">
        <v>6</v>
      </c>
      <c r="L21" s="220">
        <v>6</v>
      </c>
      <c r="M21" s="4">
        <v>6</v>
      </c>
      <c r="N21" s="126">
        <v>10</v>
      </c>
    </row>
    <row r="22" spans="1:17" ht="19.5" customHeight="1" thickBot="1" x14ac:dyDescent="0.3">
      <c r="A22" s="37">
        <v>10</v>
      </c>
      <c r="B22" s="28" t="s">
        <v>19</v>
      </c>
      <c r="C22" s="19">
        <v>114</v>
      </c>
      <c r="D22" s="20">
        <v>120</v>
      </c>
      <c r="E22" s="20">
        <v>116</v>
      </c>
      <c r="F22" s="20">
        <v>118</v>
      </c>
      <c r="G22" s="20">
        <v>120</v>
      </c>
      <c r="H22" s="224">
        <v>120</v>
      </c>
      <c r="I22" s="224">
        <v>120</v>
      </c>
      <c r="J22" s="224">
        <v>96</v>
      </c>
      <c r="K22" s="226">
        <v>120</v>
      </c>
      <c r="L22" s="223">
        <v>120</v>
      </c>
      <c r="M22" s="224">
        <v>120</v>
      </c>
      <c r="N22" s="225">
        <v>117</v>
      </c>
    </row>
    <row r="23" spans="1:17" ht="19.5" customHeight="1" thickBot="1" x14ac:dyDescent="0.3">
      <c r="A23" s="186" t="s">
        <v>18</v>
      </c>
      <c r="B23" s="187"/>
      <c r="C23" s="187"/>
      <c r="D23" s="187"/>
      <c r="E23" s="187"/>
      <c r="F23" s="187"/>
      <c r="G23" s="187"/>
      <c r="H23" s="187"/>
      <c r="I23" s="187"/>
      <c r="J23" s="187"/>
      <c r="K23" s="187"/>
      <c r="L23" s="78"/>
      <c r="M23" s="78"/>
      <c r="N23" s="78"/>
    </row>
    <row r="24" spans="1:17" ht="19.5" customHeight="1" x14ac:dyDescent="0.25">
      <c r="A24" s="41">
        <v>11</v>
      </c>
      <c r="B24" s="46" t="s">
        <v>8</v>
      </c>
      <c r="C24" s="13" t="s">
        <v>99</v>
      </c>
      <c r="D24" s="14" t="s">
        <v>100</v>
      </c>
      <c r="E24" s="14" t="s">
        <v>21</v>
      </c>
      <c r="F24" s="14" t="s">
        <v>21</v>
      </c>
      <c r="G24" s="14" t="s">
        <v>21</v>
      </c>
      <c r="H24" s="14" t="s">
        <v>21</v>
      </c>
      <c r="I24" s="122">
        <v>4</v>
      </c>
      <c r="J24" s="14" t="s">
        <v>21</v>
      </c>
      <c r="K24" s="125" t="s">
        <v>71</v>
      </c>
      <c r="L24" s="13" t="s">
        <v>21</v>
      </c>
      <c r="M24" s="122" t="s">
        <v>175</v>
      </c>
      <c r="N24" s="125" t="s">
        <v>21</v>
      </c>
    </row>
    <row r="25" spans="1:17" ht="19.5" customHeight="1" x14ac:dyDescent="0.25">
      <c r="A25" s="30">
        <v>12</v>
      </c>
      <c r="B25" s="47" t="s">
        <v>9</v>
      </c>
      <c r="C25" s="17">
        <v>9</v>
      </c>
      <c r="D25" s="3">
        <v>1</v>
      </c>
      <c r="E25" s="3" t="s">
        <v>21</v>
      </c>
      <c r="F25" s="3" t="s">
        <v>21</v>
      </c>
      <c r="G25" s="3" t="s">
        <v>21</v>
      </c>
      <c r="H25" s="3" t="s">
        <v>21</v>
      </c>
      <c r="I25" s="4">
        <v>4</v>
      </c>
      <c r="J25" s="3" t="s">
        <v>21</v>
      </c>
      <c r="K25" s="126">
        <v>17</v>
      </c>
      <c r="L25" s="17" t="s">
        <v>21</v>
      </c>
      <c r="M25" s="4">
        <v>3</v>
      </c>
      <c r="N25" s="126" t="s">
        <v>21</v>
      </c>
    </row>
    <row r="26" spans="1:17" ht="19.5" customHeight="1" x14ac:dyDescent="0.25">
      <c r="A26" s="30">
        <v>13</v>
      </c>
      <c r="B26" s="47" t="s">
        <v>10</v>
      </c>
      <c r="C26" s="17">
        <v>9</v>
      </c>
      <c r="D26" s="3">
        <v>9</v>
      </c>
      <c r="E26" s="3" t="s">
        <v>21</v>
      </c>
      <c r="F26" s="3" t="s">
        <v>21</v>
      </c>
      <c r="G26" s="3" t="s">
        <v>21</v>
      </c>
      <c r="H26" s="3" t="s">
        <v>21</v>
      </c>
      <c r="I26" s="4">
        <v>10</v>
      </c>
      <c r="J26" s="3" t="s">
        <v>21</v>
      </c>
      <c r="K26" s="126">
        <v>10</v>
      </c>
      <c r="L26" s="17" t="s">
        <v>21</v>
      </c>
      <c r="M26" s="4">
        <v>9</v>
      </c>
      <c r="N26" s="126" t="s">
        <v>21</v>
      </c>
    </row>
    <row r="27" spans="1:17" ht="19.5" customHeight="1" x14ac:dyDescent="0.25">
      <c r="A27" s="30">
        <v>14</v>
      </c>
      <c r="B27" s="47" t="s">
        <v>11</v>
      </c>
      <c r="C27" s="17" t="s">
        <v>74</v>
      </c>
      <c r="D27" s="3" t="s">
        <v>74</v>
      </c>
      <c r="E27" s="3" t="s">
        <v>21</v>
      </c>
      <c r="F27" s="3" t="s">
        <v>21</v>
      </c>
      <c r="G27" s="3" t="s">
        <v>21</v>
      </c>
      <c r="H27" s="3" t="s">
        <v>21</v>
      </c>
      <c r="I27" s="4" t="s">
        <v>51</v>
      </c>
      <c r="J27" s="3" t="s">
        <v>21</v>
      </c>
      <c r="K27" s="126" t="s">
        <v>74</v>
      </c>
      <c r="L27" s="17" t="s">
        <v>21</v>
      </c>
      <c r="M27" s="4" t="s">
        <v>22</v>
      </c>
      <c r="N27" s="126" t="s">
        <v>21</v>
      </c>
      <c r="O27" s="5"/>
      <c r="P27" s="5"/>
      <c r="Q27" s="5"/>
    </row>
    <row r="28" spans="1:17" ht="19.5" customHeight="1" x14ac:dyDescent="0.25">
      <c r="A28" s="30">
        <v>15</v>
      </c>
      <c r="B28" s="47" t="s">
        <v>12</v>
      </c>
      <c r="C28" s="17" t="s">
        <v>20</v>
      </c>
      <c r="D28" s="3" t="s">
        <v>20</v>
      </c>
      <c r="E28" s="3" t="s">
        <v>20</v>
      </c>
      <c r="F28" s="3" t="s">
        <v>20</v>
      </c>
      <c r="G28" s="3" t="s">
        <v>20</v>
      </c>
      <c r="H28" s="3" t="s">
        <v>20</v>
      </c>
      <c r="I28" s="3" t="s">
        <v>20</v>
      </c>
      <c r="J28" s="3" t="s">
        <v>20</v>
      </c>
      <c r="K28" s="211" t="s">
        <v>20</v>
      </c>
      <c r="L28" s="17" t="s">
        <v>20</v>
      </c>
      <c r="M28" s="4" t="s">
        <v>20</v>
      </c>
      <c r="N28" s="126" t="s">
        <v>20</v>
      </c>
    </row>
    <row r="29" spans="1:17" ht="18.75" customHeight="1" x14ac:dyDescent="0.25">
      <c r="A29" s="42">
        <v>16</v>
      </c>
      <c r="B29" s="47" t="s">
        <v>13</v>
      </c>
      <c r="C29" s="17">
        <v>24</v>
      </c>
      <c r="D29" s="3">
        <v>24</v>
      </c>
      <c r="E29" s="3">
        <v>24</v>
      </c>
      <c r="F29" s="3">
        <v>24</v>
      </c>
      <c r="G29" s="3">
        <v>24</v>
      </c>
      <c r="H29" s="3">
        <v>24</v>
      </c>
      <c r="I29" s="3">
        <v>24</v>
      </c>
      <c r="J29" s="3">
        <v>24</v>
      </c>
      <c r="K29" s="211">
        <v>24</v>
      </c>
      <c r="L29" s="220">
        <v>24</v>
      </c>
      <c r="M29" s="4">
        <v>18</v>
      </c>
      <c r="N29" s="126">
        <v>24</v>
      </c>
    </row>
    <row r="30" spans="1:17" ht="18.75" customHeight="1" x14ac:dyDescent="0.25">
      <c r="A30" s="42">
        <v>17</v>
      </c>
      <c r="B30" s="47" t="s">
        <v>50</v>
      </c>
      <c r="C30" s="17">
        <v>37</v>
      </c>
      <c r="D30" s="3">
        <v>31</v>
      </c>
      <c r="E30" s="3">
        <v>32</v>
      </c>
      <c r="F30" s="3">
        <v>23</v>
      </c>
      <c r="G30" s="3">
        <v>38</v>
      </c>
      <c r="H30" s="3">
        <v>32</v>
      </c>
      <c r="I30" s="3">
        <v>31</v>
      </c>
      <c r="J30" s="3">
        <v>14</v>
      </c>
      <c r="K30" s="211">
        <v>51</v>
      </c>
      <c r="L30" s="220">
        <v>43</v>
      </c>
      <c r="M30" s="4">
        <v>23</v>
      </c>
      <c r="N30" s="126">
        <v>41</v>
      </c>
    </row>
    <row r="31" spans="1:17" ht="19.5" customHeight="1" x14ac:dyDescent="0.25">
      <c r="A31" s="42">
        <v>18</v>
      </c>
      <c r="B31" s="47" t="s">
        <v>14</v>
      </c>
      <c r="C31" s="17">
        <v>0</v>
      </c>
      <c r="D31" s="3">
        <v>2</v>
      </c>
      <c r="E31" s="3">
        <v>2</v>
      </c>
      <c r="F31" s="3">
        <v>4</v>
      </c>
      <c r="G31" s="3">
        <v>0</v>
      </c>
      <c r="H31" s="3">
        <v>3</v>
      </c>
      <c r="I31" s="3">
        <v>1</v>
      </c>
      <c r="J31" s="3">
        <v>4</v>
      </c>
      <c r="K31" s="211">
        <v>0</v>
      </c>
      <c r="L31" s="220">
        <v>2</v>
      </c>
      <c r="M31" s="4">
        <v>0</v>
      </c>
      <c r="N31" s="126">
        <v>0</v>
      </c>
    </row>
    <row r="32" spans="1:17" ht="19.5" customHeight="1" x14ac:dyDescent="0.25">
      <c r="A32" s="42">
        <v>19</v>
      </c>
      <c r="B32" s="47" t="s">
        <v>2</v>
      </c>
      <c r="C32" s="17">
        <v>0</v>
      </c>
      <c r="D32" s="3">
        <v>0</v>
      </c>
      <c r="E32" s="3">
        <v>0</v>
      </c>
      <c r="F32" s="3">
        <v>0</v>
      </c>
      <c r="G32" s="3">
        <v>1</v>
      </c>
      <c r="H32" s="3">
        <v>0</v>
      </c>
      <c r="I32" s="3">
        <v>0</v>
      </c>
      <c r="J32" s="3">
        <v>1</v>
      </c>
      <c r="K32" s="211">
        <v>0</v>
      </c>
      <c r="L32" s="220">
        <v>0</v>
      </c>
      <c r="M32" s="4">
        <v>0</v>
      </c>
      <c r="N32" s="126">
        <v>0</v>
      </c>
    </row>
    <row r="33" spans="1:28" ht="19.5" customHeight="1" x14ac:dyDescent="0.25">
      <c r="A33" s="42">
        <v>20</v>
      </c>
      <c r="B33" s="47" t="s">
        <v>15</v>
      </c>
      <c r="C33" s="17">
        <v>0</v>
      </c>
      <c r="D33" s="3" t="s">
        <v>89</v>
      </c>
      <c r="E33" s="3" t="s">
        <v>101</v>
      </c>
      <c r="F33" s="3" t="s">
        <v>102</v>
      </c>
      <c r="G33" s="3">
        <v>0</v>
      </c>
      <c r="H33" s="3" t="s">
        <v>103</v>
      </c>
      <c r="I33" s="3">
        <v>2</v>
      </c>
      <c r="J33" s="3" t="s">
        <v>104</v>
      </c>
      <c r="K33" s="211">
        <v>0</v>
      </c>
      <c r="L33" s="220" t="s">
        <v>176</v>
      </c>
      <c r="M33" s="4">
        <v>0</v>
      </c>
      <c r="N33" s="126">
        <v>0</v>
      </c>
    </row>
    <row r="34" spans="1:28" ht="19.5" customHeight="1" thickBot="1" x14ac:dyDescent="0.3">
      <c r="A34" s="42">
        <v>21</v>
      </c>
      <c r="B34" s="48" t="s">
        <v>16</v>
      </c>
      <c r="C34" s="19" t="s">
        <v>20</v>
      </c>
      <c r="D34" s="20" t="s">
        <v>20</v>
      </c>
      <c r="E34" s="20" t="s">
        <v>20</v>
      </c>
      <c r="F34" s="20" t="s">
        <v>20</v>
      </c>
      <c r="G34" s="20" t="s">
        <v>20</v>
      </c>
      <c r="H34" s="20" t="s">
        <v>20</v>
      </c>
      <c r="I34" s="20" t="s">
        <v>20</v>
      </c>
      <c r="J34" s="20" t="s">
        <v>20</v>
      </c>
      <c r="K34" s="109" t="s">
        <v>20</v>
      </c>
      <c r="L34" s="223" t="s">
        <v>20</v>
      </c>
      <c r="M34" s="224" t="s">
        <v>20</v>
      </c>
      <c r="N34" s="225" t="s">
        <v>20</v>
      </c>
    </row>
    <row r="35" spans="1:28" ht="13.8" thickBot="1" x14ac:dyDescent="0.3"/>
    <row r="36" spans="1:28" ht="19.5" customHeight="1" thickBot="1" x14ac:dyDescent="0.3">
      <c r="A36" s="893" t="s">
        <v>44</v>
      </c>
      <c r="B36" s="894"/>
      <c r="C36" s="780"/>
      <c r="D36" s="780"/>
      <c r="E36" s="780"/>
      <c r="F36" s="780"/>
      <c r="G36" s="780"/>
      <c r="H36" s="780"/>
      <c r="I36" s="780"/>
      <c r="J36" s="780"/>
      <c r="K36" s="780"/>
      <c r="L36" s="780"/>
      <c r="M36" s="780"/>
      <c r="N36" s="780"/>
      <c r="O36" s="780"/>
      <c r="P36" s="781"/>
    </row>
    <row r="37" spans="1:28" ht="19.5" customHeight="1" x14ac:dyDescent="0.3">
      <c r="A37" s="1024" t="s">
        <v>47</v>
      </c>
      <c r="B37" s="1024"/>
      <c r="C37" s="713" t="s">
        <v>33</v>
      </c>
      <c r="D37" s="292" t="s">
        <v>27</v>
      </c>
      <c r="E37" s="292" t="s">
        <v>61</v>
      </c>
      <c r="F37" s="292" t="s">
        <v>62</v>
      </c>
      <c r="G37" s="292" t="s">
        <v>28</v>
      </c>
      <c r="H37" s="292" t="s">
        <v>63</v>
      </c>
      <c r="I37" s="292" t="s">
        <v>64</v>
      </c>
      <c r="J37" s="292" t="s">
        <v>34</v>
      </c>
      <c r="K37" s="292" t="s">
        <v>65</v>
      </c>
      <c r="L37" s="292" t="s">
        <v>1</v>
      </c>
      <c r="M37" s="292">
        <v>5</v>
      </c>
      <c r="N37" s="292">
        <v>10</v>
      </c>
      <c r="O37" s="49" t="s">
        <v>35</v>
      </c>
      <c r="P37" s="50" t="s">
        <v>36</v>
      </c>
    </row>
    <row r="38" spans="1:28" ht="20.25" customHeight="1" x14ac:dyDescent="0.25">
      <c r="A38" s="1024"/>
      <c r="B38" s="1024"/>
      <c r="C38" s="671">
        <v>5</v>
      </c>
      <c r="D38" s="371">
        <v>10</v>
      </c>
      <c r="E38" s="371">
        <v>108.2</v>
      </c>
      <c r="F38" s="371">
        <v>19</v>
      </c>
      <c r="G38" s="371">
        <v>373</v>
      </c>
      <c r="H38" s="371">
        <v>38</v>
      </c>
      <c r="I38" s="517" t="s">
        <v>301</v>
      </c>
      <c r="J38" s="371">
        <v>9.81</v>
      </c>
      <c r="K38" s="371">
        <v>3.44</v>
      </c>
      <c r="L38" s="371">
        <v>17.100000000000001</v>
      </c>
      <c r="M38" s="371">
        <v>5</v>
      </c>
      <c r="N38" s="371">
        <v>2</v>
      </c>
      <c r="O38" s="371">
        <v>1</v>
      </c>
      <c r="P38" s="409" t="s">
        <v>48</v>
      </c>
    </row>
    <row r="39" spans="1:28" ht="20.25" customHeight="1" x14ac:dyDescent="0.25">
      <c r="A39" s="1024" t="s">
        <v>333</v>
      </c>
      <c r="B39" s="1024"/>
      <c r="C39" s="566">
        <v>2</v>
      </c>
      <c r="D39" s="262">
        <v>3</v>
      </c>
      <c r="E39" s="262">
        <v>47.1</v>
      </c>
      <c r="F39" s="262">
        <v>3</v>
      </c>
      <c r="G39" s="262">
        <v>222</v>
      </c>
      <c r="H39" s="262">
        <v>7</v>
      </c>
      <c r="I39" s="290" t="s">
        <v>417</v>
      </c>
      <c r="J39" s="262">
        <v>31.71</v>
      </c>
      <c r="K39" s="262">
        <v>4.7</v>
      </c>
      <c r="L39" s="262">
        <v>40.4</v>
      </c>
      <c r="M39" s="262">
        <v>1</v>
      </c>
      <c r="N39" s="262" t="s">
        <v>48</v>
      </c>
      <c r="O39" s="262">
        <v>2</v>
      </c>
      <c r="P39" s="262" t="s">
        <v>48</v>
      </c>
    </row>
    <row r="40" spans="1:28" ht="20.25" customHeight="1" x14ac:dyDescent="0.25">
      <c r="A40" s="1024" t="s">
        <v>86</v>
      </c>
      <c r="B40" s="1024"/>
      <c r="C40" s="262">
        <f t="shared" ref="C40:H40" si="1">SUM(C38:C39)</f>
        <v>7</v>
      </c>
      <c r="D40" s="262">
        <f t="shared" si="1"/>
        <v>13</v>
      </c>
      <c r="E40" s="262">
        <f t="shared" si="1"/>
        <v>155.30000000000001</v>
      </c>
      <c r="F40" s="262">
        <f t="shared" si="1"/>
        <v>22</v>
      </c>
      <c r="G40" s="262">
        <f t="shared" si="1"/>
        <v>595</v>
      </c>
      <c r="H40" s="262">
        <f t="shared" si="1"/>
        <v>45</v>
      </c>
      <c r="I40" s="290" t="s">
        <v>301</v>
      </c>
      <c r="J40" s="699">
        <f>G40/H40</f>
        <v>13.222222222222221</v>
      </c>
      <c r="K40" s="699">
        <f>G40/E40</f>
        <v>3.8312942691564711</v>
      </c>
      <c r="L40" s="699">
        <f>933/45</f>
        <v>20.733333333333334</v>
      </c>
      <c r="M40" s="262">
        <f>SUM(M38:M39)</f>
        <v>6</v>
      </c>
      <c r="N40" s="262">
        <f>SUM(N38:N39)</f>
        <v>2</v>
      </c>
      <c r="O40" s="262">
        <f>SUM(O38:O39)</f>
        <v>3</v>
      </c>
      <c r="P40" s="262"/>
    </row>
    <row r="41" spans="1:28" ht="13.8" thickBot="1" x14ac:dyDescent="0.3"/>
    <row r="42" spans="1:28" ht="20.25" customHeight="1" thickBot="1" x14ac:dyDescent="0.3">
      <c r="A42" s="806" t="s">
        <v>1</v>
      </c>
      <c r="B42" s="942" t="s">
        <v>0</v>
      </c>
      <c r="C42" s="810" t="s">
        <v>47</v>
      </c>
      <c r="D42" s="811"/>
      <c r="E42" s="811"/>
      <c r="F42" s="811"/>
      <c r="G42" s="811"/>
      <c r="H42" s="811"/>
      <c r="I42" s="811"/>
      <c r="J42" s="811"/>
      <c r="K42" s="811"/>
      <c r="L42" s="812"/>
      <c r="M42" s="1193" t="s">
        <v>333</v>
      </c>
      <c r="N42" s="1194"/>
      <c r="O42" s="1194"/>
      <c r="P42" s="1194"/>
      <c r="Q42" s="1194"/>
      <c r="R42" s="1194"/>
      <c r="S42" s="1194"/>
      <c r="T42" s="1194"/>
      <c r="U42" s="1194"/>
      <c r="V42" s="1194"/>
      <c r="W42" s="1194"/>
      <c r="X42" s="1194"/>
      <c r="Y42" s="1194"/>
      <c r="Z42" s="1194"/>
      <c r="AA42" s="1194"/>
      <c r="AB42" s="1195"/>
    </row>
    <row r="43" spans="1:28" ht="30" customHeight="1" thickBot="1" x14ac:dyDescent="0.3">
      <c r="A43" s="807"/>
      <c r="B43" s="930"/>
      <c r="C43" s="974" t="s">
        <v>274</v>
      </c>
      <c r="D43" s="975"/>
      <c r="E43" s="976" t="s">
        <v>199</v>
      </c>
      <c r="F43" s="977"/>
      <c r="G43" s="974" t="s">
        <v>241</v>
      </c>
      <c r="H43" s="975"/>
      <c r="I43" s="976" t="s">
        <v>178</v>
      </c>
      <c r="J43" s="977"/>
      <c r="K43" s="976" t="s">
        <v>179</v>
      </c>
      <c r="L43" s="977"/>
      <c r="M43" s="1196" t="s">
        <v>413</v>
      </c>
      <c r="N43" s="1191"/>
      <c r="O43" s="1190" t="s">
        <v>414</v>
      </c>
      <c r="P43" s="1191"/>
      <c r="Q43" s="1190" t="s">
        <v>324</v>
      </c>
      <c r="R43" s="1191"/>
      <c r="S43" s="1190" t="s">
        <v>415</v>
      </c>
      <c r="T43" s="1191"/>
      <c r="U43" s="1190" t="s">
        <v>416</v>
      </c>
      <c r="V43" s="1191"/>
      <c r="W43" s="1190" t="s">
        <v>325</v>
      </c>
      <c r="X43" s="1191"/>
      <c r="Y43" s="1190" t="s">
        <v>331</v>
      </c>
      <c r="Z43" s="1191"/>
      <c r="AA43" s="1190" t="s">
        <v>320</v>
      </c>
      <c r="AB43" s="1192"/>
    </row>
    <row r="44" spans="1:28" ht="20.25" customHeight="1" thickBot="1" x14ac:dyDescent="0.3">
      <c r="A44" s="1020" t="s">
        <v>17</v>
      </c>
      <c r="B44" s="1021"/>
      <c r="C44" s="1021"/>
      <c r="D44" s="1021"/>
      <c r="E44" s="1021"/>
      <c r="F44" s="1021"/>
      <c r="G44" s="1021"/>
      <c r="H44" s="1021"/>
      <c r="I44" s="1021"/>
      <c r="J44" s="1021"/>
      <c r="K44" s="1021"/>
      <c r="L44" s="1022"/>
      <c r="M44" s="1200" t="s">
        <v>17</v>
      </c>
      <c r="N44" s="1201"/>
      <c r="O44" s="1201"/>
      <c r="P44" s="1201"/>
      <c r="Q44" s="1201"/>
      <c r="R44" s="1201"/>
      <c r="S44" s="1201"/>
      <c r="T44" s="1201"/>
      <c r="U44" s="1201"/>
      <c r="V44" s="1201"/>
      <c r="W44" s="1201"/>
      <c r="X44" s="1201"/>
      <c r="Y44" s="1201"/>
      <c r="Z44" s="1201"/>
      <c r="AA44" s="1201"/>
      <c r="AB44" s="1202"/>
    </row>
    <row r="45" spans="1:28" ht="18" customHeight="1" x14ac:dyDescent="0.25">
      <c r="A45" s="29">
        <v>1</v>
      </c>
      <c r="B45" s="239" t="s">
        <v>3</v>
      </c>
      <c r="C45" s="948">
        <v>4</v>
      </c>
      <c r="D45" s="949"/>
      <c r="E45" s="948">
        <v>11</v>
      </c>
      <c r="F45" s="949"/>
      <c r="G45" s="948">
        <v>20</v>
      </c>
      <c r="H45" s="949"/>
      <c r="I45" s="950">
        <v>33</v>
      </c>
      <c r="J45" s="951"/>
      <c r="K45" s="950">
        <v>40</v>
      </c>
      <c r="L45" s="951"/>
      <c r="M45" s="1012">
        <v>4</v>
      </c>
      <c r="N45" s="1013"/>
      <c r="O45" s="1012">
        <v>8</v>
      </c>
      <c r="P45" s="1013"/>
      <c r="Q45" s="1012">
        <v>14</v>
      </c>
      <c r="R45" s="1013"/>
      <c r="S45" s="1012">
        <v>18</v>
      </c>
      <c r="T45" s="1013"/>
      <c r="U45" s="1012">
        <v>23</v>
      </c>
      <c r="V45" s="1013"/>
      <c r="W45" s="1012">
        <v>28</v>
      </c>
      <c r="X45" s="1013"/>
      <c r="Y45" s="1012">
        <v>31</v>
      </c>
      <c r="Z45" s="1013"/>
      <c r="AA45" s="1012">
        <v>33</v>
      </c>
      <c r="AB45" s="1013"/>
    </row>
    <row r="46" spans="1:28" ht="18" customHeight="1" x14ac:dyDescent="0.25">
      <c r="A46" s="30">
        <v>2</v>
      </c>
      <c r="B46" s="240" t="s">
        <v>4</v>
      </c>
      <c r="C46" s="273">
        <v>1</v>
      </c>
      <c r="D46" s="274">
        <v>3</v>
      </c>
      <c r="E46" s="273">
        <v>2</v>
      </c>
      <c r="F46" s="274">
        <v>4</v>
      </c>
      <c r="G46" s="273">
        <v>1</v>
      </c>
      <c r="H46" s="274">
        <v>3</v>
      </c>
      <c r="I46" s="273">
        <v>2</v>
      </c>
      <c r="J46" s="274">
        <v>4</v>
      </c>
      <c r="K46" s="273">
        <v>2</v>
      </c>
      <c r="L46" s="274">
        <v>4</v>
      </c>
      <c r="M46" s="598">
        <v>1</v>
      </c>
      <c r="N46" s="597">
        <v>3</v>
      </c>
      <c r="O46" s="598">
        <v>2</v>
      </c>
      <c r="P46" s="597">
        <v>4</v>
      </c>
      <c r="Q46" s="598">
        <v>1</v>
      </c>
      <c r="R46" s="597">
        <v>3</v>
      </c>
      <c r="S46" s="598">
        <v>2</v>
      </c>
      <c r="T46" s="597">
        <v>4</v>
      </c>
      <c r="U46" s="598">
        <v>2</v>
      </c>
      <c r="V46" s="597">
        <v>4</v>
      </c>
      <c r="W46" s="598">
        <v>2</v>
      </c>
      <c r="X46" s="597">
        <v>4</v>
      </c>
      <c r="Y46" s="598">
        <v>2</v>
      </c>
      <c r="Z46" s="597">
        <v>4</v>
      </c>
      <c r="AA46" s="598">
        <v>2</v>
      </c>
      <c r="AB46" s="597">
        <v>4</v>
      </c>
    </row>
    <row r="47" spans="1:28" ht="18" x14ac:dyDescent="0.3">
      <c r="A47" s="31">
        <v>3</v>
      </c>
      <c r="B47" s="240" t="s">
        <v>5</v>
      </c>
      <c r="C47" s="925">
        <v>2</v>
      </c>
      <c r="D47" s="926"/>
      <c r="E47" s="925">
        <v>2</v>
      </c>
      <c r="F47" s="926"/>
      <c r="G47" s="925">
        <v>2</v>
      </c>
      <c r="H47" s="926"/>
      <c r="I47" s="925">
        <v>2</v>
      </c>
      <c r="J47" s="926"/>
      <c r="K47" s="925">
        <v>2</v>
      </c>
      <c r="L47" s="926"/>
      <c r="M47" s="1010">
        <v>9</v>
      </c>
      <c r="N47" s="1011"/>
      <c r="O47" s="1010">
        <v>9</v>
      </c>
      <c r="P47" s="1011"/>
      <c r="Q47" s="1010">
        <v>9</v>
      </c>
      <c r="R47" s="1011"/>
      <c r="S47" s="1010">
        <v>9</v>
      </c>
      <c r="T47" s="1011"/>
      <c r="U47" s="1010">
        <v>9</v>
      </c>
      <c r="V47" s="1011"/>
      <c r="W47" s="1010">
        <v>9</v>
      </c>
      <c r="X47" s="1011"/>
      <c r="Y47" s="1010">
        <v>9</v>
      </c>
      <c r="Z47" s="1011"/>
      <c r="AA47" s="1010">
        <v>9</v>
      </c>
      <c r="AB47" s="1011"/>
    </row>
    <row r="48" spans="1:28" ht="16.8" x14ac:dyDescent="0.3">
      <c r="A48" s="32">
        <v>4</v>
      </c>
      <c r="B48" s="240" t="s">
        <v>38</v>
      </c>
      <c r="C48" s="925">
        <v>3</v>
      </c>
      <c r="D48" s="926"/>
      <c r="E48" s="925">
        <v>6</v>
      </c>
      <c r="F48" s="926"/>
      <c r="G48" s="925">
        <v>1</v>
      </c>
      <c r="H48" s="926"/>
      <c r="I48" s="925">
        <v>5</v>
      </c>
      <c r="J48" s="926"/>
      <c r="K48" s="925">
        <v>4</v>
      </c>
      <c r="L48" s="926"/>
      <c r="M48" s="1010">
        <v>8</v>
      </c>
      <c r="N48" s="1011"/>
      <c r="O48" s="1010">
        <v>3</v>
      </c>
      <c r="P48" s="1011"/>
      <c r="Q48" s="1010">
        <v>1</v>
      </c>
      <c r="R48" s="1011"/>
      <c r="S48" s="1010">
        <v>4</v>
      </c>
      <c r="T48" s="1011"/>
      <c r="U48" s="1010">
        <v>2</v>
      </c>
      <c r="V48" s="1011"/>
      <c r="W48" s="1010">
        <v>5</v>
      </c>
      <c r="X48" s="1011"/>
      <c r="Y48" s="1010">
        <v>6</v>
      </c>
      <c r="Z48" s="1011"/>
      <c r="AA48" s="1010">
        <v>7</v>
      </c>
      <c r="AB48" s="1011"/>
    </row>
    <row r="49" spans="1:28" ht="16.8" x14ac:dyDescent="0.25">
      <c r="A49" s="33" t="s">
        <v>39</v>
      </c>
      <c r="B49" s="240" t="s">
        <v>6</v>
      </c>
      <c r="C49" s="273">
        <v>117</v>
      </c>
      <c r="D49" s="274">
        <v>419</v>
      </c>
      <c r="E49" s="273">
        <v>343</v>
      </c>
      <c r="F49" s="274" t="s">
        <v>52</v>
      </c>
      <c r="G49" s="273">
        <v>167</v>
      </c>
      <c r="H49" s="274">
        <v>155</v>
      </c>
      <c r="I49" s="273">
        <v>194</v>
      </c>
      <c r="J49" s="274" t="s">
        <v>52</v>
      </c>
      <c r="K49" s="273">
        <v>153</v>
      </c>
      <c r="L49" s="274">
        <v>148</v>
      </c>
      <c r="M49" s="598">
        <v>341</v>
      </c>
      <c r="N49" s="597">
        <v>288</v>
      </c>
      <c r="O49" s="598">
        <v>293</v>
      </c>
      <c r="P49" s="597">
        <v>99</v>
      </c>
      <c r="Q49" s="598">
        <v>164</v>
      </c>
      <c r="R49" s="597">
        <v>279</v>
      </c>
      <c r="S49" s="598">
        <v>325</v>
      </c>
      <c r="T49" s="597">
        <v>159</v>
      </c>
      <c r="U49" s="598">
        <v>275</v>
      </c>
      <c r="V49" s="597">
        <v>197</v>
      </c>
      <c r="W49" s="598">
        <v>270</v>
      </c>
      <c r="X49" s="597">
        <v>195</v>
      </c>
      <c r="Y49" s="598">
        <v>199</v>
      </c>
      <c r="Z49" s="597">
        <v>277</v>
      </c>
      <c r="AA49" s="598">
        <v>147</v>
      </c>
      <c r="AB49" s="597">
        <v>306</v>
      </c>
    </row>
    <row r="50" spans="1:28" ht="16.8" x14ac:dyDescent="0.25">
      <c r="A50" s="34">
        <v>6</v>
      </c>
      <c r="B50" s="240" t="s">
        <v>40</v>
      </c>
      <c r="C50" s="273">
        <v>10</v>
      </c>
      <c r="D50" s="274">
        <v>7</v>
      </c>
      <c r="E50" s="273">
        <v>10</v>
      </c>
      <c r="F50" s="274" t="s">
        <v>52</v>
      </c>
      <c r="G50" s="273">
        <v>10</v>
      </c>
      <c r="H50" s="274">
        <v>10</v>
      </c>
      <c r="I50" s="273">
        <v>10</v>
      </c>
      <c r="J50" s="274" t="s">
        <v>52</v>
      </c>
      <c r="K50" s="273">
        <v>10</v>
      </c>
      <c r="L50" s="274">
        <v>10</v>
      </c>
      <c r="M50" s="598">
        <v>10</v>
      </c>
      <c r="N50" s="597">
        <v>8</v>
      </c>
      <c r="O50" s="598">
        <v>10</v>
      </c>
      <c r="P50" s="597">
        <v>10</v>
      </c>
      <c r="Q50" s="598">
        <v>10</v>
      </c>
      <c r="R50" s="597">
        <v>10</v>
      </c>
      <c r="S50" s="598">
        <v>10</v>
      </c>
      <c r="T50" s="597">
        <v>4</v>
      </c>
      <c r="U50" s="598">
        <v>10</v>
      </c>
      <c r="V50" s="597">
        <v>10</v>
      </c>
      <c r="W50" s="598">
        <v>10</v>
      </c>
      <c r="X50" s="597">
        <v>4</v>
      </c>
      <c r="Y50" s="598">
        <v>10</v>
      </c>
      <c r="Z50" s="597">
        <v>6</v>
      </c>
      <c r="AA50" s="598">
        <v>10</v>
      </c>
      <c r="AB50" s="597">
        <v>10</v>
      </c>
    </row>
    <row r="51" spans="1:28" ht="16.8" x14ac:dyDescent="0.25">
      <c r="A51" s="35">
        <v>7</v>
      </c>
      <c r="B51" s="240" t="s">
        <v>7</v>
      </c>
      <c r="C51" s="273">
        <v>249</v>
      </c>
      <c r="D51" s="274">
        <v>636</v>
      </c>
      <c r="E51" s="273">
        <v>555</v>
      </c>
      <c r="F51" s="274" t="s">
        <v>52</v>
      </c>
      <c r="G51" s="273">
        <v>286</v>
      </c>
      <c r="H51" s="274">
        <v>296</v>
      </c>
      <c r="I51" s="273">
        <v>312</v>
      </c>
      <c r="J51" s="274" t="s">
        <v>52</v>
      </c>
      <c r="K51" s="273">
        <v>299</v>
      </c>
      <c r="L51" s="274">
        <v>245</v>
      </c>
      <c r="M51" s="598">
        <v>464</v>
      </c>
      <c r="N51" s="597">
        <v>426</v>
      </c>
      <c r="O51" s="598">
        <v>485</v>
      </c>
      <c r="P51" s="597">
        <v>149</v>
      </c>
      <c r="Q51" s="598">
        <v>276</v>
      </c>
      <c r="R51" s="597">
        <v>415</v>
      </c>
      <c r="S51" s="598">
        <v>558</v>
      </c>
      <c r="T51" s="597">
        <v>219</v>
      </c>
      <c r="U51" s="598">
        <v>493</v>
      </c>
      <c r="V51" s="597">
        <v>295</v>
      </c>
      <c r="W51" s="598">
        <v>420</v>
      </c>
      <c r="X51" s="597">
        <v>372</v>
      </c>
      <c r="Y51" s="598">
        <v>376</v>
      </c>
      <c r="Z51" s="597">
        <v>636</v>
      </c>
      <c r="AA51" s="598">
        <v>419</v>
      </c>
      <c r="AB51" s="597">
        <v>453</v>
      </c>
    </row>
    <row r="52" spans="1:28" ht="16.8" x14ac:dyDescent="0.25">
      <c r="A52" s="36">
        <v>8</v>
      </c>
      <c r="B52" s="240" t="s">
        <v>41</v>
      </c>
      <c r="C52" s="273">
        <v>100</v>
      </c>
      <c r="D52" s="274">
        <v>110</v>
      </c>
      <c r="E52" s="273">
        <v>140</v>
      </c>
      <c r="F52" s="274">
        <v>96</v>
      </c>
      <c r="G52" s="273">
        <v>214</v>
      </c>
      <c r="H52" s="274">
        <v>113</v>
      </c>
      <c r="I52" s="273">
        <v>93</v>
      </c>
      <c r="J52" s="274">
        <v>99</v>
      </c>
      <c r="K52" s="273">
        <v>202</v>
      </c>
      <c r="L52" s="274">
        <v>346</v>
      </c>
      <c r="M52" s="599">
        <v>224</v>
      </c>
      <c r="N52" s="600">
        <v>213</v>
      </c>
      <c r="O52" s="599">
        <v>379</v>
      </c>
      <c r="P52" s="597">
        <v>149</v>
      </c>
      <c r="Q52" s="598">
        <v>531</v>
      </c>
      <c r="R52" s="600" t="s">
        <v>52</v>
      </c>
      <c r="S52" s="598">
        <v>187</v>
      </c>
      <c r="T52" s="600">
        <v>292</v>
      </c>
      <c r="U52" s="599">
        <v>415</v>
      </c>
      <c r="V52" s="600">
        <v>221</v>
      </c>
      <c r="W52" s="598">
        <v>391</v>
      </c>
      <c r="X52" s="600">
        <v>246</v>
      </c>
      <c r="Y52" s="599">
        <v>353</v>
      </c>
      <c r="Z52" s="600">
        <v>335</v>
      </c>
      <c r="AA52" s="599">
        <v>346</v>
      </c>
      <c r="AB52" s="600">
        <v>110</v>
      </c>
    </row>
    <row r="53" spans="1:28" ht="15.6" customHeight="1" x14ac:dyDescent="0.25">
      <c r="A53" s="30">
        <v>9</v>
      </c>
      <c r="B53" s="240" t="s">
        <v>42</v>
      </c>
      <c r="C53" s="273">
        <v>10</v>
      </c>
      <c r="D53" s="274">
        <v>10</v>
      </c>
      <c r="E53" s="273">
        <v>10</v>
      </c>
      <c r="F53" s="274">
        <v>10</v>
      </c>
      <c r="G53" s="273">
        <v>10</v>
      </c>
      <c r="H53" s="274">
        <v>5</v>
      </c>
      <c r="I53" s="273">
        <v>10</v>
      </c>
      <c r="J53" s="274">
        <v>10</v>
      </c>
      <c r="K53" s="273">
        <v>10</v>
      </c>
      <c r="L53" s="274">
        <v>10</v>
      </c>
      <c r="M53" s="544">
        <v>10</v>
      </c>
      <c r="N53" s="545">
        <v>10</v>
      </c>
      <c r="O53" s="544">
        <v>10</v>
      </c>
      <c r="P53" s="600">
        <v>10</v>
      </c>
      <c r="Q53" s="598">
        <v>9</v>
      </c>
      <c r="R53" s="545" t="s">
        <v>52</v>
      </c>
      <c r="S53" s="599">
        <v>10</v>
      </c>
      <c r="T53" s="545">
        <v>10</v>
      </c>
      <c r="U53" s="544">
        <v>10</v>
      </c>
      <c r="V53" s="545">
        <v>3</v>
      </c>
      <c r="W53" s="598">
        <v>10</v>
      </c>
      <c r="X53" s="545">
        <v>9</v>
      </c>
      <c r="Y53" s="544">
        <v>10</v>
      </c>
      <c r="Z53" s="545">
        <v>5</v>
      </c>
      <c r="AA53" s="544">
        <v>10</v>
      </c>
      <c r="AB53" s="545">
        <v>3</v>
      </c>
    </row>
    <row r="54" spans="1:28" ht="17.399999999999999" thickBot="1" x14ac:dyDescent="0.3">
      <c r="A54" s="37">
        <v>10</v>
      </c>
      <c r="B54" s="241" t="s">
        <v>19</v>
      </c>
      <c r="C54" s="275">
        <v>237</v>
      </c>
      <c r="D54" s="276">
        <v>244</v>
      </c>
      <c r="E54" s="275">
        <v>253</v>
      </c>
      <c r="F54" s="276">
        <v>125</v>
      </c>
      <c r="G54" s="275">
        <v>388</v>
      </c>
      <c r="H54" s="276">
        <v>152</v>
      </c>
      <c r="I54" s="275">
        <v>129</v>
      </c>
      <c r="J54" s="274">
        <v>191</v>
      </c>
      <c r="K54" s="275">
        <v>287</v>
      </c>
      <c r="L54" s="276">
        <v>445</v>
      </c>
      <c r="M54" s="546">
        <v>362</v>
      </c>
      <c r="N54" s="547">
        <v>389</v>
      </c>
      <c r="O54" s="546">
        <v>476</v>
      </c>
      <c r="P54" s="709">
        <v>339</v>
      </c>
      <c r="Q54" s="710">
        <v>684</v>
      </c>
      <c r="R54" s="547" t="s">
        <v>52</v>
      </c>
      <c r="S54" s="546">
        <v>289</v>
      </c>
      <c r="T54" s="547">
        <v>377</v>
      </c>
      <c r="U54" s="546">
        <v>670</v>
      </c>
      <c r="V54" s="547">
        <v>246</v>
      </c>
      <c r="W54" s="710">
        <v>730</v>
      </c>
      <c r="X54" s="547">
        <v>439</v>
      </c>
      <c r="Y54" s="546">
        <v>596</v>
      </c>
      <c r="Z54" s="547">
        <v>494</v>
      </c>
      <c r="AA54" s="546">
        <v>617</v>
      </c>
      <c r="AB54" s="547">
        <v>96</v>
      </c>
    </row>
    <row r="55" spans="1:28" ht="18" customHeight="1" thickBot="1" x14ac:dyDescent="0.3">
      <c r="A55" s="927" t="s">
        <v>54</v>
      </c>
      <c r="B55" s="929" t="s">
        <v>0</v>
      </c>
      <c r="C55" s="813" t="s">
        <v>18</v>
      </c>
      <c r="D55" s="814"/>
      <c r="E55" s="814"/>
      <c r="F55" s="814"/>
      <c r="G55" s="814"/>
      <c r="H55" s="814"/>
      <c r="I55" s="814"/>
      <c r="J55" s="814"/>
      <c r="K55" s="814"/>
      <c r="L55" s="815"/>
      <c r="M55" s="1197" t="s">
        <v>18</v>
      </c>
      <c r="N55" s="1198"/>
      <c r="O55" s="1198"/>
      <c r="P55" s="1198"/>
      <c r="Q55" s="1198"/>
      <c r="R55" s="1198"/>
      <c r="S55" s="1198"/>
      <c r="T55" s="1198"/>
      <c r="U55" s="1198"/>
      <c r="V55" s="1198"/>
      <c r="W55" s="1198"/>
      <c r="X55" s="1198"/>
      <c r="Y55" s="1198"/>
      <c r="Z55" s="1198"/>
      <c r="AA55" s="1198"/>
      <c r="AB55" s="1199"/>
    </row>
    <row r="56" spans="1:28" ht="18" thickBot="1" x14ac:dyDescent="0.3">
      <c r="A56" s="928"/>
      <c r="B56" s="930"/>
      <c r="C56" s="288" t="s">
        <v>55</v>
      </c>
      <c r="D56" s="289" t="s">
        <v>56</v>
      </c>
      <c r="E56" s="270" t="s">
        <v>55</v>
      </c>
      <c r="F56" s="271" t="s">
        <v>56</v>
      </c>
      <c r="G56" s="270" t="s">
        <v>55</v>
      </c>
      <c r="H56" s="271" t="s">
        <v>56</v>
      </c>
      <c r="I56" s="270" t="s">
        <v>55</v>
      </c>
      <c r="J56" s="271" t="s">
        <v>56</v>
      </c>
      <c r="K56" s="270" t="s">
        <v>55</v>
      </c>
      <c r="L56" s="271" t="s">
        <v>56</v>
      </c>
      <c r="M56" s="711" t="s">
        <v>55</v>
      </c>
      <c r="N56" s="712" t="s">
        <v>56</v>
      </c>
      <c r="O56" s="711" t="s">
        <v>55</v>
      </c>
      <c r="P56" s="712" t="s">
        <v>56</v>
      </c>
      <c r="Q56" s="711" t="s">
        <v>55</v>
      </c>
      <c r="R56" s="712" t="s">
        <v>56</v>
      </c>
      <c r="S56" s="711" t="s">
        <v>55</v>
      </c>
      <c r="T56" s="712" t="s">
        <v>56</v>
      </c>
      <c r="U56" s="711" t="s">
        <v>55</v>
      </c>
      <c r="V56" s="712" t="s">
        <v>56</v>
      </c>
      <c r="W56" s="711" t="s">
        <v>55</v>
      </c>
      <c r="X56" s="712" t="s">
        <v>56</v>
      </c>
      <c r="Y56" s="711" t="s">
        <v>55</v>
      </c>
      <c r="Z56" s="712" t="s">
        <v>56</v>
      </c>
      <c r="AA56" s="711" t="s">
        <v>55</v>
      </c>
      <c r="AB56" s="712" t="s">
        <v>56</v>
      </c>
    </row>
    <row r="57" spans="1:28" ht="16.8" x14ac:dyDescent="0.25">
      <c r="A57" s="41">
        <v>11</v>
      </c>
      <c r="B57" s="232" t="s">
        <v>8</v>
      </c>
      <c r="C57" s="13">
        <v>14</v>
      </c>
      <c r="D57" s="231" t="s">
        <v>183</v>
      </c>
      <c r="E57" s="93" t="s">
        <v>175</v>
      </c>
      <c r="F57" s="267" t="s">
        <v>52</v>
      </c>
      <c r="G57" s="266">
        <v>0</v>
      </c>
      <c r="H57" s="94">
        <v>14</v>
      </c>
      <c r="I57" s="23">
        <v>6</v>
      </c>
      <c r="J57" s="16" t="s">
        <v>52</v>
      </c>
      <c r="K57" s="23">
        <v>2</v>
      </c>
      <c r="L57" s="16">
        <v>8</v>
      </c>
      <c r="M57" s="637" t="s">
        <v>52</v>
      </c>
      <c r="N57" s="638" t="s">
        <v>52</v>
      </c>
      <c r="O57" s="637" t="s">
        <v>52</v>
      </c>
      <c r="P57" s="638" t="s">
        <v>52</v>
      </c>
      <c r="Q57" s="637" t="s">
        <v>418</v>
      </c>
      <c r="R57" s="638">
        <v>0</v>
      </c>
      <c r="S57" s="637">
        <v>9</v>
      </c>
      <c r="T57" s="638" t="s">
        <v>21</v>
      </c>
      <c r="U57" s="637" t="s">
        <v>52</v>
      </c>
      <c r="V57" s="638" t="s">
        <v>52</v>
      </c>
      <c r="W57" s="637" t="s">
        <v>52</v>
      </c>
      <c r="X57" s="638" t="s">
        <v>52</v>
      </c>
      <c r="Y57" s="637" t="s">
        <v>52</v>
      </c>
      <c r="Z57" s="638" t="s">
        <v>52</v>
      </c>
      <c r="AA57" s="637" t="s">
        <v>52</v>
      </c>
      <c r="AB57" s="638" t="s">
        <v>52</v>
      </c>
    </row>
    <row r="58" spans="1:28" ht="16.8" x14ac:dyDescent="0.25">
      <c r="A58" s="30">
        <v>12</v>
      </c>
      <c r="B58" s="233" t="s">
        <v>9</v>
      </c>
      <c r="C58" s="17">
        <v>44</v>
      </c>
      <c r="D58" s="211">
        <v>32</v>
      </c>
      <c r="E58" s="44">
        <v>34</v>
      </c>
      <c r="F58" s="211" t="s">
        <v>52</v>
      </c>
      <c r="G58" s="266">
        <v>6</v>
      </c>
      <c r="H58" s="18">
        <v>30</v>
      </c>
      <c r="I58" s="24">
        <v>10</v>
      </c>
      <c r="J58" s="18" t="s">
        <v>52</v>
      </c>
      <c r="K58" s="24">
        <v>14</v>
      </c>
      <c r="L58" s="18">
        <v>6</v>
      </c>
      <c r="M58" s="598" t="s">
        <v>52</v>
      </c>
      <c r="N58" s="597" t="s">
        <v>52</v>
      </c>
      <c r="O58" s="598" t="s">
        <v>52</v>
      </c>
      <c r="P58" s="597" t="s">
        <v>52</v>
      </c>
      <c r="Q58" s="598">
        <v>36</v>
      </c>
      <c r="R58" s="597">
        <v>3</v>
      </c>
      <c r="S58" s="598">
        <v>9</v>
      </c>
      <c r="T58" s="597" t="s">
        <v>21</v>
      </c>
      <c r="U58" s="598" t="s">
        <v>52</v>
      </c>
      <c r="V58" s="597" t="s">
        <v>52</v>
      </c>
      <c r="W58" s="598" t="s">
        <v>52</v>
      </c>
      <c r="X58" s="597" t="s">
        <v>52</v>
      </c>
      <c r="Y58" s="598" t="s">
        <v>52</v>
      </c>
      <c r="Z58" s="597" t="s">
        <v>52</v>
      </c>
      <c r="AA58" s="598" t="s">
        <v>52</v>
      </c>
      <c r="AB58" s="597" t="s">
        <v>52</v>
      </c>
    </row>
    <row r="59" spans="1:28" ht="16.8" x14ac:dyDescent="0.25">
      <c r="A59" s="30">
        <v>13</v>
      </c>
      <c r="B59" s="233" t="s">
        <v>10</v>
      </c>
      <c r="C59" s="17">
        <v>9</v>
      </c>
      <c r="D59" s="211">
        <v>9</v>
      </c>
      <c r="E59" s="44">
        <v>9</v>
      </c>
      <c r="F59" s="211" t="s">
        <v>52</v>
      </c>
      <c r="G59" s="266">
        <v>9</v>
      </c>
      <c r="H59" s="18">
        <v>9</v>
      </c>
      <c r="I59" s="24">
        <v>8</v>
      </c>
      <c r="J59" s="18" t="s">
        <v>52</v>
      </c>
      <c r="K59" s="24">
        <v>9</v>
      </c>
      <c r="L59" s="18">
        <v>9</v>
      </c>
      <c r="M59" s="598" t="s">
        <v>52</v>
      </c>
      <c r="N59" s="597" t="s">
        <v>52</v>
      </c>
      <c r="O59" s="598" t="s">
        <v>52</v>
      </c>
      <c r="P59" s="597" t="s">
        <v>52</v>
      </c>
      <c r="Q59" s="598">
        <v>9</v>
      </c>
      <c r="R59" s="597">
        <v>9</v>
      </c>
      <c r="S59" s="598">
        <v>9</v>
      </c>
      <c r="T59" s="597" t="s">
        <v>21</v>
      </c>
      <c r="U59" s="598" t="s">
        <v>52</v>
      </c>
      <c r="V59" s="597" t="s">
        <v>52</v>
      </c>
      <c r="W59" s="598" t="s">
        <v>52</v>
      </c>
      <c r="X59" s="597" t="s">
        <v>52</v>
      </c>
      <c r="Y59" s="598" t="s">
        <v>52</v>
      </c>
      <c r="Z59" s="597" t="s">
        <v>52</v>
      </c>
      <c r="AA59" s="598" t="s">
        <v>52</v>
      </c>
      <c r="AB59" s="597" t="s">
        <v>52</v>
      </c>
    </row>
    <row r="60" spans="1:28" ht="16.8" x14ac:dyDescent="0.25">
      <c r="A60" s="30">
        <v>14</v>
      </c>
      <c r="B60" s="233" t="s">
        <v>11</v>
      </c>
      <c r="C60" s="17" t="s">
        <v>51</v>
      </c>
      <c r="D60" s="211" t="s">
        <v>22</v>
      </c>
      <c r="E60" s="44" t="s">
        <v>22</v>
      </c>
      <c r="F60" s="211" t="s">
        <v>52</v>
      </c>
      <c r="G60" s="266" t="s">
        <v>51</v>
      </c>
      <c r="H60" s="18" t="s">
        <v>51</v>
      </c>
      <c r="I60" s="24" t="s">
        <v>51</v>
      </c>
      <c r="J60" s="18" t="s">
        <v>52</v>
      </c>
      <c r="K60" s="24" t="s">
        <v>51</v>
      </c>
      <c r="L60" s="248" t="s">
        <v>51</v>
      </c>
      <c r="M60" s="598" t="s">
        <v>52</v>
      </c>
      <c r="N60" s="597" t="s">
        <v>52</v>
      </c>
      <c r="O60" s="598" t="s">
        <v>52</v>
      </c>
      <c r="P60" s="597" t="s">
        <v>52</v>
      </c>
      <c r="Q60" s="598" t="s">
        <v>22</v>
      </c>
      <c r="R60" s="597" t="s">
        <v>51</v>
      </c>
      <c r="S60" s="598" t="s">
        <v>51</v>
      </c>
      <c r="T60" s="597" t="s">
        <v>21</v>
      </c>
      <c r="U60" s="598" t="s">
        <v>52</v>
      </c>
      <c r="V60" s="597" t="s">
        <v>52</v>
      </c>
      <c r="W60" s="598" t="s">
        <v>52</v>
      </c>
      <c r="X60" s="597" t="s">
        <v>52</v>
      </c>
      <c r="Y60" s="598" t="s">
        <v>52</v>
      </c>
      <c r="Z60" s="597" t="s">
        <v>52</v>
      </c>
      <c r="AA60" s="598" t="s">
        <v>52</v>
      </c>
      <c r="AB60" s="597" t="s">
        <v>52</v>
      </c>
    </row>
    <row r="61" spans="1:28" ht="16.8" x14ac:dyDescent="0.25">
      <c r="A61" s="30">
        <v>15</v>
      </c>
      <c r="B61" s="233" t="s">
        <v>12</v>
      </c>
      <c r="C61" s="17" t="s">
        <v>20</v>
      </c>
      <c r="D61" s="211" t="s">
        <v>20</v>
      </c>
      <c r="E61" s="44" t="s">
        <v>20</v>
      </c>
      <c r="F61" s="211" t="s">
        <v>52</v>
      </c>
      <c r="G61" s="266" t="s">
        <v>20</v>
      </c>
      <c r="H61" s="18" t="s">
        <v>20</v>
      </c>
      <c r="I61" s="24" t="s">
        <v>20</v>
      </c>
      <c r="J61" s="18" t="s">
        <v>52</v>
      </c>
      <c r="K61" s="24" t="s">
        <v>20</v>
      </c>
      <c r="L61" s="18" t="s">
        <v>20</v>
      </c>
      <c r="M61" s="598" t="s">
        <v>52</v>
      </c>
      <c r="N61" s="597" t="s">
        <v>52</v>
      </c>
      <c r="O61" s="598" t="s">
        <v>52</v>
      </c>
      <c r="P61" s="597" t="s">
        <v>52</v>
      </c>
      <c r="Q61" s="598" t="s">
        <v>330</v>
      </c>
      <c r="R61" s="597" t="s">
        <v>330</v>
      </c>
      <c r="S61" s="598" t="s">
        <v>330</v>
      </c>
      <c r="T61" s="597" t="s">
        <v>330</v>
      </c>
      <c r="U61" s="598" t="s">
        <v>52</v>
      </c>
      <c r="V61" s="597" t="s">
        <v>52</v>
      </c>
      <c r="W61" s="598" t="s">
        <v>52</v>
      </c>
      <c r="X61" s="597" t="s">
        <v>52</v>
      </c>
      <c r="Y61" s="598" t="s">
        <v>52</v>
      </c>
      <c r="Z61" s="597" t="s">
        <v>52</v>
      </c>
      <c r="AA61" s="598" t="s">
        <v>52</v>
      </c>
      <c r="AB61" s="597" t="s">
        <v>52</v>
      </c>
    </row>
    <row r="62" spans="1:28" ht="16.2" x14ac:dyDescent="0.25">
      <c r="A62" s="42">
        <v>16</v>
      </c>
      <c r="B62" s="233" t="s">
        <v>13</v>
      </c>
      <c r="C62" s="17">
        <v>66</v>
      </c>
      <c r="D62" s="211">
        <v>52</v>
      </c>
      <c r="E62" s="44">
        <v>61</v>
      </c>
      <c r="F62" s="211">
        <v>18</v>
      </c>
      <c r="G62" s="266">
        <v>90</v>
      </c>
      <c r="H62" s="18">
        <v>36</v>
      </c>
      <c r="I62" s="24">
        <v>39</v>
      </c>
      <c r="J62" s="18">
        <v>77</v>
      </c>
      <c r="K62" s="24">
        <v>84</v>
      </c>
      <c r="L62" s="18">
        <v>127</v>
      </c>
      <c r="M62" s="598" t="s">
        <v>52</v>
      </c>
      <c r="N62" s="597" t="s">
        <v>52</v>
      </c>
      <c r="O62" s="598" t="s">
        <v>52</v>
      </c>
      <c r="P62" s="597" t="s">
        <v>52</v>
      </c>
      <c r="Q62" s="598">
        <v>108</v>
      </c>
      <c r="R62" s="597" t="s">
        <v>52</v>
      </c>
      <c r="S62" s="598">
        <v>85</v>
      </c>
      <c r="T62" s="597">
        <v>90</v>
      </c>
      <c r="U62" s="598" t="s">
        <v>52</v>
      </c>
      <c r="V62" s="597" t="s">
        <v>52</v>
      </c>
      <c r="W62" s="598" t="s">
        <v>52</v>
      </c>
      <c r="X62" s="597" t="s">
        <v>52</v>
      </c>
      <c r="Y62" s="598" t="s">
        <v>52</v>
      </c>
      <c r="Z62" s="597" t="s">
        <v>52</v>
      </c>
      <c r="AA62" s="598" t="s">
        <v>52</v>
      </c>
      <c r="AB62" s="597" t="s">
        <v>52</v>
      </c>
    </row>
    <row r="63" spans="1:28" ht="16.2" x14ac:dyDescent="0.25">
      <c r="A63" s="42">
        <v>17</v>
      </c>
      <c r="B63" s="233" t="s">
        <v>50</v>
      </c>
      <c r="C63" s="17">
        <v>41</v>
      </c>
      <c r="D63" s="211">
        <v>21</v>
      </c>
      <c r="E63" s="44">
        <v>30</v>
      </c>
      <c r="F63" s="211">
        <v>21</v>
      </c>
      <c r="G63" s="266">
        <v>53</v>
      </c>
      <c r="H63" s="18">
        <v>28</v>
      </c>
      <c r="I63" s="24">
        <v>32</v>
      </c>
      <c r="J63" s="18">
        <v>28</v>
      </c>
      <c r="K63" s="24">
        <v>51</v>
      </c>
      <c r="L63" s="18">
        <v>68</v>
      </c>
      <c r="M63" s="598" t="s">
        <v>52</v>
      </c>
      <c r="N63" s="597" t="s">
        <v>52</v>
      </c>
      <c r="O63" s="598" t="s">
        <v>52</v>
      </c>
      <c r="P63" s="597" t="s">
        <v>52</v>
      </c>
      <c r="Q63" s="598">
        <v>84</v>
      </c>
      <c r="R63" s="597" t="s">
        <v>52</v>
      </c>
      <c r="S63" s="598">
        <v>52</v>
      </c>
      <c r="T63" s="597">
        <v>86</v>
      </c>
      <c r="U63" s="598" t="s">
        <v>52</v>
      </c>
      <c r="V63" s="597" t="s">
        <v>52</v>
      </c>
      <c r="W63" s="598" t="s">
        <v>52</v>
      </c>
      <c r="X63" s="597" t="s">
        <v>52</v>
      </c>
      <c r="Y63" s="598" t="s">
        <v>52</v>
      </c>
      <c r="Z63" s="597" t="s">
        <v>52</v>
      </c>
      <c r="AA63" s="598" t="s">
        <v>52</v>
      </c>
      <c r="AB63" s="597" t="s">
        <v>52</v>
      </c>
    </row>
    <row r="64" spans="1:28" ht="16.2" x14ac:dyDescent="0.25">
      <c r="A64" s="42">
        <v>18</v>
      </c>
      <c r="B64" s="233" t="s">
        <v>14</v>
      </c>
      <c r="C64" s="17">
        <v>1</v>
      </c>
      <c r="D64" s="211">
        <v>5</v>
      </c>
      <c r="E64" s="44">
        <v>4</v>
      </c>
      <c r="F64" s="211">
        <v>1</v>
      </c>
      <c r="G64" s="266">
        <v>2</v>
      </c>
      <c r="H64" s="18">
        <v>2</v>
      </c>
      <c r="I64" s="24">
        <v>5</v>
      </c>
      <c r="J64" s="18">
        <v>7</v>
      </c>
      <c r="K64" s="24">
        <v>6</v>
      </c>
      <c r="L64" s="18">
        <v>5</v>
      </c>
      <c r="M64" s="599" t="s">
        <v>52</v>
      </c>
      <c r="N64" s="600" t="s">
        <v>52</v>
      </c>
      <c r="O64" s="599" t="s">
        <v>52</v>
      </c>
      <c r="P64" s="600" t="s">
        <v>52</v>
      </c>
      <c r="Q64" s="599">
        <v>1</v>
      </c>
      <c r="R64" s="600" t="s">
        <v>52</v>
      </c>
      <c r="S64" s="599">
        <v>5</v>
      </c>
      <c r="T64" s="600">
        <v>1</v>
      </c>
      <c r="U64" s="599" t="s">
        <v>52</v>
      </c>
      <c r="V64" s="600" t="s">
        <v>52</v>
      </c>
      <c r="W64" s="599" t="s">
        <v>52</v>
      </c>
      <c r="X64" s="600" t="s">
        <v>52</v>
      </c>
      <c r="Y64" s="599" t="s">
        <v>52</v>
      </c>
      <c r="Z64" s="600" t="s">
        <v>52</v>
      </c>
      <c r="AA64" s="599" t="s">
        <v>52</v>
      </c>
      <c r="AB64" s="600" t="s">
        <v>52</v>
      </c>
    </row>
    <row r="65" spans="1:28" ht="16.2" x14ac:dyDescent="0.25">
      <c r="A65" s="42">
        <v>19</v>
      </c>
      <c r="B65" s="233" t="s">
        <v>2</v>
      </c>
      <c r="C65" s="17">
        <v>2</v>
      </c>
      <c r="D65" s="211">
        <v>2</v>
      </c>
      <c r="E65" s="44">
        <v>4</v>
      </c>
      <c r="F65" s="211">
        <v>0</v>
      </c>
      <c r="G65" s="266">
        <v>0</v>
      </c>
      <c r="H65" s="18">
        <v>0</v>
      </c>
      <c r="I65" s="24">
        <v>1</v>
      </c>
      <c r="J65" s="18">
        <v>5</v>
      </c>
      <c r="K65" s="24">
        <v>2</v>
      </c>
      <c r="L65" s="18">
        <v>3</v>
      </c>
      <c r="M65" s="544" t="s">
        <v>52</v>
      </c>
      <c r="N65" s="545" t="s">
        <v>52</v>
      </c>
      <c r="O65" s="544" t="s">
        <v>52</v>
      </c>
      <c r="P65" s="545" t="s">
        <v>52</v>
      </c>
      <c r="Q65" s="544">
        <v>2</v>
      </c>
      <c r="R65" s="545" t="s">
        <v>52</v>
      </c>
      <c r="S65" s="544">
        <v>1</v>
      </c>
      <c r="T65" s="545">
        <v>0</v>
      </c>
      <c r="U65" s="544" t="s">
        <v>52</v>
      </c>
      <c r="V65" s="545" t="s">
        <v>52</v>
      </c>
      <c r="W65" s="544" t="s">
        <v>52</v>
      </c>
      <c r="X65" s="545" t="s">
        <v>52</v>
      </c>
      <c r="Y65" s="544" t="s">
        <v>52</v>
      </c>
      <c r="Z65" s="545" t="s">
        <v>52</v>
      </c>
      <c r="AA65" s="544" t="s">
        <v>52</v>
      </c>
      <c r="AB65" s="545" t="s">
        <v>52</v>
      </c>
    </row>
    <row r="66" spans="1:28" ht="31.2" x14ac:dyDescent="0.25">
      <c r="A66" s="42">
        <v>20</v>
      </c>
      <c r="B66" s="233" t="s">
        <v>15</v>
      </c>
      <c r="C66" s="17">
        <v>1</v>
      </c>
      <c r="D66" s="211" t="s">
        <v>293</v>
      </c>
      <c r="E66" s="44" t="s">
        <v>294</v>
      </c>
      <c r="F66" s="211">
        <v>5</v>
      </c>
      <c r="G66" s="266" t="s">
        <v>296</v>
      </c>
      <c r="H66" s="18" t="s">
        <v>232</v>
      </c>
      <c r="I66" s="24" t="s">
        <v>297</v>
      </c>
      <c r="J66" s="248" t="s">
        <v>298</v>
      </c>
      <c r="K66" s="24" t="s">
        <v>299</v>
      </c>
      <c r="L66" s="18" t="s">
        <v>300</v>
      </c>
      <c r="M66" s="544" t="s">
        <v>52</v>
      </c>
      <c r="N66" s="545" t="s">
        <v>52</v>
      </c>
      <c r="O66" s="544" t="s">
        <v>52</v>
      </c>
      <c r="P66" s="545" t="s">
        <v>52</v>
      </c>
      <c r="Q66" s="544">
        <v>4</v>
      </c>
      <c r="R66" s="545" t="s">
        <v>52</v>
      </c>
      <c r="S66" s="544" t="s">
        <v>419</v>
      </c>
      <c r="T66" s="545">
        <v>4</v>
      </c>
      <c r="U66" s="544" t="s">
        <v>52</v>
      </c>
      <c r="V66" s="545" t="s">
        <v>52</v>
      </c>
      <c r="W66" s="544" t="s">
        <v>52</v>
      </c>
      <c r="X66" s="545" t="s">
        <v>52</v>
      </c>
      <c r="Y66" s="544" t="s">
        <v>52</v>
      </c>
      <c r="Z66" s="545" t="s">
        <v>52</v>
      </c>
      <c r="AA66" s="544" t="s">
        <v>52</v>
      </c>
      <c r="AB66" s="545" t="s">
        <v>52</v>
      </c>
    </row>
    <row r="67" spans="1:28" ht="16.8" thickBot="1" x14ac:dyDescent="0.3">
      <c r="A67" s="42">
        <v>21</v>
      </c>
      <c r="B67" s="234" t="s">
        <v>16</v>
      </c>
      <c r="C67" s="19" t="s">
        <v>20</v>
      </c>
      <c r="D67" s="109" t="s">
        <v>20</v>
      </c>
      <c r="E67" s="45" t="s">
        <v>295</v>
      </c>
      <c r="F67" s="109" t="s">
        <v>20</v>
      </c>
      <c r="G67" s="19" t="s">
        <v>20</v>
      </c>
      <c r="H67" s="22" t="s">
        <v>20</v>
      </c>
      <c r="I67" s="25" t="s">
        <v>20</v>
      </c>
      <c r="J67" s="22" t="s">
        <v>20</v>
      </c>
      <c r="K67" s="25" t="s">
        <v>20</v>
      </c>
      <c r="L67" s="22" t="s">
        <v>20</v>
      </c>
      <c r="M67" s="710" t="s">
        <v>52</v>
      </c>
      <c r="N67" s="709" t="s">
        <v>52</v>
      </c>
      <c r="O67" s="710" t="s">
        <v>52</v>
      </c>
      <c r="P67" s="709" t="s">
        <v>52</v>
      </c>
      <c r="Q67" s="710" t="s">
        <v>330</v>
      </c>
      <c r="R67" s="709" t="s">
        <v>52</v>
      </c>
      <c r="S67" s="710" t="s">
        <v>330</v>
      </c>
      <c r="T67" s="709" t="s">
        <v>330</v>
      </c>
      <c r="U67" s="710" t="s">
        <v>52</v>
      </c>
      <c r="V67" s="709" t="s">
        <v>52</v>
      </c>
      <c r="W67" s="710" t="s">
        <v>52</v>
      </c>
      <c r="X67" s="709" t="s">
        <v>52</v>
      </c>
      <c r="Y67" s="710" t="s">
        <v>52</v>
      </c>
      <c r="Z67" s="709" t="s">
        <v>52</v>
      </c>
      <c r="AA67" s="710" t="s">
        <v>52</v>
      </c>
      <c r="AB67" s="709" t="s">
        <v>52</v>
      </c>
    </row>
    <row r="69" spans="1:28" ht="21.6" customHeight="1" x14ac:dyDescent="0.25"/>
    <row r="70" spans="1:28" ht="23.4" customHeight="1" x14ac:dyDescent="0.25"/>
    <row r="72" spans="1:28" ht="17.399999999999999" customHeight="1" x14ac:dyDescent="0.25"/>
    <row r="73" spans="1:28" ht="31.8" customHeight="1" x14ac:dyDescent="0.25"/>
    <row r="76" spans="1:28" ht="17.399999999999999" customHeight="1" x14ac:dyDescent="0.25"/>
    <row r="77" spans="1:28" ht="15.6" customHeight="1" x14ac:dyDescent="0.25"/>
    <row r="78" spans="1:28" ht="18" customHeight="1" x14ac:dyDescent="0.25"/>
    <row r="79" spans="1:28" ht="18" customHeight="1" x14ac:dyDescent="0.25"/>
  </sheetData>
  <mergeCells count="78">
    <mergeCell ref="G43:H43"/>
    <mergeCell ref="I43:J43"/>
    <mergeCell ref="K43:L43"/>
    <mergeCell ref="A37:B38"/>
    <mergeCell ref="B42:B43"/>
    <mergeCell ref="A42:A43"/>
    <mergeCell ref="C43:D43"/>
    <mergeCell ref="E43:F43"/>
    <mergeCell ref="I45:J45"/>
    <mergeCell ref="K45:L45"/>
    <mergeCell ref="A1:Q1"/>
    <mergeCell ref="A5:B5"/>
    <mergeCell ref="A6:B6"/>
    <mergeCell ref="A7:B7"/>
    <mergeCell ref="A8:B8"/>
    <mergeCell ref="A3:B3"/>
    <mergeCell ref="C3:Q3"/>
    <mergeCell ref="L10:N10"/>
    <mergeCell ref="A36:P36"/>
    <mergeCell ref="C42:L42"/>
    <mergeCell ref="A44:L44"/>
    <mergeCell ref="A10:A11"/>
    <mergeCell ref="B10:B11"/>
    <mergeCell ref="C10:K10"/>
    <mergeCell ref="A4:P4"/>
    <mergeCell ref="C48:D48"/>
    <mergeCell ref="E48:F48"/>
    <mergeCell ref="G48:H48"/>
    <mergeCell ref="I48:J48"/>
    <mergeCell ref="K48:L48"/>
    <mergeCell ref="C47:D47"/>
    <mergeCell ref="E47:F47"/>
    <mergeCell ref="G47:H47"/>
    <mergeCell ref="I47:J47"/>
    <mergeCell ref="M44:AB44"/>
    <mergeCell ref="M45:N45"/>
    <mergeCell ref="K47:L47"/>
    <mergeCell ref="C45:D45"/>
    <mergeCell ref="E45:F45"/>
    <mergeCell ref="G45:H45"/>
    <mergeCell ref="AA48:AB48"/>
    <mergeCell ref="W48:X48"/>
    <mergeCell ref="Y48:Z48"/>
    <mergeCell ref="A55:A56"/>
    <mergeCell ref="B55:B56"/>
    <mergeCell ref="M55:AB55"/>
    <mergeCell ref="C55:L55"/>
    <mergeCell ref="W43:X43"/>
    <mergeCell ref="Y43:Z43"/>
    <mergeCell ref="AA43:AB43"/>
    <mergeCell ref="M42:AB42"/>
    <mergeCell ref="M43:N43"/>
    <mergeCell ref="O43:P43"/>
    <mergeCell ref="Q43:R43"/>
    <mergeCell ref="S43:T43"/>
    <mergeCell ref="U43:V43"/>
    <mergeCell ref="W45:X45"/>
    <mergeCell ref="S48:T48"/>
    <mergeCell ref="U48:V48"/>
    <mergeCell ref="M48:N48"/>
    <mergeCell ref="O48:P48"/>
    <mergeCell ref="Q48:R48"/>
    <mergeCell ref="A39:B39"/>
    <mergeCell ref="A40:B40"/>
    <mergeCell ref="Y45:Z45"/>
    <mergeCell ref="AA45:AB45"/>
    <mergeCell ref="M47:N47"/>
    <mergeCell ref="O47:P47"/>
    <mergeCell ref="Q47:R47"/>
    <mergeCell ref="S47:T47"/>
    <mergeCell ref="U47:V47"/>
    <mergeCell ref="W47:X47"/>
    <mergeCell ref="Y47:Z47"/>
    <mergeCell ref="AA47:AB47"/>
    <mergeCell ref="O45:P45"/>
    <mergeCell ref="Q45:R45"/>
    <mergeCell ref="S45:T45"/>
    <mergeCell ref="U45:V45"/>
  </mergeCells>
  <pageMargins left="0.7" right="0.7" top="0.75" bottom="0.75" header="0.3" footer="0.3"/>
  <pageSetup scale="5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97"/>
  <sheetViews>
    <sheetView zoomScale="70" zoomScaleNormal="70" workbookViewId="0">
      <selection activeCell="A3" sqref="A3:Q3"/>
    </sheetView>
  </sheetViews>
  <sheetFormatPr defaultColWidth="9.33203125" defaultRowHeight="13.2" x14ac:dyDescent="0.25"/>
  <cols>
    <col min="1" max="1" width="5.109375" style="1" bestFit="1" customWidth="1"/>
    <col min="2" max="2" width="59.109375" style="1" customWidth="1"/>
    <col min="3" max="25" width="10.77734375" style="1" customWidth="1"/>
    <col min="26" max="16384" width="9.33203125" style="1"/>
  </cols>
  <sheetData>
    <row r="1" spans="1:17" ht="90.6" customHeight="1" thickBot="1" x14ac:dyDescent="0.3">
      <c r="A1" s="829" t="s">
        <v>76</v>
      </c>
      <c r="B1" s="830"/>
      <c r="C1" s="830"/>
      <c r="D1" s="830"/>
      <c r="E1" s="830"/>
      <c r="F1" s="830"/>
      <c r="G1" s="830"/>
      <c r="H1" s="830"/>
      <c r="I1" s="830"/>
      <c r="J1" s="830"/>
      <c r="K1" s="830"/>
      <c r="L1" s="830"/>
      <c r="M1" s="830"/>
      <c r="N1" s="830"/>
      <c r="O1" s="830"/>
      <c r="P1" s="830"/>
      <c r="Q1" s="831"/>
    </row>
    <row r="2" spans="1:17" ht="13.8" customHeight="1" thickBot="1" x14ac:dyDescent="0.3"/>
    <row r="3" spans="1:17" ht="25.2" thickBot="1" x14ac:dyDescent="0.3">
      <c r="A3" s="840" t="s">
        <v>315</v>
      </c>
      <c r="B3" s="889"/>
      <c r="C3" s="890">
        <v>126</v>
      </c>
      <c r="D3" s="838"/>
      <c r="E3" s="838"/>
      <c r="F3" s="838"/>
      <c r="G3" s="838"/>
      <c r="H3" s="838"/>
      <c r="I3" s="838"/>
      <c r="J3" s="838"/>
      <c r="K3" s="838"/>
      <c r="L3" s="838"/>
      <c r="M3" s="838"/>
      <c r="N3" s="838"/>
      <c r="O3" s="838"/>
      <c r="P3" s="838"/>
      <c r="Q3" s="839"/>
    </row>
    <row r="4" spans="1:17" ht="23.4" thickBot="1" x14ac:dyDescent="0.3">
      <c r="A4" s="779" t="s">
        <v>45</v>
      </c>
      <c r="B4" s="780"/>
      <c r="C4" s="780"/>
      <c r="D4" s="780"/>
      <c r="E4" s="780"/>
      <c r="F4" s="780"/>
      <c r="G4" s="780"/>
      <c r="H4" s="780"/>
      <c r="I4" s="780"/>
      <c r="J4" s="780"/>
      <c r="K4" s="780"/>
      <c r="L4" s="780"/>
      <c r="M4" s="780"/>
      <c r="N4" s="780"/>
      <c r="O4" s="780"/>
      <c r="P4" s="780"/>
      <c r="Q4" s="781"/>
    </row>
    <row r="5" spans="1:17" ht="22.2" customHeight="1" thickBot="1" x14ac:dyDescent="0.35">
      <c r="A5" s="832"/>
      <c r="B5" s="947"/>
      <c r="C5" s="88" t="s">
        <v>33</v>
      </c>
      <c r="D5" s="89" t="s">
        <v>27</v>
      </c>
      <c r="E5" s="89" t="s">
        <v>22</v>
      </c>
      <c r="F5" s="89" t="s">
        <v>28</v>
      </c>
      <c r="G5" s="89" t="s">
        <v>30</v>
      </c>
      <c r="H5" s="89" t="s">
        <v>29</v>
      </c>
      <c r="I5" s="89" t="s">
        <v>34</v>
      </c>
      <c r="J5" s="89" t="s">
        <v>1</v>
      </c>
      <c r="K5" s="89">
        <v>100</v>
      </c>
      <c r="L5" s="89">
        <v>50</v>
      </c>
      <c r="M5" s="89">
        <v>0</v>
      </c>
      <c r="N5" s="89" t="s">
        <v>31</v>
      </c>
      <c r="O5" s="89" t="s">
        <v>32</v>
      </c>
      <c r="P5" s="89" t="s">
        <v>35</v>
      </c>
      <c r="Q5" s="90" t="s">
        <v>36</v>
      </c>
    </row>
    <row r="6" spans="1:17" ht="15.6" x14ac:dyDescent="0.3">
      <c r="A6" s="834" t="s">
        <v>24</v>
      </c>
      <c r="B6" s="887"/>
      <c r="C6" s="167">
        <v>5</v>
      </c>
      <c r="D6" s="167">
        <v>5</v>
      </c>
      <c r="E6" s="167">
        <v>1</v>
      </c>
      <c r="F6" s="167">
        <v>76</v>
      </c>
      <c r="G6" s="167">
        <v>66</v>
      </c>
      <c r="H6" s="167" t="s">
        <v>69</v>
      </c>
      <c r="I6" s="167">
        <v>19</v>
      </c>
      <c r="J6" s="167">
        <v>115.15</v>
      </c>
      <c r="K6" s="167" t="s">
        <v>48</v>
      </c>
      <c r="L6" s="167" t="s">
        <v>48</v>
      </c>
      <c r="M6" s="167" t="s">
        <v>48</v>
      </c>
      <c r="N6" s="167">
        <v>3</v>
      </c>
      <c r="O6" s="167">
        <v>5</v>
      </c>
      <c r="P6" s="194">
        <v>3</v>
      </c>
      <c r="Q6" s="195"/>
    </row>
    <row r="7" spans="1:17" ht="16.2" thickBot="1" x14ac:dyDescent="0.3">
      <c r="A7" s="836" t="s">
        <v>23</v>
      </c>
      <c r="B7" s="837"/>
      <c r="C7" s="61">
        <v>5</v>
      </c>
      <c r="D7" s="62">
        <v>5</v>
      </c>
      <c r="E7" s="62">
        <v>0</v>
      </c>
      <c r="F7" s="62">
        <v>131</v>
      </c>
      <c r="G7" s="62">
        <v>115</v>
      </c>
      <c r="H7" s="62">
        <v>53</v>
      </c>
      <c r="I7" s="62">
        <v>26.2</v>
      </c>
      <c r="J7" s="62">
        <v>113.91</v>
      </c>
      <c r="K7" s="62" t="s">
        <v>48</v>
      </c>
      <c r="L7" s="62">
        <v>1</v>
      </c>
      <c r="M7" s="62">
        <v>1</v>
      </c>
      <c r="N7" s="62">
        <v>14</v>
      </c>
      <c r="O7" s="62">
        <v>6</v>
      </c>
      <c r="P7" s="62">
        <v>2</v>
      </c>
      <c r="Q7" s="63" t="s">
        <v>48</v>
      </c>
    </row>
    <row r="8" spans="1:17" ht="16.2" thickBot="1" x14ac:dyDescent="0.35">
      <c r="A8" s="819" t="s">
        <v>37</v>
      </c>
      <c r="B8" s="820"/>
      <c r="C8" s="166">
        <f>SUM(C6:C7)</f>
        <v>10</v>
      </c>
      <c r="D8" s="133">
        <f>SUM(D6:D7)</f>
        <v>10</v>
      </c>
      <c r="E8" s="133">
        <f>SUM(E6:E7)</f>
        <v>1</v>
      </c>
      <c r="F8" s="133">
        <f>SUM(F6:F7)</f>
        <v>207</v>
      </c>
      <c r="G8" s="133">
        <f>SUM(G6:G7)</f>
        <v>181</v>
      </c>
      <c r="H8" s="133">
        <f>SUM(H7)</f>
        <v>53</v>
      </c>
      <c r="I8" s="133">
        <v>23</v>
      </c>
      <c r="J8" s="133">
        <v>114.36</v>
      </c>
      <c r="K8" s="156" t="s">
        <v>48</v>
      </c>
      <c r="L8" s="133">
        <v>1</v>
      </c>
      <c r="M8" s="156">
        <v>1</v>
      </c>
      <c r="N8" s="133">
        <f>SUM(N6:N7)</f>
        <v>17</v>
      </c>
      <c r="O8" s="133">
        <f>SUM(O6:O7)</f>
        <v>11</v>
      </c>
      <c r="P8" s="196">
        <f>SUM(P6:P7)</f>
        <v>5</v>
      </c>
      <c r="Q8" s="197"/>
    </row>
    <row r="9" spans="1:17" ht="13.8" thickBot="1" x14ac:dyDescent="0.3"/>
    <row r="10" spans="1:17" ht="21" customHeight="1" thickBot="1" x14ac:dyDescent="0.3">
      <c r="A10" s="824" t="s">
        <v>1</v>
      </c>
      <c r="B10" s="824" t="s">
        <v>0</v>
      </c>
      <c r="C10" s="810" t="s">
        <v>25</v>
      </c>
      <c r="D10" s="811"/>
      <c r="E10" s="811"/>
      <c r="F10" s="811"/>
      <c r="G10" s="812"/>
      <c r="H10" s="1030" t="s">
        <v>26</v>
      </c>
      <c r="I10" s="1031"/>
      <c r="J10" s="1031"/>
      <c r="K10" s="1031"/>
      <c r="L10" s="1032"/>
    </row>
    <row r="11" spans="1:17" ht="33" customHeight="1" thickBot="1" x14ac:dyDescent="0.3">
      <c r="A11" s="825"/>
      <c r="B11" s="825"/>
      <c r="C11" s="236" t="s">
        <v>152</v>
      </c>
      <c r="D11" s="236" t="s">
        <v>153</v>
      </c>
      <c r="E11" s="237" t="s">
        <v>150</v>
      </c>
      <c r="F11" s="236" t="s">
        <v>151</v>
      </c>
      <c r="G11" s="236" t="s">
        <v>152</v>
      </c>
      <c r="H11" s="429" t="s">
        <v>177</v>
      </c>
      <c r="I11" s="430" t="s">
        <v>178</v>
      </c>
      <c r="J11" s="430" t="s">
        <v>179</v>
      </c>
      <c r="K11" s="430" t="s">
        <v>180</v>
      </c>
      <c r="L11" s="430" t="s">
        <v>181</v>
      </c>
    </row>
    <row r="12" spans="1:17" ht="21" customHeight="1" thickBot="1" x14ac:dyDescent="0.3">
      <c r="A12" s="913" t="s">
        <v>17</v>
      </c>
      <c r="B12" s="914"/>
      <c r="C12" s="914"/>
      <c r="D12" s="914"/>
      <c r="E12" s="914"/>
      <c r="F12" s="914"/>
      <c r="G12" s="914"/>
      <c r="H12" s="914"/>
      <c r="I12" s="914"/>
      <c r="J12" s="914"/>
      <c r="K12" s="914"/>
      <c r="L12" s="914"/>
    </row>
    <row r="13" spans="1:17" ht="20.25" customHeight="1" x14ac:dyDescent="0.25">
      <c r="A13" s="29">
        <v>1</v>
      </c>
      <c r="B13" s="26" t="s">
        <v>3</v>
      </c>
      <c r="C13" s="14">
        <v>6</v>
      </c>
      <c r="D13" s="14">
        <v>8</v>
      </c>
      <c r="E13" s="14">
        <v>12</v>
      </c>
      <c r="F13" s="122">
        <v>14</v>
      </c>
      <c r="G13" s="123">
        <v>16</v>
      </c>
      <c r="H13" s="456">
        <v>5</v>
      </c>
      <c r="I13" s="457">
        <v>18</v>
      </c>
      <c r="J13" s="457">
        <v>21</v>
      </c>
      <c r="K13" s="457">
        <v>33</v>
      </c>
      <c r="L13" s="458">
        <v>37</v>
      </c>
    </row>
    <row r="14" spans="1:17" ht="19.5" customHeight="1" x14ac:dyDescent="0.25">
      <c r="A14" s="30">
        <v>2</v>
      </c>
      <c r="B14" s="27" t="s">
        <v>4</v>
      </c>
      <c r="C14" s="3">
        <v>2</v>
      </c>
      <c r="D14" s="3">
        <v>1</v>
      </c>
      <c r="E14" s="3">
        <v>1</v>
      </c>
      <c r="F14" s="4">
        <v>2</v>
      </c>
      <c r="G14" s="124">
        <v>1</v>
      </c>
      <c r="H14" s="459">
        <v>2</v>
      </c>
      <c r="I14" s="460">
        <v>1</v>
      </c>
      <c r="J14" s="460">
        <v>2</v>
      </c>
      <c r="K14" s="460">
        <v>2</v>
      </c>
      <c r="L14" s="461">
        <v>2</v>
      </c>
    </row>
    <row r="15" spans="1:17" ht="20.25" customHeight="1" x14ac:dyDescent="0.25">
      <c r="A15" s="31">
        <v>3</v>
      </c>
      <c r="B15" s="27" t="s">
        <v>5</v>
      </c>
      <c r="C15" s="3">
        <v>4</v>
      </c>
      <c r="D15" s="3">
        <v>4</v>
      </c>
      <c r="E15" s="3">
        <v>4</v>
      </c>
      <c r="F15" s="4">
        <v>4</v>
      </c>
      <c r="G15" s="124">
        <v>4</v>
      </c>
      <c r="H15" s="462" t="s">
        <v>140</v>
      </c>
      <c r="I15" s="463" t="s">
        <v>140</v>
      </c>
      <c r="J15" s="463" t="s">
        <v>140</v>
      </c>
      <c r="K15" s="463" t="s">
        <v>134</v>
      </c>
      <c r="L15" s="464" t="s">
        <v>134</v>
      </c>
    </row>
    <row r="16" spans="1:17" ht="19.5" customHeight="1" x14ac:dyDescent="0.25">
      <c r="A16" s="32">
        <v>4</v>
      </c>
      <c r="B16" s="27" t="s">
        <v>38</v>
      </c>
      <c r="C16" s="3">
        <v>3</v>
      </c>
      <c r="D16" s="3">
        <v>5</v>
      </c>
      <c r="E16" s="3">
        <v>2</v>
      </c>
      <c r="F16" s="4">
        <v>1</v>
      </c>
      <c r="G16" s="124">
        <v>3</v>
      </c>
      <c r="H16" s="462" t="s">
        <v>141</v>
      </c>
      <c r="I16" s="463" t="s">
        <v>138</v>
      </c>
      <c r="J16" s="463" t="s">
        <v>136</v>
      </c>
      <c r="K16" s="463" t="s">
        <v>136</v>
      </c>
      <c r="L16" s="465" t="s">
        <v>182</v>
      </c>
    </row>
    <row r="17" spans="1:14" ht="19.5" customHeight="1" x14ac:dyDescent="0.25">
      <c r="A17" s="33" t="s">
        <v>39</v>
      </c>
      <c r="B17" s="27" t="s">
        <v>6</v>
      </c>
      <c r="C17" s="3">
        <v>126</v>
      </c>
      <c r="D17" s="3">
        <v>194</v>
      </c>
      <c r="E17" s="3">
        <v>187</v>
      </c>
      <c r="F17" s="4">
        <v>169</v>
      </c>
      <c r="G17" s="124">
        <v>160</v>
      </c>
      <c r="H17" s="459">
        <v>105</v>
      </c>
      <c r="I17" s="460">
        <v>127</v>
      </c>
      <c r="J17" s="460">
        <v>135</v>
      </c>
      <c r="K17" s="460">
        <v>131</v>
      </c>
      <c r="L17" s="461">
        <v>187</v>
      </c>
    </row>
    <row r="18" spans="1:14" ht="19.5" customHeight="1" x14ac:dyDescent="0.25">
      <c r="A18" s="34">
        <v>6</v>
      </c>
      <c r="B18" s="27" t="s">
        <v>40</v>
      </c>
      <c r="C18" s="3">
        <v>2</v>
      </c>
      <c r="D18" s="3">
        <v>5</v>
      </c>
      <c r="E18" s="3">
        <v>7</v>
      </c>
      <c r="F18" s="4">
        <v>7</v>
      </c>
      <c r="G18" s="124">
        <v>10</v>
      </c>
      <c r="H18" s="459">
        <v>3</v>
      </c>
      <c r="I18" s="460">
        <v>10</v>
      </c>
      <c r="J18" s="460">
        <v>2</v>
      </c>
      <c r="K18" s="460">
        <v>4</v>
      </c>
      <c r="L18" s="461">
        <v>8</v>
      </c>
    </row>
    <row r="19" spans="1:14" ht="19.5" customHeight="1" x14ac:dyDescent="0.25">
      <c r="A19" s="35">
        <v>7</v>
      </c>
      <c r="B19" s="27" t="s">
        <v>7</v>
      </c>
      <c r="C19" s="3">
        <v>87</v>
      </c>
      <c r="D19" s="3">
        <v>120</v>
      </c>
      <c r="E19" s="3">
        <v>120</v>
      </c>
      <c r="F19" s="4">
        <v>114</v>
      </c>
      <c r="G19" s="124">
        <v>116</v>
      </c>
      <c r="H19" s="459">
        <v>79</v>
      </c>
      <c r="I19" s="460">
        <v>117</v>
      </c>
      <c r="J19" s="460">
        <v>98</v>
      </c>
      <c r="K19" s="460">
        <v>107</v>
      </c>
      <c r="L19" s="461">
        <v>120</v>
      </c>
    </row>
    <row r="20" spans="1:14" ht="19.5" customHeight="1" x14ac:dyDescent="0.25">
      <c r="A20" s="36">
        <v>8</v>
      </c>
      <c r="B20" s="27" t="s">
        <v>41</v>
      </c>
      <c r="C20" s="3">
        <v>123</v>
      </c>
      <c r="D20" s="3">
        <v>159</v>
      </c>
      <c r="E20" s="3">
        <v>189</v>
      </c>
      <c r="F20" s="4">
        <v>168</v>
      </c>
      <c r="G20" s="124">
        <v>152</v>
      </c>
      <c r="H20" s="459">
        <v>104</v>
      </c>
      <c r="I20" s="460">
        <v>131</v>
      </c>
      <c r="J20" s="460">
        <v>134</v>
      </c>
      <c r="K20" s="460">
        <v>130</v>
      </c>
      <c r="L20" s="461">
        <v>243</v>
      </c>
    </row>
    <row r="21" spans="1:14" ht="19.5" customHeight="1" x14ac:dyDescent="0.25">
      <c r="A21" s="30">
        <v>9</v>
      </c>
      <c r="B21" s="27" t="s">
        <v>42</v>
      </c>
      <c r="C21" s="3">
        <v>10</v>
      </c>
      <c r="D21" s="3">
        <v>10</v>
      </c>
      <c r="E21" s="3">
        <v>7</v>
      </c>
      <c r="F21" s="4">
        <v>10</v>
      </c>
      <c r="G21" s="124">
        <v>6</v>
      </c>
      <c r="H21" s="459">
        <v>10</v>
      </c>
      <c r="I21" s="460">
        <v>3</v>
      </c>
      <c r="J21" s="460">
        <v>10</v>
      </c>
      <c r="K21" s="460">
        <v>5</v>
      </c>
      <c r="L21" s="461">
        <v>3</v>
      </c>
    </row>
    <row r="22" spans="1:14" ht="19.5" customHeight="1" thickBot="1" x14ac:dyDescent="0.3">
      <c r="A22" s="37">
        <v>10</v>
      </c>
      <c r="B22" s="28" t="s">
        <v>19</v>
      </c>
      <c r="C22" s="20">
        <v>116</v>
      </c>
      <c r="D22" s="20">
        <v>118</v>
      </c>
      <c r="E22" s="20">
        <v>120</v>
      </c>
      <c r="F22" s="224">
        <v>120</v>
      </c>
      <c r="G22" s="226">
        <v>120</v>
      </c>
      <c r="H22" s="466">
        <v>111</v>
      </c>
      <c r="I22" s="467">
        <v>83</v>
      </c>
      <c r="J22" s="467">
        <v>118</v>
      </c>
      <c r="K22" s="467">
        <v>120</v>
      </c>
      <c r="L22" s="468">
        <v>120</v>
      </c>
    </row>
    <row r="23" spans="1:14" ht="19.5" customHeight="1" thickBot="1" x14ac:dyDescent="0.3">
      <c r="A23" s="904" t="s">
        <v>18</v>
      </c>
      <c r="B23" s="905"/>
      <c r="C23" s="905"/>
      <c r="D23" s="905"/>
      <c r="E23" s="905"/>
      <c r="F23" s="905"/>
      <c r="G23" s="905"/>
      <c r="H23" s="905"/>
      <c r="I23" s="905"/>
      <c r="J23" s="905"/>
      <c r="K23" s="905"/>
      <c r="L23" s="905"/>
    </row>
    <row r="24" spans="1:14" ht="19.5" customHeight="1" x14ac:dyDescent="0.25">
      <c r="A24" s="41">
        <v>11</v>
      </c>
      <c r="B24" s="46" t="s">
        <v>8</v>
      </c>
      <c r="C24" s="14" t="s">
        <v>69</v>
      </c>
      <c r="D24" s="14">
        <v>10</v>
      </c>
      <c r="E24" s="14">
        <v>16</v>
      </c>
      <c r="F24" s="15">
        <v>6</v>
      </c>
      <c r="G24" s="69">
        <v>16</v>
      </c>
      <c r="H24" s="469">
        <v>19</v>
      </c>
      <c r="I24" s="470">
        <v>31</v>
      </c>
      <c r="J24" s="470">
        <v>0</v>
      </c>
      <c r="K24" s="470">
        <v>28</v>
      </c>
      <c r="L24" s="471">
        <v>53</v>
      </c>
    </row>
    <row r="25" spans="1:14" ht="19.5" customHeight="1" x14ac:dyDescent="0.25">
      <c r="A25" s="30">
        <v>12</v>
      </c>
      <c r="B25" s="47" t="s">
        <v>9</v>
      </c>
      <c r="C25" s="3">
        <v>17</v>
      </c>
      <c r="D25" s="3">
        <v>8</v>
      </c>
      <c r="E25" s="3">
        <v>13</v>
      </c>
      <c r="F25" s="2">
        <v>5</v>
      </c>
      <c r="G25" s="70">
        <v>23</v>
      </c>
      <c r="H25" s="472">
        <v>18</v>
      </c>
      <c r="I25" s="473">
        <v>20</v>
      </c>
      <c r="J25" s="473">
        <v>1</v>
      </c>
      <c r="K25" s="473">
        <v>33</v>
      </c>
      <c r="L25" s="465">
        <v>43</v>
      </c>
    </row>
    <row r="26" spans="1:14" ht="19.5" customHeight="1" x14ac:dyDescent="0.25">
      <c r="A26" s="30">
        <v>13</v>
      </c>
      <c r="B26" s="47" t="s">
        <v>10</v>
      </c>
      <c r="C26" s="3">
        <v>3</v>
      </c>
      <c r="D26" s="3">
        <v>3</v>
      </c>
      <c r="E26" s="3">
        <v>4</v>
      </c>
      <c r="F26" s="2">
        <v>3</v>
      </c>
      <c r="G26" s="70">
        <v>4</v>
      </c>
      <c r="H26" s="472">
        <v>2</v>
      </c>
      <c r="I26" s="473">
        <v>2</v>
      </c>
      <c r="J26" s="473">
        <v>2</v>
      </c>
      <c r="K26" s="473">
        <v>2</v>
      </c>
      <c r="L26" s="465">
        <v>1</v>
      </c>
    </row>
    <row r="27" spans="1:14" ht="19.5" customHeight="1" x14ac:dyDescent="0.25">
      <c r="A27" s="30">
        <v>14</v>
      </c>
      <c r="B27" s="47" t="s">
        <v>11</v>
      </c>
      <c r="C27" s="3" t="s">
        <v>74</v>
      </c>
      <c r="D27" s="3" t="s">
        <v>51</v>
      </c>
      <c r="E27" s="3" t="s">
        <v>51</v>
      </c>
      <c r="F27" s="2" t="s">
        <v>51</v>
      </c>
      <c r="G27" s="70" t="s">
        <v>51</v>
      </c>
      <c r="H27" s="472" t="s">
        <v>51</v>
      </c>
      <c r="I27" s="473" t="s">
        <v>51</v>
      </c>
      <c r="J27" s="473" t="s">
        <v>51</v>
      </c>
      <c r="K27" s="473" t="s">
        <v>51</v>
      </c>
      <c r="L27" s="465" t="s">
        <v>51</v>
      </c>
      <c r="M27" s="5"/>
      <c r="N27" s="5"/>
    </row>
    <row r="28" spans="1:14" ht="19.5" customHeight="1" x14ac:dyDescent="0.25">
      <c r="A28" s="30">
        <v>15</v>
      </c>
      <c r="B28" s="47" t="s">
        <v>12</v>
      </c>
      <c r="C28" s="3" t="s">
        <v>20</v>
      </c>
      <c r="D28" s="3" t="s">
        <v>20</v>
      </c>
      <c r="E28" s="3" t="s">
        <v>20</v>
      </c>
      <c r="F28" s="3" t="s">
        <v>20</v>
      </c>
      <c r="G28" s="53" t="s">
        <v>20</v>
      </c>
      <c r="H28" s="472" t="s">
        <v>20</v>
      </c>
      <c r="I28" s="473" t="s">
        <v>20</v>
      </c>
      <c r="J28" s="473" t="s">
        <v>20</v>
      </c>
      <c r="K28" s="473" t="s">
        <v>20</v>
      </c>
      <c r="L28" s="465" t="s">
        <v>20</v>
      </c>
    </row>
    <row r="29" spans="1:14" ht="18.75" customHeight="1" x14ac:dyDescent="0.25">
      <c r="A29" s="42">
        <v>16</v>
      </c>
      <c r="B29" s="47" t="s">
        <v>13</v>
      </c>
      <c r="C29" s="3" t="s">
        <v>20</v>
      </c>
      <c r="D29" s="3" t="s">
        <v>20</v>
      </c>
      <c r="E29" s="3" t="s">
        <v>20</v>
      </c>
      <c r="F29" s="3" t="s">
        <v>20</v>
      </c>
      <c r="G29" s="53" t="s">
        <v>20</v>
      </c>
      <c r="H29" s="472" t="s">
        <v>20</v>
      </c>
      <c r="I29" s="473" t="s">
        <v>20</v>
      </c>
      <c r="J29" s="473" t="s">
        <v>20</v>
      </c>
      <c r="K29" s="473" t="s">
        <v>20</v>
      </c>
      <c r="L29" s="465" t="s">
        <v>20</v>
      </c>
    </row>
    <row r="30" spans="1:14" ht="18.75" customHeight="1" x14ac:dyDescent="0.25">
      <c r="A30" s="42">
        <v>17</v>
      </c>
      <c r="B30" s="47" t="s">
        <v>50</v>
      </c>
      <c r="C30" s="3" t="s">
        <v>20</v>
      </c>
      <c r="D30" s="3" t="s">
        <v>20</v>
      </c>
      <c r="E30" s="3" t="s">
        <v>20</v>
      </c>
      <c r="F30" s="3" t="s">
        <v>20</v>
      </c>
      <c r="G30" s="53" t="s">
        <v>20</v>
      </c>
      <c r="H30" s="472" t="s">
        <v>20</v>
      </c>
      <c r="I30" s="473" t="s">
        <v>20</v>
      </c>
      <c r="J30" s="473" t="s">
        <v>20</v>
      </c>
      <c r="K30" s="473" t="s">
        <v>20</v>
      </c>
      <c r="L30" s="465" t="s">
        <v>20</v>
      </c>
    </row>
    <row r="31" spans="1:14" ht="19.5" customHeight="1" x14ac:dyDescent="0.25">
      <c r="A31" s="42">
        <v>18</v>
      </c>
      <c r="B31" s="47" t="s">
        <v>14</v>
      </c>
      <c r="C31" s="3" t="s">
        <v>20</v>
      </c>
      <c r="D31" s="3" t="s">
        <v>20</v>
      </c>
      <c r="E31" s="3" t="s">
        <v>20</v>
      </c>
      <c r="F31" s="3" t="s">
        <v>20</v>
      </c>
      <c r="G31" s="53" t="s">
        <v>20</v>
      </c>
      <c r="H31" s="472" t="s">
        <v>20</v>
      </c>
      <c r="I31" s="473" t="s">
        <v>20</v>
      </c>
      <c r="J31" s="473" t="s">
        <v>20</v>
      </c>
      <c r="K31" s="473" t="s">
        <v>20</v>
      </c>
      <c r="L31" s="465" t="s">
        <v>20</v>
      </c>
    </row>
    <row r="32" spans="1:14" ht="19.5" customHeight="1" x14ac:dyDescent="0.25">
      <c r="A32" s="42">
        <v>19</v>
      </c>
      <c r="B32" s="47" t="s">
        <v>2</v>
      </c>
      <c r="C32" s="3" t="s">
        <v>20</v>
      </c>
      <c r="D32" s="3" t="s">
        <v>20</v>
      </c>
      <c r="E32" s="3" t="s">
        <v>20</v>
      </c>
      <c r="F32" s="3" t="s">
        <v>20</v>
      </c>
      <c r="G32" s="53" t="s">
        <v>20</v>
      </c>
      <c r="H32" s="472" t="s">
        <v>20</v>
      </c>
      <c r="I32" s="473" t="s">
        <v>20</v>
      </c>
      <c r="J32" s="473" t="s">
        <v>20</v>
      </c>
      <c r="K32" s="473" t="s">
        <v>20</v>
      </c>
      <c r="L32" s="465" t="s">
        <v>20</v>
      </c>
    </row>
    <row r="33" spans="1:28" ht="19.5" customHeight="1" x14ac:dyDescent="0.25">
      <c r="A33" s="42">
        <v>20</v>
      </c>
      <c r="B33" s="47" t="s">
        <v>15</v>
      </c>
      <c r="C33" s="3" t="s">
        <v>20</v>
      </c>
      <c r="D33" s="3" t="s">
        <v>20</v>
      </c>
      <c r="E33" s="3" t="s">
        <v>20</v>
      </c>
      <c r="F33" s="3" t="s">
        <v>20</v>
      </c>
      <c r="G33" s="53" t="s">
        <v>20</v>
      </c>
      <c r="H33" s="472" t="s">
        <v>20</v>
      </c>
      <c r="I33" s="473" t="s">
        <v>20</v>
      </c>
      <c r="J33" s="473" t="s">
        <v>20</v>
      </c>
      <c r="K33" s="473" t="s">
        <v>20</v>
      </c>
      <c r="L33" s="465" t="s">
        <v>20</v>
      </c>
    </row>
    <row r="34" spans="1:28" ht="19.5" customHeight="1" thickBot="1" x14ac:dyDescent="0.3">
      <c r="A34" s="42">
        <v>21</v>
      </c>
      <c r="B34" s="48" t="s">
        <v>16</v>
      </c>
      <c r="C34" s="20" t="s">
        <v>20</v>
      </c>
      <c r="D34" s="20" t="s">
        <v>20</v>
      </c>
      <c r="E34" s="20" t="s">
        <v>20</v>
      </c>
      <c r="F34" s="20" t="s">
        <v>20</v>
      </c>
      <c r="G34" s="110" t="s">
        <v>20</v>
      </c>
      <c r="H34" s="474" t="s">
        <v>20</v>
      </c>
      <c r="I34" s="475" t="s">
        <v>20</v>
      </c>
      <c r="J34" s="475" t="s">
        <v>20</v>
      </c>
      <c r="K34" s="475" t="s">
        <v>20</v>
      </c>
      <c r="L34" s="476" t="s">
        <v>20</v>
      </c>
    </row>
    <row r="35" spans="1:28" ht="19.5" customHeight="1" thickBot="1" x14ac:dyDescent="0.3"/>
    <row r="36" spans="1:28" ht="19.5" customHeight="1" thickBot="1" x14ac:dyDescent="0.3">
      <c r="A36" s="779" t="s">
        <v>44</v>
      </c>
      <c r="B36" s="780"/>
      <c r="C36" s="780"/>
      <c r="D36" s="780"/>
      <c r="E36" s="780"/>
      <c r="F36" s="780"/>
      <c r="G36" s="780"/>
      <c r="H36" s="780"/>
      <c r="I36" s="780"/>
      <c r="J36" s="780"/>
      <c r="K36" s="780"/>
      <c r="L36" s="780"/>
      <c r="M36" s="780"/>
      <c r="N36" s="780"/>
      <c r="O36" s="780"/>
      <c r="P36" s="780"/>
      <c r="Q36" s="781"/>
    </row>
    <row r="37" spans="1:28" ht="19.5" customHeight="1" thickBot="1" x14ac:dyDescent="0.35">
      <c r="A37" s="782" t="s">
        <v>47</v>
      </c>
      <c r="B37" s="783"/>
      <c r="C37" s="304" t="s">
        <v>33</v>
      </c>
      <c r="D37" s="305" t="s">
        <v>27</v>
      </c>
      <c r="E37" s="305" t="s">
        <v>22</v>
      </c>
      <c r="F37" s="305" t="s">
        <v>28</v>
      </c>
      <c r="G37" s="305" t="s">
        <v>30</v>
      </c>
      <c r="H37" s="305" t="s">
        <v>29</v>
      </c>
      <c r="I37" s="305" t="s">
        <v>34</v>
      </c>
      <c r="J37" s="305" t="s">
        <v>1</v>
      </c>
      <c r="K37" s="305">
        <v>100</v>
      </c>
      <c r="L37" s="305">
        <v>50</v>
      </c>
      <c r="M37" s="305">
        <v>0</v>
      </c>
      <c r="N37" s="305" t="s">
        <v>31</v>
      </c>
      <c r="O37" s="305" t="s">
        <v>32</v>
      </c>
      <c r="P37" s="305" t="s">
        <v>35</v>
      </c>
      <c r="Q37" s="306" t="s">
        <v>36</v>
      </c>
    </row>
    <row r="38" spans="1:28" ht="20.25" customHeight="1" thickBot="1" x14ac:dyDescent="0.3">
      <c r="A38" s="784"/>
      <c r="B38" s="785"/>
      <c r="C38" s="425">
        <v>1</v>
      </c>
      <c r="D38" s="426">
        <v>2</v>
      </c>
      <c r="E38" s="426" t="s">
        <v>48</v>
      </c>
      <c r="F38" s="426">
        <v>17</v>
      </c>
      <c r="G38" s="426">
        <v>79</v>
      </c>
      <c r="H38" s="426">
        <v>16</v>
      </c>
      <c r="I38" s="426">
        <v>8.5</v>
      </c>
      <c r="J38" s="426">
        <v>21.51</v>
      </c>
      <c r="K38" s="426" t="s">
        <v>48</v>
      </c>
      <c r="L38" s="426" t="s">
        <v>48</v>
      </c>
      <c r="M38" s="426" t="s">
        <v>48</v>
      </c>
      <c r="N38" s="426">
        <v>2</v>
      </c>
      <c r="O38" s="426">
        <v>0</v>
      </c>
      <c r="P38" s="427"/>
      <c r="Q38" s="428"/>
    </row>
    <row r="39" spans="1:28" ht="20.25" customHeight="1" thickBot="1" x14ac:dyDescent="0.3">
      <c r="A39" s="1150" t="s">
        <v>340</v>
      </c>
      <c r="B39" s="1151"/>
      <c r="C39" s="280">
        <v>5</v>
      </c>
      <c r="D39" s="281">
        <v>10</v>
      </c>
      <c r="E39" s="281" t="s">
        <v>48</v>
      </c>
      <c r="F39" s="281">
        <v>289</v>
      </c>
      <c r="G39" s="281">
        <v>622</v>
      </c>
      <c r="H39" s="281">
        <v>76</v>
      </c>
      <c r="I39" s="281">
        <v>28.9</v>
      </c>
      <c r="J39" s="281">
        <v>46.46</v>
      </c>
      <c r="K39" s="281" t="s">
        <v>48</v>
      </c>
      <c r="L39" s="281">
        <v>2</v>
      </c>
      <c r="M39" s="281">
        <v>1</v>
      </c>
      <c r="N39" s="281">
        <v>40</v>
      </c>
      <c r="O39" s="281">
        <v>5</v>
      </c>
      <c r="P39" s="130">
        <v>2</v>
      </c>
      <c r="Q39" s="272"/>
    </row>
    <row r="40" spans="1:28" ht="20.25" customHeight="1" thickBot="1" x14ac:dyDescent="0.3">
      <c r="A40" s="1203" t="s">
        <v>37</v>
      </c>
      <c r="B40" s="1204"/>
      <c r="C40" s="412">
        <f>SUM(C38:C39)</f>
        <v>6</v>
      </c>
      <c r="D40" s="372">
        <f>SUM(D38:D39)</f>
        <v>12</v>
      </c>
      <c r="E40" s="372">
        <v>0</v>
      </c>
      <c r="F40" s="372">
        <f>SUM(F38:F39)</f>
        <v>306</v>
      </c>
      <c r="G40" s="372">
        <f>SUM(G38:G39)</f>
        <v>701</v>
      </c>
      <c r="H40" s="372">
        <v>76</v>
      </c>
      <c r="I40" s="372">
        <f>F40/D40</f>
        <v>25.5</v>
      </c>
      <c r="J40" s="413">
        <f>F40*100/G40</f>
        <v>43.651925820256778</v>
      </c>
      <c r="K40" s="372"/>
      <c r="L40" s="372">
        <f>SUM(L39)</f>
        <v>2</v>
      </c>
      <c r="M40" s="372">
        <f>SUM(M39)</f>
        <v>1</v>
      </c>
      <c r="N40" s="372">
        <f>SUM(N38:N39)</f>
        <v>42</v>
      </c>
      <c r="O40" s="372">
        <f>SUM(O38:O39)</f>
        <v>5</v>
      </c>
      <c r="P40" s="423">
        <f>SUM(P38:P39)</f>
        <v>2</v>
      </c>
      <c r="Q40" s="424"/>
    </row>
    <row r="41" spans="1:28" ht="13.8" thickBot="1" x14ac:dyDescent="0.3"/>
    <row r="42" spans="1:28" ht="20.25" customHeight="1" thickBot="1" x14ac:dyDescent="0.3">
      <c r="A42" s="806" t="s">
        <v>1</v>
      </c>
      <c r="B42" s="942" t="s">
        <v>0</v>
      </c>
      <c r="C42" s="810" t="s">
        <v>47</v>
      </c>
      <c r="D42" s="811"/>
      <c r="E42" s="811"/>
      <c r="F42" s="811"/>
      <c r="G42" s="811"/>
      <c r="H42" s="811"/>
      <c r="I42" s="811"/>
      <c r="J42" s="811"/>
      <c r="K42" s="811"/>
      <c r="L42" s="812"/>
      <c r="M42" s="1145" t="s">
        <v>333</v>
      </c>
      <c r="N42" s="1146"/>
      <c r="O42" s="1146"/>
      <c r="P42" s="1146"/>
      <c r="Q42" s="1146"/>
      <c r="R42" s="1146"/>
      <c r="S42" s="1146"/>
      <c r="T42" s="1146"/>
      <c r="U42" s="1146"/>
      <c r="V42" s="1146"/>
      <c r="W42" s="1146"/>
      <c r="X42" s="1146"/>
      <c r="Y42" s="1146"/>
      <c r="Z42" s="1146"/>
      <c r="AA42" s="1146"/>
      <c r="AB42" s="1147"/>
    </row>
    <row r="43" spans="1:28" ht="33.6" customHeight="1" thickBot="1" x14ac:dyDescent="0.3">
      <c r="A43" s="807"/>
      <c r="B43" s="930"/>
      <c r="C43" s="974" t="s">
        <v>273</v>
      </c>
      <c r="D43" s="975"/>
      <c r="E43" s="976" t="s">
        <v>179</v>
      </c>
      <c r="F43" s="977"/>
      <c r="G43" s="974" t="s">
        <v>275</v>
      </c>
      <c r="H43" s="975"/>
      <c r="I43" s="808" t="s">
        <v>303</v>
      </c>
      <c r="J43" s="809"/>
      <c r="K43" s="808" t="s">
        <v>189</v>
      </c>
      <c r="L43" s="809"/>
      <c r="M43" s="1148" t="s">
        <v>324</v>
      </c>
      <c r="N43" s="1149"/>
      <c r="O43" s="1140" t="s">
        <v>318</v>
      </c>
      <c r="P43" s="1149"/>
      <c r="Q43" s="1140" t="s">
        <v>326</v>
      </c>
      <c r="R43" s="1149"/>
      <c r="S43" s="1140" t="s">
        <v>331</v>
      </c>
      <c r="T43" s="1149"/>
      <c r="U43" s="1140" t="s">
        <v>325</v>
      </c>
      <c r="V43" s="1149"/>
      <c r="W43" s="1140" t="s">
        <v>332</v>
      </c>
      <c r="X43" s="1149"/>
      <c r="Y43" s="1140" t="s">
        <v>319</v>
      </c>
      <c r="Z43" s="1149"/>
      <c r="AA43" s="1140" t="s">
        <v>321</v>
      </c>
      <c r="AB43" s="1141"/>
    </row>
    <row r="44" spans="1:28" ht="20.25" customHeight="1" thickBot="1" x14ac:dyDescent="0.3">
      <c r="A44" s="816" t="s">
        <v>17</v>
      </c>
      <c r="B44" s="817"/>
      <c r="C44" s="817"/>
      <c r="D44" s="817"/>
      <c r="E44" s="817"/>
      <c r="F44" s="817"/>
      <c r="G44" s="817"/>
      <c r="H44" s="817"/>
      <c r="I44" s="817"/>
      <c r="J44" s="817"/>
      <c r="K44" s="817"/>
      <c r="L44" s="818"/>
      <c r="M44" s="821" t="s">
        <v>17</v>
      </c>
      <c r="N44" s="822"/>
      <c r="O44" s="822"/>
      <c r="P44" s="822"/>
      <c r="Q44" s="822"/>
      <c r="R44" s="822"/>
      <c r="S44" s="822"/>
      <c r="T44" s="822"/>
      <c r="U44" s="822"/>
      <c r="V44" s="822"/>
      <c r="W44" s="822"/>
      <c r="X44" s="822"/>
      <c r="Y44" s="822"/>
      <c r="Z44" s="822"/>
      <c r="AA44" s="822"/>
      <c r="AB44" s="823"/>
    </row>
    <row r="45" spans="1:28" ht="18" x14ac:dyDescent="0.3">
      <c r="A45" s="29">
        <v>1</v>
      </c>
      <c r="B45" s="239" t="s">
        <v>3</v>
      </c>
      <c r="C45" s="1205">
        <v>4</v>
      </c>
      <c r="D45" s="1206"/>
      <c r="E45" s="1205">
        <v>13</v>
      </c>
      <c r="F45" s="1206"/>
      <c r="G45" s="1205">
        <v>22</v>
      </c>
      <c r="H45" s="1206"/>
      <c r="I45" s="1205">
        <v>34</v>
      </c>
      <c r="J45" s="1206"/>
      <c r="K45" s="1205">
        <v>37</v>
      </c>
      <c r="L45" s="1206"/>
      <c r="M45" s="1154">
        <v>1</v>
      </c>
      <c r="N45" s="1153"/>
      <c r="O45" s="1152">
        <v>5</v>
      </c>
      <c r="P45" s="1153"/>
      <c r="Q45" s="1152">
        <v>9</v>
      </c>
      <c r="R45" s="1153"/>
      <c r="S45" s="1152">
        <v>13</v>
      </c>
      <c r="T45" s="1153"/>
      <c r="U45" s="1152">
        <v>20</v>
      </c>
      <c r="V45" s="1153"/>
      <c r="W45" s="1152">
        <v>21</v>
      </c>
      <c r="X45" s="1153"/>
      <c r="Y45" s="1152">
        <v>25</v>
      </c>
      <c r="Z45" s="1153"/>
      <c r="AA45" s="1152">
        <v>33</v>
      </c>
      <c r="AB45" s="1153"/>
    </row>
    <row r="46" spans="1:28" ht="18" customHeight="1" x14ac:dyDescent="0.25">
      <c r="A46" s="30">
        <v>2</v>
      </c>
      <c r="B46" s="240" t="s">
        <v>4</v>
      </c>
      <c r="C46" s="309">
        <v>2</v>
      </c>
      <c r="D46" s="310">
        <v>4</v>
      </c>
      <c r="E46" s="309">
        <v>1</v>
      </c>
      <c r="F46" s="310">
        <v>3</v>
      </c>
      <c r="G46" s="309">
        <v>2</v>
      </c>
      <c r="H46" s="310">
        <v>4</v>
      </c>
      <c r="I46" s="309">
        <v>1</v>
      </c>
      <c r="J46" s="310">
        <v>3</v>
      </c>
      <c r="K46" s="309">
        <v>1</v>
      </c>
      <c r="L46" s="310">
        <v>3</v>
      </c>
      <c r="M46" s="391">
        <v>1</v>
      </c>
      <c r="N46" s="392">
        <v>3</v>
      </c>
      <c r="O46" s="391">
        <v>2</v>
      </c>
      <c r="P46" s="392">
        <v>4</v>
      </c>
      <c r="Q46" s="391">
        <v>1</v>
      </c>
      <c r="R46" s="392">
        <v>3</v>
      </c>
      <c r="S46" s="391">
        <v>1</v>
      </c>
      <c r="T46" s="392">
        <v>3</v>
      </c>
      <c r="U46" s="391">
        <v>2</v>
      </c>
      <c r="V46" s="392">
        <v>4</v>
      </c>
      <c r="W46" s="391">
        <v>2</v>
      </c>
      <c r="X46" s="392">
        <v>4</v>
      </c>
      <c r="Y46" s="391">
        <v>1</v>
      </c>
      <c r="Z46" s="392">
        <v>3</v>
      </c>
      <c r="AA46" s="391">
        <v>1</v>
      </c>
      <c r="AB46" s="392">
        <v>4</v>
      </c>
    </row>
    <row r="47" spans="1:28" ht="18" x14ac:dyDescent="0.3">
      <c r="A47" s="31">
        <v>3</v>
      </c>
      <c r="B47" s="240" t="s">
        <v>5</v>
      </c>
      <c r="C47" s="1207">
        <v>3</v>
      </c>
      <c r="D47" s="1208"/>
      <c r="E47" s="1207">
        <v>3</v>
      </c>
      <c r="F47" s="1208"/>
      <c r="G47" s="1207">
        <v>3</v>
      </c>
      <c r="H47" s="1208"/>
      <c r="I47" s="1207">
        <v>3</v>
      </c>
      <c r="J47" s="1208"/>
      <c r="K47" s="1207">
        <v>3</v>
      </c>
      <c r="L47" s="1208"/>
      <c r="M47" s="1142">
        <v>7</v>
      </c>
      <c r="N47" s="1143"/>
      <c r="O47" s="1144">
        <v>7</v>
      </c>
      <c r="P47" s="1143"/>
      <c r="Q47" s="1144">
        <v>7</v>
      </c>
      <c r="R47" s="1143"/>
      <c r="S47" s="1144">
        <v>7</v>
      </c>
      <c r="T47" s="1143"/>
      <c r="U47" s="1144">
        <v>7</v>
      </c>
      <c r="V47" s="1143"/>
      <c r="W47" s="1144">
        <v>7</v>
      </c>
      <c r="X47" s="1143"/>
      <c r="Y47" s="1144">
        <v>7</v>
      </c>
      <c r="Z47" s="1143"/>
      <c r="AA47" s="1144">
        <v>7</v>
      </c>
      <c r="AB47" s="1143"/>
    </row>
    <row r="48" spans="1:28" ht="16.8" x14ac:dyDescent="0.3">
      <c r="A48" s="32">
        <v>4</v>
      </c>
      <c r="B48" s="240" t="s">
        <v>38</v>
      </c>
      <c r="C48" s="1207">
        <v>2</v>
      </c>
      <c r="D48" s="1208"/>
      <c r="E48" s="1207">
        <v>4</v>
      </c>
      <c r="F48" s="1208"/>
      <c r="G48" s="1207">
        <v>6</v>
      </c>
      <c r="H48" s="1208"/>
      <c r="I48" s="1207">
        <v>1</v>
      </c>
      <c r="J48" s="1208"/>
      <c r="K48" s="1207">
        <v>5</v>
      </c>
      <c r="L48" s="1208"/>
      <c r="M48" s="1142">
        <v>1</v>
      </c>
      <c r="N48" s="1143"/>
      <c r="O48" s="1144">
        <v>4</v>
      </c>
      <c r="P48" s="1143"/>
      <c r="Q48" s="1144">
        <v>2</v>
      </c>
      <c r="R48" s="1143"/>
      <c r="S48" s="1144">
        <v>6</v>
      </c>
      <c r="T48" s="1143"/>
      <c r="U48" s="1144">
        <v>5</v>
      </c>
      <c r="V48" s="1143"/>
      <c r="W48" s="1144">
        <v>8</v>
      </c>
      <c r="X48" s="1143"/>
      <c r="Y48" s="1144">
        <v>3</v>
      </c>
      <c r="Z48" s="1143"/>
      <c r="AA48" s="1144">
        <v>9</v>
      </c>
      <c r="AB48" s="1143"/>
    </row>
    <row r="49" spans="1:28" ht="16.8" x14ac:dyDescent="0.25">
      <c r="A49" s="33" t="s">
        <v>39</v>
      </c>
      <c r="B49" s="240" t="s">
        <v>6</v>
      </c>
      <c r="C49" s="309">
        <v>100</v>
      </c>
      <c r="D49" s="310">
        <v>110</v>
      </c>
      <c r="E49" s="309">
        <v>405</v>
      </c>
      <c r="F49" s="310">
        <v>203</v>
      </c>
      <c r="G49" s="309">
        <v>231</v>
      </c>
      <c r="H49" s="310">
        <v>19</v>
      </c>
      <c r="I49" s="309">
        <v>174</v>
      </c>
      <c r="J49" s="310">
        <v>131</v>
      </c>
      <c r="K49" s="309">
        <v>290</v>
      </c>
      <c r="L49" s="310">
        <v>369</v>
      </c>
      <c r="M49" s="393">
        <v>406</v>
      </c>
      <c r="N49" s="392">
        <v>261</v>
      </c>
      <c r="O49" s="391">
        <v>198</v>
      </c>
      <c r="P49" s="392">
        <v>180</v>
      </c>
      <c r="Q49" s="391">
        <v>242</v>
      </c>
      <c r="R49" s="392">
        <v>139</v>
      </c>
      <c r="S49" s="391">
        <v>334</v>
      </c>
      <c r="T49" s="392">
        <v>152</v>
      </c>
      <c r="U49" s="391">
        <v>98</v>
      </c>
      <c r="V49" s="392">
        <v>288</v>
      </c>
      <c r="W49" s="391">
        <v>113</v>
      </c>
      <c r="X49" s="392">
        <v>198</v>
      </c>
      <c r="Y49" s="391">
        <v>270</v>
      </c>
      <c r="Z49" s="392">
        <v>340</v>
      </c>
      <c r="AA49" s="391">
        <v>346</v>
      </c>
      <c r="AB49" s="392">
        <v>110</v>
      </c>
    </row>
    <row r="50" spans="1:28" ht="16.8" x14ac:dyDescent="0.25">
      <c r="A50" s="34">
        <v>6</v>
      </c>
      <c r="B50" s="240" t="s">
        <v>40</v>
      </c>
      <c r="C50" s="309">
        <v>10</v>
      </c>
      <c r="D50" s="310">
        <v>10</v>
      </c>
      <c r="E50" s="309">
        <v>10</v>
      </c>
      <c r="F50" s="310">
        <v>8</v>
      </c>
      <c r="G50" s="309">
        <v>10</v>
      </c>
      <c r="H50" s="310">
        <v>0</v>
      </c>
      <c r="I50" s="309">
        <v>10</v>
      </c>
      <c r="J50" s="310">
        <v>9</v>
      </c>
      <c r="K50" s="309">
        <v>10</v>
      </c>
      <c r="L50" s="310">
        <v>10</v>
      </c>
      <c r="M50" s="391">
        <v>10</v>
      </c>
      <c r="N50" s="392">
        <v>10</v>
      </c>
      <c r="O50" s="391">
        <v>10</v>
      </c>
      <c r="P50" s="392">
        <v>3</v>
      </c>
      <c r="Q50" s="391">
        <v>10</v>
      </c>
      <c r="R50" s="392">
        <v>10</v>
      </c>
      <c r="S50" s="391">
        <v>10</v>
      </c>
      <c r="T50" s="392">
        <v>10</v>
      </c>
      <c r="U50" s="391">
        <v>10</v>
      </c>
      <c r="V50" s="392">
        <v>10</v>
      </c>
      <c r="W50" s="391">
        <v>10</v>
      </c>
      <c r="X50" s="392">
        <v>10</v>
      </c>
      <c r="Y50" s="391">
        <v>10</v>
      </c>
      <c r="Z50" s="392">
        <v>10</v>
      </c>
      <c r="AA50" s="391">
        <v>10</v>
      </c>
      <c r="AB50" s="392">
        <v>3</v>
      </c>
    </row>
    <row r="51" spans="1:28" ht="16.8" x14ac:dyDescent="0.25">
      <c r="A51" s="35">
        <v>7</v>
      </c>
      <c r="B51" s="240" t="s">
        <v>7</v>
      </c>
      <c r="C51" s="309">
        <v>237</v>
      </c>
      <c r="D51" s="310">
        <v>244</v>
      </c>
      <c r="E51" s="309">
        <v>602</v>
      </c>
      <c r="F51" s="310">
        <v>296</v>
      </c>
      <c r="G51" s="309">
        <v>342</v>
      </c>
      <c r="H51" s="310">
        <v>18</v>
      </c>
      <c r="I51" s="309">
        <v>322</v>
      </c>
      <c r="J51" s="310">
        <v>204</v>
      </c>
      <c r="K51" s="309">
        <v>377</v>
      </c>
      <c r="L51" s="310">
        <v>517</v>
      </c>
      <c r="M51" s="391">
        <v>589</v>
      </c>
      <c r="N51" s="392">
        <v>372</v>
      </c>
      <c r="O51" s="391">
        <v>433</v>
      </c>
      <c r="P51" s="392">
        <v>268</v>
      </c>
      <c r="Q51" s="391">
        <v>440</v>
      </c>
      <c r="R51" s="392">
        <v>315</v>
      </c>
      <c r="S51" s="391">
        <v>587</v>
      </c>
      <c r="T51" s="392">
        <v>290</v>
      </c>
      <c r="U51" s="391">
        <v>229</v>
      </c>
      <c r="V51" s="392">
        <v>518</v>
      </c>
      <c r="W51" s="391">
        <v>209</v>
      </c>
      <c r="X51" s="392">
        <v>354</v>
      </c>
      <c r="Y51" s="391">
        <v>503</v>
      </c>
      <c r="Z51" s="392">
        <v>519</v>
      </c>
      <c r="AA51" s="391">
        <v>617</v>
      </c>
      <c r="AB51" s="392">
        <v>96</v>
      </c>
    </row>
    <row r="52" spans="1:28" ht="16.8" x14ac:dyDescent="0.25">
      <c r="A52" s="36">
        <v>8</v>
      </c>
      <c r="B52" s="240" t="s">
        <v>41</v>
      </c>
      <c r="C52" s="311">
        <v>177</v>
      </c>
      <c r="D52" s="312">
        <v>419</v>
      </c>
      <c r="E52" s="311">
        <v>189</v>
      </c>
      <c r="F52" s="312">
        <v>285</v>
      </c>
      <c r="G52" s="311">
        <v>63</v>
      </c>
      <c r="H52" s="312">
        <v>186</v>
      </c>
      <c r="I52" s="311">
        <v>227</v>
      </c>
      <c r="J52" s="312">
        <v>80</v>
      </c>
      <c r="K52" s="311">
        <v>315</v>
      </c>
      <c r="L52" s="312">
        <v>95</v>
      </c>
      <c r="M52" s="394">
        <v>333</v>
      </c>
      <c r="N52" s="395">
        <v>335</v>
      </c>
      <c r="O52" s="394">
        <v>197</v>
      </c>
      <c r="P52" s="395">
        <v>178</v>
      </c>
      <c r="Q52" s="394">
        <v>300</v>
      </c>
      <c r="R52" s="395">
        <v>85</v>
      </c>
      <c r="S52" s="394">
        <v>280</v>
      </c>
      <c r="T52" s="395">
        <v>207</v>
      </c>
      <c r="U52" s="394">
        <v>370</v>
      </c>
      <c r="V52" s="395">
        <v>18</v>
      </c>
      <c r="W52" s="394">
        <v>179</v>
      </c>
      <c r="X52" s="395">
        <v>292</v>
      </c>
      <c r="Y52" s="394">
        <v>435</v>
      </c>
      <c r="Z52" s="395">
        <v>176</v>
      </c>
      <c r="AA52" s="394">
        <v>147</v>
      </c>
      <c r="AB52" s="395">
        <v>306</v>
      </c>
    </row>
    <row r="53" spans="1:28" ht="15.6" customHeight="1" x14ac:dyDescent="0.25">
      <c r="A53" s="30">
        <v>9</v>
      </c>
      <c r="B53" s="240" t="s">
        <v>42</v>
      </c>
      <c r="C53" s="309">
        <v>10</v>
      </c>
      <c r="D53" s="310">
        <v>7</v>
      </c>
      <c r="E53" s="309">
        <v>10</v>
      </c>
      <c r="F53" s="312">
        <v>10</v>
      </c>
      <c r="G53" s="309">
        <v>10</v>
      </c>
      <c r="H53" s="310">
        <v>10</v>
      </c>
      <c r="I53" s="309">
        <v>10</v>
      </c>
      <c r="J53" s="310">
        <v>3</v>
      </c>
      <c r="K53" s="309">
        <v>10</v>
      </c>
      <c r="L53" s="310">
        <v>10</v>
      </c>
      <c r="M53" s="391">
        <v>10</v>
      </c>
      <c r="N53" s="392">
        <v>6</v>
      </c>
      <c r="O53" s="391">
        <v>10</v>
      </c>
      <c r="P53" s="395">
        <v>10</v>
      </c>
      <c r="Q53" s="391">
        <v>10</v>
      </c>
      <c r="R53" s="392">
        <v>3</v>
      </c>
      <c r="S53" s="391">
        <v>10</v>
      </c>
      <c r="T53" s="392">
        <v>6</v>
      </c>
      <c r="U53" s="391">
        <v>10</v>
      </c>
      <c r="V53" s="392">
        <v>1</v>
      </c>
      <c r="W53" s="391">
        <v>10</v>
      </c>
      <c r="X53" s="392">
        <v>10</v>
      </c>
      <c r="Y53" s="391">
        <v>10</v>
      </c>
      <c r="Z53" s="395">
        <v>5</v>
      </c>
      <c r="AA53" s="391">
        <v>10</v>
      </c>
      <c r="AB53" s="392">
        <v>10</v>
      </c>
    </row>
    <row r="54" spans="1:28" ht="17.399999999999999" thickBot="1" x14ac:dyDescent="0.3">
      <c r="A54" s="37">
        <v>10</v>
      </c>
      <c r="B54" s="241" t="s">
        <v>19</v>
      </c>
      <c r="C54" s="313">
        <v>249</v>
      </c>
      <c r="D54" s="314">
        <v>636</v>
      </c>
      <c r="E54" s="313">
        <v>357</v>
      </c>
      <c r="F54" s="314">
        <v>612</v>
      </c>
      <c r="G54" s="313">
        <v>140</v>
      </c>
      <c r="H54" s="314">
        <v>300</v>
      </c>
      <c r="I54" s="313">
        <v>312</v>
      </c>
      <c r="J54" s="314">
        <v>97</v>
      </c>
      <c r="K54" s="313">
        <v>483</v>
      </c>
      <c r="L54" s="314">
        <v>166</v>
      </c>
      <c r="M54" s="394">
        <v>490</v>
      </c>
      <c r="N54" s="395">
        <v>402</v>
      </c>
      <c r="O54" s="394">
        <v>389</v>
      </c>
      <c r="P54" s="395">
        <v>364</v>
      </c>
      <c r="Q54" s="394">
        <v>459</v>
      </c>
      <c r="R54" s="395">
        <v>89</v>
      </c>
      <c r="S54" s="394">
        <v>491</v>
      </c>
      <c r="T54" s="395">
        <v>318</v>
      </c>
      <c r="U54" s="394">
        <v>706</v>
      </c>
      <c r="V54" s="395">
        <v>23</v>
      </c>
      <c r="W54" s="394">
        <v>262</v>
      </c>
      <c r="X54" s="395">
        <v>457</v>
      </c>
      <c r="Y54" s="394">
        <v>702</v>
      </c>
      <c r="Z54" s="395">
        <v>212</v>
      </c>
      <c r="AA54" s="394">
        <v>419</v>
      </c>
      <c r="AB54" s="395">
        <v>453</v>
      </c>
    </row>
    <row r="55" spans="1:28" ht="18" customHeight="1" thickBot="1" x14ac:dyDescent="0.3">
      <c r="A55" s="927" t="s">
        <v>54</v>
      </c>
      <c r="B55" s="929" t="s">
        <v>0</v>
      </c>
      <c r="C55" s="1209" t="s">
        <v>18</v>
      </c>
      <c r="D55" s="1210"/>
      <c r="E55" s="1210"/>
      <c r="F55" s="1210"/>
      <c r="G55" s="1210"/>
      <c r="H55" s="1210"/>
      <c r="I55" s="1210"/>
      <c r="J55" s="1210"/>
      <c r="K55" s="1210"/>
      <c r="L55" s="1211"/>
      <c r="M55" s="813" t="s">
        <v>18</v>
      </c>
      <c r="N55" s="814"/>
      <c r="O55" s="814"/>
      <c r="P55" s="814"/>
      <c r="Q55" s="814"/>
      <c r="R55" s="814"/>
      <c r="S55" s="814"/>
      <c r="T55" s="814"/>
      <c r="U55" s="814"/>
      <c r="V55" s="814"/>
      <c r="W55" s="814"/>
      <c r="X55" s="814"/>
      <c r="Y55" s="814"/>
      <c r="Z55" s="814"/>
      <c r="AA55" s="814"/>
      <c r="AB55" s="815"/>
    </row>
    <row r="56" spans="1:28" ht="18" thickBot="1" x14ac:dyDescent="0.3">
      <c r="A56" s="928"/>
      <c r="B56" s="930"/>
      <c r="C56" s="288" t="s">
        <v>55</v>
      </c>
      <c r="D56" s="289" t="s">
        <v>56</v>
      </c>
      <c r="E56" s="270" t="s">
        <v>55</v>
      </c>
      <c r="F56" s="271" t="s">
        <v>56</v>
      </c>
      <c r="G56" s="270" t="s">
        <v>55</v>
      </c>
      <c r="H56" s="271" t="s">
        <v>56</v>
      </c>
      <c r="I56" s="270" t="s">
        <v>55</v>
      </c>
      <c r="J56" s="271" t="s">
        <v>56</v>
      </c>
      <c r="K56" s="270" t="s">
        <v>55</v>
      </c>
      <c r="L56" s="271" t="s">
        <v>56</v>
      </c>
      <c r="M56" s="288" t="s">
        <v>55</v>
      </c>
      <c r="N56" s="289" t="s">
        <v>56</v>
      </c>
      <c r="O56" s="288" t="s">
        <v>55</v>
      </c>
      <c r="P56" s="289" t="s">
        <v>56</v>
      </c>
      <c r="Q56" s="288" t="s">
        <v>55</v>
      </c>
      <c r="R56" s="289" t="s">
        <v>56</v>
      </c>
      <c r="S56" s="288" t="s">
        <v>55</v>
      </c>
      <c r="T56" s="289" t="s">
        <v>56</v>
      </c>
      <c r="U56" s="288" t="s">
        <v>55</v>
      </c>
      <c r="V56" s="289" t="s">
        <v>56</v>
      </c>
      <c r="W56" s="288" t="s">
        <v>55</v>
      </c>
      <c r="X56" s="289" t="s">
        <v>56</v>
      </c>
      <c r="Y56" s="288" t="s">
        <v>55</v>
      </c>
      <c r="Z56" s="289" t="s">
        <v>56</v>
      </c>
      <c r="AA56" s="288" t="s">
        <v>55</v>
      </c>
      <c r="AB56" s="289" t="s">
        <v>56</v>
      </c>
    </row>
    <row r="57" spans="1:28" ht="16.8" x14ac:dyDescent="0.25">
      <c r="A57" s="41">
        <v>11</v>
      </c>
      <c r="B57" s="232" t="s">
        <v>8</v>
      </c>
      <c r="C57" s="13">
        <v>1</v>
      </c>
      <c r="D57" s="231">
        <v>16</v>
      </c>
      <c r="E57" s="93" t="s">
        <v>52</v>
      </c>
      <c r="F57" s="267" t="s">
        <v>52</v>
      </c>
      <c r="G57" s="93" t="s">
        <v>52</v>
      </c>
      <c r="H57" s="267" t="s">
        <v>52</v>
      </c>
      <c r="I57" s="93" t="s">
        <v>52</v>
      </c>
      <c r="J57" s="267" t="s">
        <v>52</v>
      </c>
      <c r="K57" s="93" t="s">
        <v>52</v>
      </c>
      <c r="L57" s="267" t="s">
        <v>52</v>
      </c>
      <c r="M57" s="396">
        <v>66</v>
      </c>
      <c r="N57" s="397">
        <v>25</v>
      </c>
      <c r="O57" s="396">
        <v>76</v>
      </c>
      <c r="P57" s="397">
        <v>10</v>
      </c>
      <c r="Q57" s="396">
        <v>0</v>
      </c>
      <c r="R57" s="397">
        <v>40</v>
      </c>
      <c r="S57" s="396">
        <v>29</v>
      </c>
      <c r="T57" s="397">
        <v>7</v>
      </c>
      <c r="U57" s="396">
        <v>14</v>
      </c>
      <c r="V57" s="397">
        <v>22</v>
      </c>
      <c r="W57" s="398" t="s">
        <v>52</v>
      </c>
      <c r="X57" s="399" t="s">
        <v>52</v>
      </c>
      <c r="Y57" s="398" t="s">
        <v>52</v>
      </c>
      <c r="Z57" s="399" t="s">
        <v>52</v>
      </c>
      <c r="AA57" s="398" t="s">
        <v>52</v>
      </c>
      <c r="AB57" s="399" t="s">
        <v>52</v>
      </c>
    </row>
    <row r="58" spans="1:28" ht="16.8" x14ac:dyDescent="0.25">
      <c r="A58" s="30">
        <v>12</v>
      </c>
      <c r="B58" s="233" t="s">
        <v>9</v>
      </c>
      <c r="C58" s="17">
        <v>15</v>
      </c>
      <c r="D58" s="211">
        <v>64</v>
      </c>
      <c r="E58" s="44" t="s">
        <v>52</v>
      </c>
      <c r="F58" s="211" t="s">
        <v>52</v>
      </c>
      <c r="G58" s="44" t="s">
        <v>52</v>
      </c>
      <c r="H58" s="211" t="s">
        <v>52</v>
      </c>
      <c r="I58" s="44" t="s">
        <v>52</v>
      </c>
      <c r="J58" s="211" t="s">
        <v>52</v>
      </c>
      <c r="K58" s="44" t="s">
        <v>52</v>
      </c>
      <c r="L58" s="211" t="s">
        <v>52</v>
      </c>
      <c r="M58" s="398">
        <v>123</v>
      </c>
      <c r="N58" s="399">
        <v>58</v>
      </c>
      <c r="O58" s="398">
        <v>148</v>
      </c>
      <c r="P58" s="399">
        <v>27</v>
      </c>
      <c r="Q58" s="398">
        <v>2</v>
      </c>
      <c r="R58" s="399">
        <v>71</v>
      </c>
      <c r="S58" s="398">
        <v>59</v>
      </c>
      <c r="T58" s="399">
        <v>18</v>
      </c>
      <c r="U58" s="398">
        <v>41</v>
      </c>
      <c r="V58" s="399">
        <v>75</v>
      </c>
      <c r="W58" s="398" t="s">
        <v>52</v>
      </c>
      <c r="X58" s="399" t="s">
        <v>52</v>
      </c>
      <c r="Y58" s="398" t="s">
        <v>52</v>
      </c>
      <c r="Z58" s="399" t="s">
        <v>52</v>
      </c>
      <c r="AA58" s="398" t="s">
        <v>52</v>
      </c>
      <c r="AB58" s="399" t="s">
        <v>52</v>
      </c>
    </row>
    <row r="59" spans="1:28" ht="16.8" x14ac:dyDescent="0.25">
      <c r="A59" s="30">
        <v>13</v>
      </c>
      <c r="B59" s="233" t="s">
        <v>10</v>
      </c>
      <c r="C59" s="17">
        <v>2</v>
      </c>
      <c r="D59" s="211">
        <v>2</v>
      </c>
      <c r="E59" s="44" t="s">
        <v>52</v>
      </c>
      <c r="F59" s="211" t="s">
        <v>52</v>
      </c>
      <c r="G59" s="44" t="s">
        <v>52</v>
      </c>
      <c r="H59" s="211" t="s">
        <v>52</v>
      </c>
      <c r="I59" s="44" t="s">
        <v>52</v>
      </c>
      <c r="J59" s="211" t="s">
        <v>52</v>
      </c>
      <c r="K59" s="44" t="s">
        <v>52</v>
      </c>
      <c r="L59" s="211" t="s">
        <v>52</v>
      </c>
      <c r="M59" s="398">
        <v>2</v>
      </c>
      <c r="N59" s="399">
        <v>2</v>
      </c>
      <c r="O59" s="398">
        <v>2</v>
      </c>
      <c r="P59" s="399">
        <v>2</v>
      </c>
      <c r="Q59" s="398">
        <v>2</v>
      </c>
      <c r="R59" s="399">
        <v>2</v>
      </c>
      <c r="S59" s="398">
        <v>2</v>
      </c>
      <c r="T59" s="399">
        <v>2</v>
      </c>
      <c r="U59" s="398">
        <v>1</v>
      </c>
      <c r="V59" s="399">
        <v>1</v>
      </c>
      <c r="W59" s="398" t="s">
        <v>52</v>
      </c>
      <c r="X59" s="399" t="s">
        <v>52</v>
      </c>
      <c r="Y59" s="398" t="s">
        <v>52</v>
      </c>
      <c r="Z59" s="399" t="s">
        <v>52</v>
      </c>
      <c r="AA59" s="398" t="s">
        <v>52</v>
      </c>
      <c r="AB59" s="399" t="s">
        <v>52</v>
      </c>
    </row>
    <row r="60" spans="1:28" ht="16.8" x14ac:dyDescent="0.25">
      <c r="A60" s="30">
        <v>14</v>
      </c>
      <c r="B60" s="233" t="s">
        <v>11</v>
      </c>
      <c r="C60" s="17" t="s">
        <v>51</v>
      </c>
      <c r="D60" s="211" t="s">
        <v>51</v>
      </c>
      <c r="E60" s="44" t="s">
        <v>52</v>
      </c>
      <c r="F60" s="211" t="s">
        <v>52</v>
      </c>
      <c r="G60" s="44" t="s">
        <v>52</v>
      </c>
      <c r="H60" s="211" t="s">
        <v>52</v>
      </c>
      <c r="I60" s="44" t="s">
        <v>52</v>
      </c>
      <c r="J60" s="211" t="s">
        <v>52</v>
      </c>
      <c r="K60" s="44" t="s">
        <v>52</v>
      </c>
      <c r="L60" s="211" t="s">
        <v>52</v>
      </c>
      <c r="M60" s="398" t="s">
        <v>51</v>
      </c>
      <c r="N60" s="399" t="s">
        <v>51</v>
      </c>
      <c r="O60" s="398" t="s">
        <v>51</v>
      </c>
      <c r="P60" s="399" t="s">
        <v>51</v>
      </c>
      <c r="Q60" s="398" t="s">
        <v>51</v>
      </c>
      <c r="R60" s="399" t="s">
        <v>51</v>
      </c>
      <c r="S60" s="398" t="s">
        <v>51</v>
      </c>
      <c r="T60" s="399" t="s">
        <v>51</v>
      </c>
      <c r="U60" s="398" t="s">
        <v>51</v>
      </c>
      <c r="V60" s="399" t="s">
        <v>51</v>
      </c>
      <c r="W60" s="398" t="s">
        <v>52</v>
      </c>
      <c r="X60" s="399" t="s">
        <v>52</v>
      </c>
      <c r="Y60" s="398" t="s">
        <v>52</v>
      </c>
      <c r="Z60" s="399" t="s">
        <v>52</v>
      </c>
      <c r="AA60" s="398" t="s">
        <v>52</v>
      </c>
      <c r="AB60" s="399" t="s">
        <v>52</v>
      </c>
    </row>
    <row r="61" spans="1:28" ht="16.8" x14ac:dyDescent="0.25">
      <c r="A61" s="30">
        <v>15</v>
      </c>
      <c r="B61" s="233" t="s">
        <v>12</v>
      </c>
      <c r="C61" s="17" t="s">
        <v>52</v>
      </c>
      <c r="D61" s="211" t="s">
        <v>52</v>
      </c>
      <c r="E61" s="17" t="s">
        <v>52</v>
      </c>
      <c r="F61" s="211" t="s">
        <v>52</v>
      </c>
      <c r="G61" s="17" t="s">
        <v>52</v>
      </c>
      <c r="H61" s="211" t="s">
        <v>52</v>
      </c>
      <c r="I61" s="17" t="s">
        <v>52</v>
      </c>
      <c r="J61" s="211" t="s">
        <v>52</v>
      </c>
      <c r="K61" s="17" t="s">
        <v>52</v>
      </c>
      <c r="L61" s="211" t="s">
        <v>52</v>
      </c>
      <c r="M61" s="402" t="s">
        <v>20</v>
      </c>
      <c r="N61" s="401" t="s">
        <v>20</v>
      </c>
      <c r="O61" s="402" t="s">
        <v>20</v>
      </c>
      <c r="P61" s="401" t="s">
        <v>20</v>
      </c>
      <c r="Q61" s="402" t="s">
        <v>20</v>
      </c>
      <c r="R61" s="401" t="s">
        <v>20</v>
      </c>
      <c r="S61" s="402" t="s">
        <v>20</v>
      </c>
      <c r="T61" s="401" t="s">
        <v>20</v>
      </c>
      <c r="U61" s="402" t="s">
        <v>20</v>
      </c>
      <c r="V61" s="401" t="s">
        <v>20</v>
      </c>
      <c r="W61" s="398" t="s">
        <v>52</v>
      </c>
      <c r="X61" s="399" t="s">
        <v>52</v>
      </c>
      <c r="Y61" s="398" t="s">
        <v>52</v>
      </c>
      <c r="Z61" s="399" t="s">
        <v>52</v>
      </c>
      <c r="AA61" s="398" t="s">
        <v>52</v>
      </c>
      <c r="AB61" s="399" t="s">
        <v>52</v>
      </c>
    </row>
    <row r="62" spans="1:28" ht="16.2" x14ac:dyDescent="0.25">
      <c r="A62" s="42">
        <v>16</v>
      </c>
      <c r="B62" s="233" t="s">
        <v>13</v>
      </c>
      <c r="C62" s="17" t="s">
        <v>52</v>
      </c>
      <c r="D62" s="211" t="s">
        <v>52</v>
      </c>
      <c r="E62" s="17" t="s">
        <v>52</v>
      </c>
      <c r="F62" s="211" t="s">
        <v>52</v>
      </c>
      <c r="G62" s="17" t="s">
        <v>52</v>
      </c>
      <c r="H62" s="211" t="s">
        <v>52</v>
      </c>
      <c r="I62" s="17" t="s">
        <v>52</v>
      </c>
      <c r="J62" s="211" t="s">
        <v>52</v>
      </c>
      <c r="K62" s="17" t="s">
        <v>52</v>
      </c>
      <c r="L62" s="211" t="s">
        <v>52</v>
      </c>
      <c r="M62" s="398" t="s">
        <v>52</v>
      </c>
      <c r="N62" s="399" t="s">
        <v>52</v>
      </c>
      <c r="O62" s="398" t="s">
        <v>52</v>
      </c>
      <c r="P62" s="399" t="s">
        <v>52</v>
      </c>
      <c r="Q62" s="398" t="s">
        <v>52</v>
      </c>
      <c r="R62" s="399" t="s">
        <v>52</v>
      </c>
      <c r="S62" s="398" t="s">
        <v>52</v>
      </c>
      <c r="T62" s="399" t="s">
        <v>52</v>
      </c>
      <c r="U62" s="398" t="s">
        <v>52</v>
      </c>
      <c r="V62" s="399" t="s">
        <v>52</v>
      </c>
      <c r="W62" s="398" t="s">
        <v>52</v>
      </c>
      <c r="X62" s="399" t="s">
        <v>52</v>
      </c>
      <c r="Y62" s="398" t="s">
        <v>52</v>
      </c>
      <c r="Z62" s="399" t="s">
        <v>52</v>
      </c>
      <c r="AA62" s="398" t="s">
        <v>52</v>
      </c>
      <c r="AB62" s="399" t="s">
        <v>52</v>
      </c>
    </row>
    <row r="63" spans="1:28" ht="16.2" x14ac:dyDescent="0.25">
      <c r="A63" s="42">
        <v>17</v>
      </c>
      <c r="B63" s="233" t="s">
        <v>50</v>
      </c>
      <c r="C63" s="17" t="s">
        <v>52</v>
      </c>
      <c r="D63" s="211" t="s">
        <v>52</v>
      </c>
      <c r="E63" s="17" t="s">
        <v>52</v>
      </c>
      <c r="F63" s="211" t="s">
        <v>52</v>
      </c>
      <c r="G63" s="17" t="s">
        <v>52</v>
      </c>
      <c r="H63" s="211" t="s">
        <v>52</v>
      </c>
      <c r="I63" s="17" t="s">
        <v>52</v>
      </c>
      <c r="J63" s="211" t="s">
        <v>52</v>
      </c>
      <c r="K63" s="17" t="s">
        <v>52</v>
      </c>
      <c r="L63" s="211" t="s">
        <v>52</v>
      </c>
      <c r="M63" s="398" t="s">
        <v>52</v>
      </c>
      <c r="N63" s="399" t="s">
        <v>52</v>
      </c>
      <c r="O63" s="398" t="s">
        <v>52</v>
      </c>
      <c r="P63" s="399" t="s">
        <v>52</v>
      </c>
      <c r="Q63" s="398" t="s">
        <v>52</v>
      </c>
      <c r="R63" s="399" t="s">
        <v>52</v>
      </c>
      <c r="S63" s="398" t="s">
        <v>52</v>
      </c>
      <c r="T63" s="399" t="s">
        <v>52</v>
      </c>
      <c r="U63" s="398" t="s">
        <v>52</v>
      </c>
      <c r="V63" s="399" t="s">
        <v>52</v>
      </c>
      <c r="W63" s="398" t="s">
        <v>52</v>
      </c>
      <c r="X63" s="399" t="s">
        <v>52</v>
      </c>
      <c r="Y63" s="398" t="s">
        <v>52</v>
      </c>
      <c r="Z63" s="399" t="s">
        <v>52</v>
      </c>
      <c r="AA63" s="398" t="s">
        <v>52</v>
      </c>
      <c r="AB63" s="399" t="s">
        <v>52</v>
      </c>
    </row>
    <row r="64" spans="1:28" ht="16.2" x14ac:dyDescent="0.25">
      <c r="A64" s="42">
        <v>18</v>
      </c>
      <c r="B64" s="233" t="s">
        <v>14</v>
      </c>
      <c r="C64" s="17" t="s">
        <v>52</v>
      </c>
      <c r="D64" s="211" t="s">
        <v>52</v>
      </c>
      <c r="E64" s="17" t="s">
        <v>52</v>
      </c>
      <c r="F64" s="211" t="s">
        <v>52</v>
      </c>
      <c r="G64" s="17" t="s">
        <v>52</v>
      </c>
      <c r="H64" s="211" t="s">
        <v>52</v>
      </c>
      <c r="I64" s="17" t="s">
        <v>52</v>
      </c>
      <c r="J64" s="211" t="s">
        <v>52</v>
      </c>
      <c r="K64" s="17" t="s">
        <v>52</v>
      </c>
      <c r="L64" s="211" t="s">
        <v>52</v>
      </c>
      <c r="M64" s="398" t="s">
        <v>52</v>
      </c>
      <c r="N64" s="399" t="s">
        <v>52</v>
      </c>
      <c r="O64" s="398" t="s">
        <v>52</v>
      </c>
      <c r="P64" s="399" t="s">
        <v>52</v>
      </c>
      <c r="Q64" s="398" t="s">
        <v>52</v>
      </c>
      <c r="R64" s="399" t="s">
        <v>52</v>
      </c>
      <c r="S64" s="398" t="s">
        <v>52</v>
      </c>
      <c r="T64" s="399" t="s">
        <v>52</v>
      </c>
      <c r="U64" s="398" t="s">
        <v>52</v>
      </c>
      <c r="V64" s="399" t="s">
        <v>52</v>
      </c>
      <c r="W64" s="398" t="s">
        <v>52</v>
      </c>
      <c r="X64" s="399" t="s">
        <v>52</v>
      </c>
      <c r="Y64" s="398" t="s">
        <v>52</v>
      </c>
      <c r="Z64" s="399" t="s">
        <v>52</v>
      </c>
      <c r="AA64" s="398" t="s">
        <v>52</v>
      </c>
      <c r="AB64" s="399" t="s">
        <v>52</v>
      </c>
    </row>
    <row r="65" spans="1:28" ht="16.2" x14ac:dyDescent="0.25">
      <c r="A65" s="42">
        <v>19</v>
      </c>
      <c r="B65" s="233" t="s">
        <v>2</v>
      </c>
      <c r="C65" s="17" t="s">
        <v>52</v>
      </c>
      <c r="D65" s="211" t="s">
        <v>52</v>
      </c>
      <c r="E65" s="17" t="s">
        <v>52</v>
      </c>
      <c r="F65" s="211" t="s">
        <v>52</v>
      </c>
      <c r="G65" s="17" t="s">
        <v>52</v>
      </c>
      <c r="H65" s="211" t="s">
        <v>52</v>
      </c>
      <c r="I65" s="17" t="s">
        <v>52</v>
      </c>
      <c r="J65" s="211" t="s">
        <v>52</v>
      </c>
      <c r="K65" s="17" t="s">
        <v>52</v>
      </c>
      <c r="L65" s="211" t="s">
        <v>52</v>
      </c>
      <c r="M65" s="398" t="s">
        <v>52</v>
      </c>
      <c r="N65" s="399" t="s">
        <v>52</v>
      </c>
      <c r="O65" s="398" t="s">
        <v>52</v>
      </c>
      <c r="P65" s="399" t="s">
        <v>52</v>
      </c>
      <c r="Q65" s="398" t="s">
        <v>52</v>
      </c>
      <c r="R65" s="399" t="s">
        <v>52</v>
      </c>
      <c r="S65" s="398" t="s">
        <v>52</v>
      </c>
      <c r="T65" s="399" t="s">
        <v>52</v>
      </c>
      <c r="U65" s="398" t="s">
        <v>52</v>
      </c>
      <c r="V65" s="399" t="s">
        <v>52</v>
      </c>
      <c r="W65" s="398" t="s">
        <v>52</v>
      </c>
      <c r="X65" s="399" t="s">
        <v>52</v>
      </c>
      <c r="Y65" s="398" t="s">
        <v>52</v>
      </c>
      <c r="Z65" s="399" t="s">
        <v>52</v>
      </c>
      <c r="AA65" s="398" t="s">
        <v>52</v>
      </c>
      <c r="AB65" s="399" t="s">
        <v>52</v>
      </c>
    </row>
    <row r="66" spans="1:28" ht="16.2" x14ac:dyDescent="0.25">
      <c r="A66" s="42">
        <v>20</v>
      </c>
      <c r="B66" s="233" t="s">
        <v>15</v>
      </c>
      <c r="C66" s="17" t="s">
        <v>52</v>
      </c>
      <c r="D66" s="211" t="s">
        <v>52</v>
      </c>
      <c r="E66" s="17" t="s">
        <v>52</v>
      </c>
      <c r="F66" s="211" t="s">
        <v>52</v>
      </c>
      <c r="G66" s="17" t="s">
        <v>52</v>
      </c>
      <c r="H66" s="211" t="s">
        <v>52</v>
      </c>
      <c r="I66" s="17" t="s">
        <v>52</v>
      </c>
      <c r="J66" s="211" t="s">
        <v>52</v>
      </c>
      <c r="K66" s="17" t="s">
        <v>52</v>
      </c>
      <c r="L66" s="211" t="s">
        <v>52</v>
      </c>
      <c r="M66" s="398" t="s">
        <v>52</v>
      </c>
      <c r="N66" s="399" t="s">
        <v>52</v>
      </c>
      <c r="O66" s="398" t="s">
        <v>52</v>
      </c>
      <c r="P66" s="399" t="s">
        <v>52</v>
      </c>
      <c r="Q66" s="398" t="s">
        <v>52</v>
      </c>
      <c r="R66" s="399" t="s">
        <v>52</v>
      </c>
      <c r="S66" s="398" t="s">
        <v>52</v>
      </c>
      <c r="T66" s="399" t="s">
        <v>52</v>
      </c>
      <c r="U66" s="398" t="s">
        <v>52</v>
      </c>
      <c r="V66" s="399" t="s">
        <v>52</v>
      </c>
      <c r="W66" s="398" t="s">
        <v>52</v>
      </c>
      <c r="X66" s="399" t="s">
        <v>52</v>
      </c>
      <c r="Y66" s="398" t="s">
        <v>52</v>
      </c>
      <c r="Z66" s="399" t="s">
        <v>52</v>
      </c>
      <c r="AA66" s="398" t="s">
        <v>52</v>
      </c>
      <c r="AB66" s="399" t="s">
        <v>52</v>
      </c>
    </row>
    <row r="67" spans="1:28" ht="16.8" thickBot="1" x14ac:dyDescent="0.3">
      <c r="A67" s="42">
        <v>21</v>
      </c>
      <c r="B67" s="234" t="s">
        <v>16</v>
      </c>
      <c r="C67" s="19" t="s">
        <v>52</v>
      </c>
      <c r="D67" s="109" t="s">
        <v>52</v>
      </c>
      <c r="E67" s="19" t="s">
        <v>52</v>
      </c>
      <c r="F67" s="109" t="s">
        <v>52</v>
      </c>
      <c r="G67" s="19" t="s">
        <v>52</v>
      </c>
      <c r="H67" s="109" t="s">
        <v>52</v>
      </c>
      <c r="I67" s="19" t="s">
        <v>52</v>
      </c>
      <c r="J67" s="109" t="s">
        <v>52</v>
      </c>
      <c r="K67" s="19" t="s">
        <v>52</v>
      </c>
      <c r="L67" s="109" t="s">
        <v>52</v>
      </c>
      <c r="M67" s="403" t="s">
        <v>52</v>
      </c>
      <c r="N67" s="404" t="s">
        <v>52</v>
      </c>
      <c r="O67" s="403" t="s">
        <v>52</v>
      </c>
      <c r="P67" s="404" t="s">
        <v>52</v>
      </c>
      <c r="Q67" s="403" t="s">
        <v>52</v>
      </c>
      <c r="R67" s="404" t="s">
        <v>52</v>
      </c>
      <c r="S67" s="403" t="s">
        <v>52</v>
      </c>
      <c r="T67" s="404" t="s">
        <v>52</v>
      </c>
      <c r="U67" s="403" t="s">
        <v>52</v>
      </c>
      <c r="V67" s="404" t="s">
        <v>52</v>
      </c>
      <c r="W67" s="403" t="s">
        <v>52</v>
      </c>
      <c r="X67" s="404" t="s">
        <v>52</v>
      </c>
      <c r="Y67" s="403" t="s">
        <v>52</v>
      </c>
      <c r="Z67" s="404" t="s">
        <v>52</v>
      </c>
      <c r="AA67" s="403" t="s">
        <v>52</v>
      </c>
      <c r="AB67" s="404" t="s">
        <v>52</v>
      </c>
    </row>
    <row r="68" spans="1:28" ht="13.8" thickBot="1" x14ac:dyDescent="0.3"/>
    <row r="69" spans="1:28" ht="21.6" customHeight="1" thickBot="1" x14ac:dyDescent="0.3">
      <c r="A69" s="893" t="s">
        <v>46</v>
      </c>
      <c r="B69" s="894"/>
      <c r="C69" s="894"/>
      <c r="D69" s="894"/>
      <c r="E69" s="894"/>
      <c r="F69" s="894"/>
      <c r="G69" s="894"/>
      <c r="H69" s="894"/>
      <c r="I69" s="894"/>
      <c r="J69" s="894"/>
      <c r="K69" s="894"/>
      <c r="L69" s="894"/>
      <c r="M69" s="894"/>
      <c r="N69" s="894"/>
      <c r="O69" s="894"/>
      <c r="P69" s="894"/>
      <c r="Q69" s="895"/>
    </row>
    <row r="70" spans="1:28" ht="23.4" customHeight="1" x14ac:dyDescent="0.3">
      <c r="A70" s="896" t="s">
        <v>329</v>
      </c>
      <c r="B70" s="897"/>
      <c r="C70" s="242" t="s">
        <v>33</v>
      </c>
      <c r="D70" s="49" t="s">
        <v>27</v>
      </c>
      <c r="E70" s="49" t="s">
        <v>22</v>
      </c>
      <c r="F70" s="49" t="s">
        <v>28</v>
      </c>
      <c r="G70" s="49" t="s">
        <v>30</v>
      </c>
      <c r="H70" s="49" t="s">
        <v>29</v>
      </c>
      <c r="I70" s="49" t="s">
        <v>34</v>
      </c>
      <c r="J70" s="49" t="s">
        <v>1</v>
      </c>
      <c r="K70" s="49">
        <v>100</v>
      </c>
      <c r="L70" s="49">
        <v>50</v>
      </c>
      <c r="M70" s="49">
        <v>0</v>
      </c>
      <c r="N70" s="49" t="s">
        <v>31</v>
      </c>
      <c r="O70" s="49" t="s">
        <v>32</v>
      </c>
      <c r="P70" s="49" t="s">
        <v>35</v>
      </c>
      <c r="Q70" s="50" t="s">
        <v>36</v>
      </c>
    </row>
    <row r="71" spans="1:28" ht="16.2" thickBot="1" x14ac:dyDescent="0.35">
      <c r="A71" s="842"/>
      <c r="B71" s="843"/>
      <c r="C71" s="383">
        <v>3</v>
      </c>
      <c r="D71" s="384">
        <v>3</v>
      </c>
      <c r="E71" s="384" t="s">
        <v>48</v>
      </c>
      <c r="F71" s="384">
        <v>59</v>
      </c>
      <c r="G71" s="384">
        <v>96</v>
      </c>
      <c r="H71" s="384">
        <v>42</v>
      </c>
      <c r="I71" s="384">
        <v>19.66</v>
      </c>
      <c r="J71" s="384">
        <v>61.45</v>
      </c>
      <c r="K71" s="384" t="s">
        <v>48</v>
      </c>
      <c r="L71" s="384" t="s">
        <v>48</v>
      </c>
      <c r="M71" s="384">
        <v>1</v>
      </c>
      <c r="N71" s="384">
        <v>4</v>
      </c>
      <c r="O71" s="384">
        <v>2</v>
      </c>
      <c r="P71" s="116">
        <v>2</v>
      </c>
      <c r="Q71" s="117"/>
    </row>
    <row r="72" spans="1:28" ht="17.399999999999999" customHeight="1" thickBot="1" x14ac:dyDescent="0.3"/>
    <row r="73" spans="1:28" ht="15.6" x14ac:dyDescent="0.25">
      <c r="A73" s="806" t="s">
        <v>1</v>
      </c>
      <c r="B73" s="802" t="s">
        <v>0</v>
      </c>
      <c r="C73" s="789" t="s">
        <v>327</v>
      </c>
      <c r="D73" s="790"/>
      <c r="E73" s="790"/>
      <c r="F73" s="790"/>
      <c r="G73" s="790"/>
      <c r="H73" s="791"/>
    </row>
    <row r="74" spans="1:28" ht="31.8" thickBot="1" x14ac:dyDescent="0.3">
      <c r="A74" s="807"/>
      <c r="B74" s="803"/>
      <c r="C74" s="377" t="s">
        <v>319</v>
      </c>
      <c r="D74" s="377" t="s">
        <v>321</v>
      </c>
      <c r="E74" s="377" t="s">
        <v>324</v>
      </c>
      <c r="F74" s="377" t="s">
        <v>318</v>
      </c>
      <c r="G74" s="377" t="s">
        <v>325</v>
      </c>
      <c r="H74" s="377" t="s">
        <v>326</v>
      </c>
    </row>
    <row r="75" spans="1:28" ht="18" customHeight="1" thickBot="1" x14ac:dyDescent="0.3">
      <c r="A75" s="378" t="s">
        <v>17</v>
      </c>
      <c r="B75" s="379"/>
      <c r="C75" s="379"/>
      <c r="D75" s="379"/>
      <c r="E75" s="379"/>
      <c r="F75" s="379"/>
      <c r="G75" s="379"/>
      <c r="H75" s="380"/>
    </row>
    <row r="76" spans="1:28" ht="17.399999999999999" customHeight="1" x14ac:dyDescent="0.25">
      <c r="A76" s="29">
        <v>1</v>
      </c>
      <c r="B76" s="26" t="s">
        <v>3</v>
      </c>
      <c r="C76" s="431">
        <v>2</v>
      </c>
      <c r="D76" s="432">
        <v>5</v>
      </c>
      <c r="E76" s="432">
        <v>12</v>
      </c>
      <c r="F76" s="432">
        <v>16</v>
      </c>
      <c r="G76" s="433">
        <v>17</v>
      </c>
      <c r="H76" s="434">
        <v>19</v>
      </c>
    </row>
    <row r="77" spans="1:28" ht="15.6" customHeight="1" x14ac:dyDescent="0.25">
      <c r="A77" s="30">
        <v>2</v>
      </c>
      <c r="B77" s="27" t="s">
        <v>4</v>
      </c>
      <c r="C77" s="435">
        <v>1</v>
      </c>
      <c r="D77" s="436">
        <v>2</v>
      </c>
      <c r="E77" s="436">
        <v>1</v>
      </c>
      <c r="F77" s="436">
        <v>2</v>
      </c>
      <c r="G77" s="437">
        <v>1</v>
      </c>
      <c r="H77" s="438">
        <v>1</v>
      </c>
    </row>
    <row r="78" spans="1:28" ht="18" customHeight="1" x14ac:dyDescent="0.25">
      <c r="A78" s="31">
        <v>3</v>
      </c>
      <c r="B78" s="27" t="s">
        <v>5</v>
      </c>
      <c r="C78" s="435">
        <v>2</v>
      </c>
      <c r="D78" s="436">
        <v>2</v>
      </c>
      <c r="E78" s="436">
        <v>2</v>
      </c>
      <c r="F78" s="436">
        <v>2</v>
      </c>
      <c r="G78" s="437">
        <v>2</v>
      </c>
      <c r="H78" s="438">
        <v>2</v>
      </c>
    </row>
    <row r="79" spans="1:28" ht="18" customHeight="1" x14ac:dyDescent="0.25">
      <c r="A79" s="32">
        <v>4</v>
      </c>
      <c r="B79" s="27" t="s">
        <v>38</v>
      </c>
      <c r="C79" s="435">
        <v>5</v>
      </c>
      <c r="D79" s="436">
        <v>3</v>
      </c>
      <c r="E79" s="436">
        <v>1</v>
      </c>
      <c r="F79" s="436">
        <v>4</v>
      </c>
      <c r="G79" s="437">
        <v>1</v>
      </c>
      <c r="H79" s="438">
        <v>2</v>
      </c>
    </row>
    <row r="80" spans="1:28" ht="16.8" x14ac:dyDescent="0.25">
      <c r="A80" s="33" t="s">
        <v>39</v>
      </c>
      <c r="B80" s="27" t="s">
        <v>6</v>
      </c>
      <c r="C80" s="439">
        <v>306</v>
      </c>
      <c r="D80" s="437">
        <v>351</v>
      </c>
      <c r="E80" s="437">
        <v>249</v>
      </c>
      <c r="F80" s="437">
        <v>252</v>
      </c>
      <c r="G80" s="437">
        <v>333</v>
      </c>
      <c r="H80" s="438">
        <v>165</v>
      </c>
    </row>
    <row r="81" spans="1:8" ht="16.8" x14ac:dyDescent="0.25">
      <c r="A81" s="34">
        <v>6</v>
      </c>
      <c r="B81" s="27" t="s">
        <v>40</v>
      </c>
      <c r="C81" s="435">
        <v>8</v>
      </c>
      <c r="D81" s="436">
        <v>10</v>
      </c>
      <c r="E81" s="436">
        <v>9</v>
      </c>
      <c r="F81" s="436">
        <v>4</v>
      </c>
      <c r="G81" s="437">
        <v>6</v>
      </c>
      <c r="H81" s="438">
        <v>10</v>
      </c>
    </row>
    <row r="82" spans="1:8" ht="16.8" x14ac:dyDescent="0.25">
      <c r="A82" s="35">
        <v>7</v>
      </c>
      <c r="B82" s="27" t="s">
        <v>7</v>
      </c>
      <c r="C82" s="435">
        <v>300</v>
      </c>
      <c r="D82" s="436">
        <v>287</v>
      </c>
      <c r="E82" s="436">
        <v>270</v>
      </c>
      <c r="F82" s="436">
        <v>222</v>
      </c>
      <c r="G82" s="437">
        <v>300</v>
      </c>
      <c r="H82" s="438">
        <v>225</v>
      </c>
    </row>
    <row r="83" spans="1:8" ht="16.8" x14ac:dyDescent="0.25">
      <c r="A83" s="36">
        <v>8</v>
      </c>
      <c r="B83" s="27" t="s">
        <v>41</v>
      </c>
      <c r="C83" s="440">
        <v>273</v>
      </c>
      <c r="D83" s="441">
        <v>351</v>
      </c>
      <c r="E83" s="441">
        <v>156</v>
      </c>
      <c r="F83" s="441">
        <v>248</v>
      </c>
      <c r="G83" s="441">
        <v>259</v>
      </c>
      <c r="H83" s="438">
        <v>169</v>
      </c>
    </row>
    <row r="84" spans="1:8" ht="16.8" x14ac:dyDescent="0.25">
      <c r="A84" s="30">
        <v>9</v>
      </c>
      <c r="B84" s="27" t="s">
        <v>42</v>
      </c>
      <c r="C84" s="439">
        <v>3</v>
      </c>
      <c r="D84" s="442">
        <v>292</v>
      </c>
      <c r="E84" s="442">
        <v>9</v>
      </c>
      <c r="F84" s="442">
        <v>10</v>
      </c>
      <c r="G84" s="437">
        <v>10</v>
      </c>
      <c r="H84" s="438">
        <v>3</v>
      </c>
    </row>
    <row r="85" spans="1:8" ht="17.399999999999999" thickBot="1" x14ac:dyDescent="0.3">
      <c r="A85" s="37">
        <v>10</v>
      </c>
      <c r="B85" s="28" t="s">
        <v>19</v>
      </c>
      <c r="C85" s="443">
        <v>270</v>
      </c>
      <c r="D85" s="444">
        <v>10</v>
      </c>
      <c r="E85" s="444">
        <v>215</v>
      </c>
      <c r="F85" s="444">
        <v>266</v>
      </c>
      <c r="G85" s="445">
        <v>273</v>
      </c>
      <c r="H85" s="446">
        <v>262</v>
      </c>
    </row>
    <row r="86" spans="1:8" ht="18" thickBot="1" x14ac:dyDescent="0.3">
      <c r="A86" s="297" t="s">
        <v>18</v>
      </c>
      <c r="B86" s="298"/>
      <c r="C86" s="381"/>
      <c r="D86" s="381"/>
      <c r="E86" s="381"/>
      <c r="F86" s="381"/>
      <c r="G86" s="381"/>
      <c r="H86" s="382"/>
    </row>
    <row r="87" spans="1:8" ht="16.8" x14ac:dyDescent="0.25">
      <c r="A87" s="41">
        <v>11</v>
      </c>
      <c r="B87" s="232" t="s">
        <v>8</v>
      </c>
      <c r="C87" s="447" t="s">
        <v>52</v>
      </c>
      <c r="D87" s="448" t="s">
        <v>52</v>
      </c>
      <c r="E87" s="448" t="s">
        <v>52</v>
      </c>
      <c r="F87" s="448">
        <v>42</v>
      </c>
      <c r="G87" s="448">
        <v>0</v>
      </c>
      <c r="H87" s="449">
        <v>17</v>
      </c>
    </row>
    <row r="88" spans="1:8" ht="16.8" x14ac:dyDescent="0.25">
      <c r="A88" s="30">
        <v>12</v>
      </c>
      <c r="B88" s="233" t="s">
        <v>9</v>
      </c>
      <c r="C88" s="450" t="s">
        <v>52</v>
      </c>
      <c r="D88" s="451" t="s">
        <v>52</v>
      </c>
      <c r="E88" s="451" t="s">
        <v>52</v>
      </c>
      <c r="F88" s="451">
        <v>65</v>
      </c>
      <c r="G88" s="451">
        <v>6</v>
      </c>
      <c r="H88" s="452">
        <v>25</v>
      </c>
    </row>
    <row r="89" spans="1:8" ht="16.8" x14ac:dyDescent="0.25">
      <c r="A89" s="30">
        <v>13</v>
      </c>
      <c r="B89" s="233" t="s">
        <v>10</v>
      </c>
      <c r="C89" s="450" t="s">
        <v>52</v>
      </c>
      <c r="D89" s="451" t="s">
        <v>52</v>
      </c>
      <c r="E89" s="451" t="s">
        <v>52</v>
      </c>
      <c r="F89" s="451">
        <v>2</v>
      </c>
      <c r="G89" s="451">
        <v>2</v>
      </c>
      <c r="H89" s="452">
        <v>2</v>
      </c>
    </row>
    <row r="90" spans="1:8" ht="16.8" x14ac:dyDescent="0.25">
      <c r="A90" s="30">
        <v>14</v>
      </c>
      <c r="B90" s="233" t="s">
        <v>11</v>
      </c>
      <c r="C90" s="450" t="s">
        <v>52</v>
      </c>
      <c r="D90" s="451" t="s">
        <v>52</v>
      </c>
      <c r="E90" s="451" t="s">
        <v>52</v>
      </c>
      <c r="F90" s="451" t="s">
        <v>51</v>
      </c>
      <c r="G90" s="451" t="s">
        <v>51</v>
      </c>
      <c r="H90" s="452" t="s">
        <v>51</v>
      </c>
    </row>
    <row r="91" spans="1:8" ht="16.8" x14ac:dyDescent="0.25">
      <c r="A91" s="30">
        <v>15</v>
      </c>
      <c r="B91" s="233" t="s">
        <v>12</v>
      </c>
      <c r="C91" s="450" t="s">
        <v>52</v>
      </c>
      <c r="D91" s="451" t="s">
        <v>52</v>
      </c>
      <c r="E91" s="451" t="s">
        <v>52</v>
      </c>
      <c r="F91" s="451" t="s">
        <v>20</v>
      </c>
      <c r="G91" s="451" t="s">
        <v>20</v>
      </c>
      <c r="H91" s="452" t="s">
        <v>20</v>
      </c>
    </row>
    <row r="92" spans="1:8" ht="16.2" x14ac:dyDescent="0.25">
      <c r="A92" s="42">
        <v>16</v>
      </c>
      <c r="B92" s="233" t="s">
        <v>13</v>
      </c>
      <c r="C92" s="450" t="s">
        <v>52</v>
      </c>
      <c r="D92" s="451" t="s">
        <v>52</v>
      </c>
      <c r="E92" s="451" t="s">
        <v>52</v>
      </c>
      <c r="F92" s="451" t="s">
        <v>52</v>
      </c>
      <c r="G92" s="451" t="s">
        <v>52</v>
      </c>
      <c r="H92" s="452" t="s">
        <v>52</v>
      </c>
    </row>
    <row r="93" spans="1:8" ht="16.2" x14ac:dyDescent="0.25">
      <c r="A93" s="42">
        <v>17</v>
      </c>
      <c r="B93" s="233" t="s">
        <v>50</v>
      </c>
      <c r="C93" s="450" t="s">
        <v>52</v>
      </c>
      <c r="D93" s="451" t="s">
        <v>52</v>
      </c>
      <c r="E93" s="451" t="s">
        <v>52</v>
      </c>
      <c r="F93" s="451" t="s">
        <v>52</v>
      </c>
      <c r="G93" s="451" t="s">
        <v>52</v>
      </c>
      <c r="H93" s="452" t="s">
        <v>52</v>
      </c>
    </row>
    <row r="94" spans="1:8" ht="16.2" x14ac:dyDescent="0.25">
      <c r="A94" s="42">
        <v>18</v>
      </c>
      <c r="B94" s="233" t="s">
        <v>14</v>
      </c>
      <c r="C94" s="450" t="s">
        <v>52</v>
      </c>
      <c r="D94" s="451" t="s">
        <v>52</v>
      </c>
      <c r="E94" s="451" t="s">
        <v>52</v>
      </c>
      <c r="F94" s="451" t="s">
        <v>52</v>
      </c>
      <c r="G94" s="451" t="s">
        <v>52</v>
      </c>
      <c r="H94" s="452" t="s">
        <v>52</v>
      </c>
    </row>
    <row r="95" spans="1:8" ht="16.2" x14ac:dyDescent="0.25">
      <c r="A95" s="42">
        <v>19</v>
      </c>
      <c r="B95" s="233" t="s">
        <v>2</v>
      </c>
      <c r="C95" s="450" t="s">
        <v>52</v>
      </c>
      <c r="D95" s="451" t="s">
        <v>52</v>
      </c>
      <c r="E95" s="451" t="s">
        <v>52</v>
      </c>
      <c r="F95" s="451" t="s">
        <v>52</v>
      </c>
      <c r="G95" s="451" t="s">
        <v>52</v>
      </c>
      <c r="H95" s="452" t="s">
        <v>52</v>
      </c>
    </row>
    <row r="96" spans="1:8" ht="16.2" x14ac:dyDescent="0.25">
      <c r="A96" s="42">
        <v>20</v>
      </c>
      <c r="B96" s="233" t="s">
        <v>15</v>
      </c>
      <c r="C96" s="450" t="s">
        <v>52</v>
      </c>
      <c r="D96" s="451" t="s">
        <v>52</v>
      </c>
      <c r="E96" s="451" t="s">
        <v>52</v>
      </c>
      <c r="F96" s="451" t="s">
        <v>52</v>
      </c>
      <c r="G96" s="451" t="s">
        <v>52</v>
      </c>
      <c r="H96" s="452" t="s">
        <v>52</v>
      </c>
    </row>
    <row r="97" spans="1:8" ht="16.8" thickBot="1" x14ac:dyDescent="0.3">
      <c r="A97" s="77">
        <v>21</v>
      </c>
      <c r="B97" s="234" t="s">
        <v>16</v>
      </c>
      <c r="C97" s="453" t="s">
        <v>52</v>
      </c>
      <c r="D97" s="454" t="s">
        <v>52</v>
      </c>
      <c r="E97" s="454" t="s">
        <v>52</v>
      </c>
      <c r="F97" s="454" t="s">
        <v>52</v>
      </c>
      <c r="G97" s="454" t="s">
        <v>52</v>
      </c>
      <c r="H97" s="455" t="s">
        <v>52</v>
      </c>
    </row>
  </sheetData>
  <mergeCells count="85">
    <mergeCell ref="I45:J45"/>
    <mergeCell ref="A1:Q1"/>
    <mergeCell ref="A4:Q4"/>
    <mergeCell ref="A5:B5"/>
    <mergeCell ref="A6:B6"/>
    <mergeCell ref="A7:B7"/>
    <mergeCell ref="A3:B3"/>
    <mergeCell ref="C3:Q3"/>
    <mergeCell ref="A8:B8"/>
    <mergeCell ref="C10:G10"/>
    <mergeCell ref="H10:L10"/>
    <mergeCell ref="A23:L23"/>
    <mergeCell ref="A12:L12"/>
    <mergeCell ref="A10:A11"/>
    <mergeCell ref="B10:B11"/>
    <mergeCell ref="K47:L47"/>
    <mergeCell ref="C42:L42"/>
    <mergeCell ref="A44:L44"/>
    <mergeCell ref="C55:L55"/>
    <mergeCell ref="A36:Q36"/>
    <mergeCell ref="A37:B38"/>
    <mergeCell ref="B42:B43"/>
    <mergeCell ref="A42:A43"/>
    <mergeCell ref="C43:D43"/>
    <mergeCell ref="E43:F43"/>
    <mergeCell ref="G43:H43"/>
    <mergeCell ref="I43:J43"/>
    <mergeCell ref="K43:L43"/>
    <mergeCell ref="C45:D45"/>
    <mergeCell ref="E45:F45"/>
    <mergeCell ref="G45:H45"/>
    <mergeCell ref="A69:Q69"/>
    <mergeCell ref="A70:B71"/>
    <mergeCell ref="B73:B74"/>
    <mergeCell ref="C73:H73"/>
    <mergeCell ref="K45:L45"/>
    <mergeCell ref="A55:A56"/>
    <mergeCell ref="B55:B56"/>
    <mergeCell ref="C48:D48"/>
    <mergeCell ref="E48:F48"/>
    <mergeCell ref="G48:H48"/>
    <mergeCell ref="I48:J48"/>
    <mergeCell ref="K48:L48"/>
    <mergeCell ref="C47:D47"/>
    <mergeCell ref="E47:F47"/>
    <mergeCell ref="G47:H47"/>
    <mergeCell ref="I47:J47"/>
    <mergeCell ref="W45:X45"/>
    <mergeCell ref="Y45:Z45"/>
    <mergeCell ref="AA45:AB45"/>
    <mergeCell ref="A73:A74"/>
    <mergeCell ref="M42:AB42"/>
    <mergeCell ref="M43:N43"/>
    <mergeCell ref="O43:P43"/>
    <mergeCell ref="Q43:R43"/>
    <mergeCell ref="S43:T43"/>
    <mergeCell ref="U43:V43"/>
    <mergeCell ref="W43:X43"/>
    <mergeCell ref="Y43:Z43"/>
    <mergeCell ref="AA43:AB43"/>
    <mergeCell ref="M45:N45"/>
    <mergeCell ref="O45:P45"/>
    <mergeCell ref="Q45:R45"/>
    <mergeCell ref="O47:P47"/>
    <mergeCell ref="Q47:R47"/>
    <mergeCell ref="S47:T47"/>
    <mergeCell ref="U47:V47"/>
    <mergeCell ref="S45:T45"/>
    <mergeCell ref="U45:V45"/>
    <mergeCell ref="M55:AB55"/>
    <mergeCell ref="A39:B39"/>
    <mergeCell ref="A40:B40"/>
    <mergeCell ref="M44:AB44"/>
    <mergeCell ref="W47:X47"/>
    <mergeCell ref="Y47:Z47"/>
    <mergeCell ref="AA47:AB47"/>
    <mergeCell ref="M48:N48"/>
    <mergeCell ref="O48:P48"/>
    <mergeCell ref="Q48:R48"/>
    <mergeCell ref="S48:T48"/>
    <mergeCell ref="U48:V48"/>
    <mergeCell ref="W48:X48"/>
    <mergeCell ref="Y48:Z48"/>
    <mergeCell ref="AA48:AB48"/>
    <mergeCell ref="M47:N47"/>
  </mergeCells>
  <pageMargins left="0.7" right="0.7" top="0.75" bottom="0.75" header="0.3" footer="0.3"/>
  <pageSetup scale="5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7"/>
  <sheetViews>
    <sheetView zoomScaleNormal="100" workbookViewId="0">
      <selection activeCell="A3" sqref="A3:Q3"/>
    </sheetView>
  </sheetViews>
  <sheetFormatPr defaultColWidth="9.33203125" defaultRowHeight="13.2" x14ac:dyDescent="0.25"/>
  <cols>
    <col min="1" max="1" width="5.109375" style="1" bestFit="1" customWidth="1"/>
    <col min="2" max="2" width="59.109375" style="1" customWidth="1"/>
    <col min="3" max="7" width="9.33203125" style="1" customWidth="1"/>
    <col min="8" max="9" width="9.33203125" style="1"/>
    <col min="10" max="10" width="12.6640625" style="1" bestFit="1" customWidth="1"/>
    <col min="11" max="16384" width="9.33203125" style="1"/>
  </cols>
  <sheetData>
    <row r="1" spans="1:17" ht="90.6" customHeight="1" thickBot="1" x14ac:dyDescent="0.3">
      <c r="A1" s="829" t="s">
        <v>132</v>
      </c>
      <c r="B1" s="830"/>
      <c r="C1" s="830"/>
      <c r="D1" s="830"/>
      <c r="E1" s="830"/>
      <c r="F1" s="830"/>
      <c r="G1" s="830"/>
      <c r="H1" s="830"/>
      <c r="I1" s="830"/>
      <c r="J1" s="830"/>
      <c r="K1" s="830"/>
      <c r="L1" s="830"/>
      <c r="M1" s="830"/>
      <c r="N1" s="830"/>
      <c r="O1" s="830"/>
      <c r="P1" s="830"/>
      <c r="Q1" s="831"/>
    </row>
    <row r="2" spans="1:17" ht="13.8" customHeight="1" thickBot="1" x14ac:dyDescent="0.3"/>
    <row r="3" spans="1:17" ht="25.2" thickBot="1" x14ac:dyDescent="0.3">
      <c r="A3" s="840" t="s">
        <v>315</v>
      </c>
      <c r="B3" s="889"/>
      <c r="C3" s="890">
        <v>127</v>
      </c>
      <c r="D3" s="838"/>
      <c r="E3" s="838"/>
      <c r="F3" s="838"/>
      <c r="G3" s="838"/>
      <c r="H3" s="838"/>
      <c r="I3" s="838"/>
      <c r="J3" s="838"/>
      <c r="K3" s="838"/>
      <c r="L3" s="838"/>
      <c r="M3" s="838"/>
      <c r="N3" s="838"/>
      <c r="O3" s="838"/>
      <c r="P3" s="838"/>
      <c r="Q3" s="839"/>
    </row>
    <row r="4" spans="1:17" ht="23.4" thickBot="1" x14ac:dyDescent="0.3">
      <c r="A4" s="779" t="s">
        <v>45</v>
      </c>
      <c r="B4" s="780"/>
      <c r="C4" s="780"/>
      <c r="D4" s="780"/>
      <c r="E4" s="780"/>
      <c r="F4" s="780"/>
      <c r="G4" s="780"/>
      <c r="H4" s="780"/>
      <c r="I4" s="780"/>
      <c r="J4" s="780"/>
      <c r="K4" s="780"/>
      <c r="L4" s="780"/>
      <c r="M4" s="780"/>
      <c r="N4" s="780"/>
      <c r="O4" s="780"/>
      <c r="P4" s="780"/>
      <c r="Q4" s="781"/>
    </row>
    <row r="5" spans="1:17" ht="22.2" customHeight="1" thickBot="1" x14ac:dyDescent="0.35">
      <c r="A5" s="832"/>
      <c r="B5" s="833"/>
      <c r="C5" s="54" t="s">
        <v>33</v>
      </c>
      <c r="D5" s="54" t="s">
        <v>27</v>
      </c>
      <c r="E5" s="54" t="s">
        <v>22</v>
      </c>
      <c r="F5" s="54" t="s">
        <v>28</v>
      </c>
      <c r="G5" s="54" t="s">
        <v>30</v>
      </c>
      <c r="H5" s="54" t="s">
        <v>29</v>
      </c>
      <c r="I5" s="54" t="s">
        <v>34</v>
      </c>
      <c r="J5" s="54" t="s">
        <v>1</v>
      </c>
      <c r="K5" s="54">
        <v>100</v>
      </c>
      <c r="L5" s="54">
        <v>50</v>
      </c>
      <c r="M5" s="54">
        <v>0</v>
      </c>
      <c r="N5" s="54" t="s">
        <v>31</v>
      </c>
      <c r="O5" s="54" t="s">
        <v>32</v>
      </c>
      <c r="P5" s="54" t="s">
        <v>35</v>
      </c>
      <c r="Q5" s="55" t="s">
        <v>36</v>
      </c>
    </row>
    <row r="6" spans="1:17" ht="16.2" thickBot="1" x14ac:dyDescent="0.3">
      <c r="A6" s="834" t="s">
        <v>24</v>
      </c>
      <c r="B6" s="835"/>
      <c r="C6" s="61" t="s">
        <v>48</v>
      </c>
      <c r="D6" s="62" t="s">
        <v>48</v>
      </c>
      <c r="E6" s="62" t="s">
        <v>48</v>
      </c>
      <c r="F6" s="62" t="s">
        <v>48</v>
      </c>
      <c r="G6" s="62" t="s">
        <v>48</v>
      </c>
      <c r="H6" s="62" t="s">
        <v>48</v>
      </c>
      <c r="I6" s="62" t="s">
        <v>48</v>
      </c>
      <c r="J6" s="62" t="s">
        <v>48</v>
      </c>
      <c r="K6" s="62" t="s">
        <v>48</v>
      </c>
      <c r="L6" s="62" t="s">
        <v>48</v>
      </c>
      <c r="M6" s="62" t="s">
        <v>48</v>
      </c>
      <c r="N6" s="62" t="s">
        <v>48</v>
      </c>
      <c r="O6" s="62" t="s">
        <v>48</v>
      </c>
      <c r="P6" s="62" t="s">
        <v>48</v>
      </c>
      <c r="Q6" s="63" t="s">
        <v>48</v>
      </c>
    </row>
    <row r="7" spans="1:17" ht="16.2" thickBot="1" x14ac:dyDescent="0.3">
      <c r="A7" s="836" t="s">
        <v>23</v>
      </c>
      <c r="B7" s="837"/>
      <c r="C7" s="61">
        <v>5</v>
      </c>
      <c r="D7" s="62">
        <v>5</v>
      </c>
      <c r="E7" s="62">
        <v>0</v>
      </c>
      <c r="F7" s="62">
        <v>92</v>
      </c>
      <c r="G7" s="62">
        <v>82</v>
      </c>
      <c r="H7" s="62">
        <v>37</v>
      </c>
      <c r="I7" s="62">
        <v>18.399999999999999</v>
      </c>
      <c r="J7" s="62">
        <v>112.2</v>
      </c>
      <c r="K7" s="62" t="s">
        <v>48</v>
      </c>
      <c r="L7" s="62" t="s">
        <v>48</v>
      </c>
      <c r="M7" s="62" t="s">
        <v>48</v>
      </c>
      <c r="N7" s="62">
        <v>14</v>
      </c>
      <c r="O7" s="62">
        <v>2</v>
      </c>
      <c r="P7" s="62">
        <v>2</v>
      </c>
      <c r="Q7" s="63" t="s">
        <v>48</v>
      </c>
    </row>
    <row r="8" spans="1:17" ht="16.2" thickBot="1" x14ac:dyDescent="0.35">
      <c r="A8" s="819" t="s">
        <v>37</v>
      </c>
      <c r="B8" s="820"/>
      <c r="C8" s="227">
        <v>5</v>
      </c>
      <c r="D8" s="156">
        <v>5</v>
      </c>
      <c r="E8" s="156">
        <v>0</v>
      </c>
      <c r="F8" s="156">
        <v>92</v>
      </c>
      <c r="G8" s="156">
        <v>82</v>
      </c>
      <c r="H8" s="156">
        <v>37</v>
      </c>
      <c r="I8" s="156">
        <v>18.399999999999999</v>
      </c>
      <c r="J8" s="156">
        <v>112.2</v>
      </c>
      <c r="K8" s="156" t="s">
        <v>48</v>
      </c>
      <c r="L8" s="156" t="s">
        <v>48</v>
      </c>
      <c r="M8" s="156" t="s">
        <v>48</v>
      </c>
      <c r="N8" s="156">
        <v>14</v>
      </c>
      <c r="O8" s="156">
        <v>2</v>
      </c>
      <c r="P8" s="156">
        <v>2</v>
      </c>
      <c r="Q8" s="197"/>
    </row>
    <row r="9" spans="1:17" ht="13.8" thickBot="1" x14ac:dyDescent="0.3"/>
    <row r="10" spans="1:17" ht="21" customHeight="1" x14ac:dyDescent="0.25">
      <c r="A10" s="824" t="s">
        <v>1</v>
      </c>
      <c r="B10" s="824" t="s">
        <v>0</v>
      </c>
      <c r="C10" s="992" t="s">
        <v>26</v>
      </c>
      <c r="D10" s="993"/>
      <c r="E10" s="993"/>
      <c r="F10" s="993"/>
      <c r="G10" s="993"/>
    </row>
    <row r="11" spans="1:17" ht="33" customHeight="1" thickBot="1" x14ac:dyDescent="0.3">
      <c r="A11" s="825"/>
      <c r="B11" s="825"/>
      <c r="C11" s="178" t="s">
        <v>177</v>
      </c>
      <c r="D11" s="213" t="s">
        <v>178</v>
      </c>
      <c r="E11" s="213" t="s">
        <v>179</v>
      </c>
      <c r="F11" s="213" t="s">
        <v>180</v>
      </c>
      <c r="G11" s="213" t="s">
        <v>181</v>
      </c>
    </row>
    <row r="12" spans="1:17" ht="21" customHeight="1" thickBot="1" x14ac:dyDescent="0.3">
      <c r="A12" s="913" t="s">
        <v>17</v>
      </c>
      <c r="B12" s="914"/>
      <c r="C12" s="914"/>
      <c r="D12" s="914"/>
      <c r="E12" s="914"/>
      <c r="F12" s="914"/>
      <c r="G12" s="915"/>
    </row>
    <row r="13" spans="1:17" ht="20.25" customHeight="1" x14ac:dyDescent="0.25">
      <c r="A13" s="29">
        <v>1</v>
      </c>
      <c r="B13" s="26" t="s">
        <v>3</v>
      </c>
      <c r="C13" s="222">
        <v>5</v>
      </c>
      <c r="D13" s="122">
        <v>18</v>
      </c>
      <c r="E13" s="122">
        <v>21</v>
      </c>
      <c r="F13" s="122">
        <v>33</v>
      </c>
      <c r="G13" s="125">
        <v>37</v>
      </c>
    </row>
    <row r="14" spans="1:17" ht="19.5" customHeight="1" x14ac:dyDescent="0.25">
      <c r="A14" s="30">
        <v>2</v>
      </c>
      <c r="B14" s="27" t="s">
        <v>4</v>
      </c>
      <c r="C14" s="220">
        <v>2</v>
      </c>
      <c r="D14" s="4">
        <v>1</v>
      </c>
      <c r="E14" s="4">
        <v>2</v>
      </c>
      <c r="F14" s="4">
        <v>2</v>
      </c>
      <c r="G14" s="126">
        <v>2</v>
      </c>
    </row>
    <row r="15" spans="1:17" ht="20.25" customHeight="1" x14ac:dyDescent="0.25">
      <c r="A15" s="31">
        <v>3</v>
      </c>
      <c r="B15" s="27" t="s">
        <v>5</v>
      </c>
      <c r="C15" s="216" t="s">
        <v>140</v>
      </c>
      <c r="D15" s="215" t="s">
        <v>140</v>
      </c>
      <c r="E15" s="215" t="s">
        <v>140</v>
      </c>
      <c r="F15" s="215" t="s">
        <v>134</v>
      </c>
      <c r="G15" s="217" t="s">
        <v>134</v>
      </c>
    </row>
    <row r="16" spans="1:17" ht="19.5" customHeight="1" x14ac:dyDescent="0.25">
      <c r="A16" s="32">
        <v>4</v>
      </c>
      <c r="B16" s="27" t="s">
        <v>38</v>
      </c>
      <c r="C16" s="216" t="s">
        <v>141</v>
      </c>
      <c r="D16" s="215" t="s">
        <v>138</v>
      </c>
      <c r="E16" s="215" t="s">
        <v>136</v>
      </c>
      <c r="F16" s="215" t="s">
        <v>136</v>
      </c>
      <c r="G16" s="18" t="s">
        <v>182</v>
      </c>
    </row>
    <row r="17" spans="1:10" ht="19.5" customHeight="1" x14ac:dyDescent="0.25">
      <c r="A17" s="33" t="s">
        <v>39</v>
      </c>
      <c r="B17" s="27" t="s">
        <v>6</v>
      </c>
      <c r="C17" s="220">
        <v>105</v>
      </c>
      <c r="D17" s="4">
        <v>127</v>
      </c>
      <c r="E17" s="4">
        <v>135</v>
      </c>
      <c r="F17" s="4">
        <v>131</v>
      </c>
      <c r="G17" s="126">
        <v>187</v>
      </c>
    </row>
    <row r="18" spans="1:10" ht="19.5" customHeight="1" x14ac:dyDescent="0.25">
      <c r="A18" s="34">
        <v>6</v>
      </c>
      <c r="B18" s="27" t="s">
        <v>40</v>
      </c>
      <c r="C18" s="220">
        <v>3</v>
      </c>
      <c r="D18" s="4">
        <v>10</v>
      </c>
      <c r="E18" s="4">
        <v>2</v>
      </c>
      <c r="F18" s="4">
        <v>4</v>
      </c>
      <c r="G18" s="126">
        <v>8</v>
      </c>
    </row>
    <row r="19" spans="1:10" ht="19.5" customHeight="1" x14ac:dyDescent="0.25">
      <c r="A19" s="35">
        <v>7</v>
      </c>
      <c r="B19" s="27" t="s">
        <v>7</v>
      </c>
      <c r="C19" s="220">
        <v>79</v>
      </c>
      <c r="D19" s="4">
        <v>117</v>
      </c>
      <c r="E19" s="4">
        <v>98</v>
      </c>
      <c r="F19" s="4">
        <v>107</v>
      </c>
      <c r="G19" s="126">
        <v>120</v>
      </c>
    </row>
    <row r="20" spans="1:10" ht="19.5" customHeight="1" x14ac:dyDescent="0.25">
      <c r="A20" s="36">
        <v>8</v>
      </c>
      <c r="B20" s="27" t="s">
        <v>41</v>
      </c>
      <c r="C20" s="220">
        <v>104</v>
      </c>
      <c r="D20" s="4">
        <v>131</v>
      </c>
      <c r="E20" s="4">
        <v>134</v>
      </c>
      <c r="F20" s="4">
        <v>130</v>
      </c>
      <c r="G20" s="126">
        <v>243</v>
      </c>
    </row>
    <row r="21" spans="1:10" ht="19.5" customHeight="1" x14ac:dyDescent="0.25">
      <c r="A21" s="30">
        <v>9</v>
      </c>
      <c r="B21" s="27" t="s">
        <v>42</v>
      </c>
      <c r="C21" s="220">
        <v>10</v>
      </c>
      <c r="D21" s="4">
        <v>3</v>
      </c>
      <c r="E21" s="4">
        <v>10</v>
      </c>
      <c r="F21" s="4">
        <v>5</v>
      </c>
      <c r="G21" s="126">
        <v>3</v>
      </c>
    </row>
    <row r="22" spans="1:10" ht="19.5" customHeight="1" thickBot="1" x14ac:dyDescent="0.3">
      <c r="A22" s="37">
        <v>10</v>
      </c>
      <c r="B22" s="28" t="s">
        <v>19</v>
      </c>
      <c r="C22" s="223">
        <v>111</v>
      </c>
      <c r="D22" s="224">
        <v>83</v>
      </c>
      <c r="E22" s="224">
        <v>118</v>
      </c>
      <c r="F22" s="224">
        <v>120</v>
      </c>
      <c r="G22" s="225">
        <v>120</v>
      </c>
    </row>
    <row r="23" spans="1:10" ht="19.5" customHeight="1" thickBot="1" x14ac:dyDescent="0.3">
      <c r="A23" s="904" t="s">
        <v>18</v>
      </c>
      <c r="B23" s="905"/>
      <c r="C23" s="905"/>
      <c r="D23" s="905"/>
      <c r="E23" s="905"/>
      <c r="F23" s="905"/>
      <c r="G23" s="906"/>
    </row>
    <row r="24" spans="1:10" ht="19.5" customHeight="1" x14ac:dyDescent="0.25">
      <c r="A24" s="41">
        <v>11</v>
      </c>
      <c r="B24" s="46" t="s">
        <v>8</v>
      </c>
      <c r="C24" s="23">
        <v>16</v>
      </c>
      <c r="D24" s="15">
        <v>29</v>
      </c>
      <c r="E24" s="15">
        <v>1</v>
      </c>
      <c r="F24" s="15">
        <v>9</v>
      </c>
      <c r="G24" s="16">
        <v>37</v>
      </c>
    </row>
    <row r="25" spans="1:10" ht="19.5" customHeight="1" x14ac:dyDescent="0.25">
      <c r="A25" s="30">
        <v>12</v>
      </c>
      <c r="B25" s="47" t="s">
        <v>9</v>
      </c>
      <c r="C25" s="24">
        <v>12</v>
      </c>
      <c r="D25" s="2">
        <v>32</v>
      </c>
      <c r="E25" s="2">
        <v>8</v>
      </c>
      <c r="F25" s="2">
        <v>8</v>
      </c>
      <c r="G25" s="18">
        <v>22</v>
      </c>
    </row>
    <row r="26" spans="1:10" ht="19.5" customHeight="1" x14ac:dyDescent="0.25">
      <c r="A26" s="30">
        <v>13</v>
      </c>
      <c r="B26" s="47" t="s">
        <v>10</v>
      </c>
      <c r="C26" s="24">
        <v>1</v>
      </c>
      <c r="D26" s="2">
        <v>1</v>
      </c>
      <c r="E26" s="2">
        <v>1</v>
      </c>
      <c r="F26" s="2">
        <v>1</v>
      </c>
      <c r="G26" s="18">
        <v>2</v>
      </c>
    </row>
    <row r="27" spans="1:10" ht="19.5" customHeight="1" x14ac:dyDescent="0.25">
      <c r="A27" s="30">
        <v>14</v>
      </c>
      <c r="B27" s="47" t="s">
        <v>11</v>
      </c>
      <c r="C27" s="24" t="s">
        <v>51</v>
      </c>
      <c r="D27" s="2" t="s">
        <v>51</v>
      </c>
      <c r="E27" s="2" t="s">
        <v>51</v>
      </c>
      <c r="F27" s="2" t="s">
        <v>51</v>
      </c>
      <c r="G27" s="18" t="s">
        <v>51</v>
      </c>
      <c r="H27" s="5"/>
      <c r="I27" s="5"/>
      <c r="J27" s="5"/>
    </row>
    <row r="28" spans="1:10" ht="19.5" customHeight="1" x14ac:dyDescent="0.25">
      <c r="A28" s="30">
        <v>15</v>
      </c>
      <c r="B28" s="47" t="s">
        <v>12</v>
      </c>
      <c r="C28" s="24" t="s">
        <v>20</v>
      </c>
      <c r="D28" s="2" t="s">
        <v>20</v>
      </c>
      <c r="E28" s="2" t="s">
        <v>20</v>
      </c>
      <c r="F28" s="2" t="s">
        <v>20</v>
      </c>
      <c r="G28" s="18" t="s">
        <v>20</v>
      </c>
    </row>
    <row r="29" spans="1:10" ht="18.75" customHeight="1" x14ac:dyDescent="0.25">
      <c r="A29" s="42">
        <v>16</v>
      </c>
      <c r="B29" s="47" t="s">
        <v>13</v>
      </c>
      <c r="C29" s="24" t="s">
        <v>20</v>
      </c>
      <c r="D29" s="2" t="s">
        <v>20</v>
      </c>
      <c r="E29" s="2" t="s">
        <v>20</v>
      </c>
      <c r="F29" s="2" t="s">
        <v>20</v>
      </c>
      <c r="G29" s="18" t="s">
        <v>20</v>
      </c>
    </row>
    <row r="30" spans="1:10" ht="18.75" customHeight="1" x14ac:dyDescent="0.25">
      <c r="A30" s="42">
        <v>17</v>
      </c>
      <c r="B30" s="47" t="s">
        <v>50</v>
      </c>
      <c r="C30" s="24" t="s">
        <v>20</v>
      </c>
      <c r="D30" s="2" t="s">
        <v>20</v>
      </c>
      <c r="E30" s="2" t="s">
        <v>20</v>
      </c>
      <c r="F30" s="2" t="s">
        <v>20</v>
      </c>
      <c r="G30" s="18" t="s">
        <v>20</v>
      </c>
    </row>
    <row r="31" spans="1:10" ht="19.5" customHeight="1" x14ac:dyDescent="0.25">
      <c r="A31" s="42">
        <v>18</v>
      </c>
      <c r="B31" s="47" t="s">
        <v>14</v>
      </c>
      <c r="C31" s="24" t="s">
        <v>20</v>
      </c>
      <c r="D31" s="2" t="s">
        <v>20</v>
      </c>
      <c r="E31" s="2" t="s">
        <v>20</v>
      </c>
      <c r="F31" s="2" t="s">
        <v>20</v>
      </c>
      <c r="G31" s="18" t="s">
        <v>20</v>
      </c>
    </row>
    <row r="32" spans="1:10" ht="19.5" customHeight="1" x14ac:dyDescent="0.25">
      <c r="A32" s="42">
        <v>19</v>
      </c>
      <c r="B32" s="47" t="s">
        <v>2</v>
      </c>
      <c r="C32" s="24" t="s">
        <v>20</v>
      </c>
      <c r="D32" s="2" t="s">
        <v>20</v>
      </c>
      <c r="E32" s="2" t="s">
        <v>20</v>
      </c>
      <c r="F32" s="2" t="s">
        <v>20</v>
      </c>
      <c r="G32" s="18" t="s">
        <v>20</v>
      </c>
    </row>
    <row r="33" spans="1:17" ht="19.5" customHeight="1" x14ac:dyDescent="0.25">
      <c r="A33" s="42">
        <v>20</v>
      </c>
      <c r="B33" s="47" t="s">
        <v>15</v>
      </c>
      <c r="C33" s="24" t="s">
        <v>20</v>
      </c>
      <c r="D33" s="2" t="s">
        <v>20</v>
      </c>
      <c r="E33" s="2" t="s">
        <v>20</v>
      </c>
      <c r="F33" s="2" t="s">
        <v>20</v>
      </c>
      <c r="G33" s="18" t="s">
        <v>20</v>
      </c>
    </row>
    <row r="34" spans="1:17" ht="19.5" customHeight="1" thickBot="1" x14ac:dyDescent="0.3">
      <c r="A34" s="42">
        <v>21</v>
      </c>
      <c r="B34" s="48" t="s">
        <v>16</v>
      </c>
      <c r="C34" s="25" t="s">
        <v>20</v>
      </c>
      <c r="D34" s="21" t="s">
        <v>20</v>
      </c>
      <c r="E34" s="21" t="s">
        <v>20</v>
      </c>
      <c r="F34" s="21" t="s">
        <v>20</v>
      </c>
      <c r="G34" s="22" t="s">
        <v>20</v>
      </c>
    </row>
    <row r="35" spans="1:17" ht="19.5" customHeight="1" thickBot="1" x14ac:dyDescent="0.3"/>
    <row r="36" spans="1:17" ht="19.5" customHeight="1" thickBot="1" x14ac:dyDescent="0.3">
      <c r="A36" s="893" t="s">
        <v>46</v>
      </c>
      <c r="B36" s="894"/>
      <c r="C36" s="780"/>
      <c r="D36" s="780"/>
      <c r="E36" s="780"/>
      <c r="F36" s="780"/>
      <c r="G36" s="780"/>
      <c r="H36" s="780"/>
      <c r="I36" s="780"/>
      <c r="J36" s="780"/>
      <c r="K36" s="780"/>
      <c r="L36" s="780"/>
      <c r="M36" s="780"/>
      <c r="N36" s="780"/>
      <c r="O36" s="780"/>
      <c r="P36" s="780"/>
      <c r="Q36" s="781"/>
    </row>
    <row r="37" spans="1:17" ht="19.5" customHeight="1" x14ac:dyDescent="0.3">
      <c r="A37" s="1024" t="s">
        <v>53</v>
      </c>
      <c r="B37" s="1024"/>
      <c r="C37" s="79" t="s">
        <v>33</v>
      </c>
      <c r="D37" s="49" t="s">
        <v>27</v>
      </c>
      <c r="E37" s="49" t="s">
        <v>22</v>
      </c>
      <c r="F37" s="49" t="s">
        <v>28</v>
      </c>
      <c r="G37" s="49" t="s">
        <v>30</v>
      </c>
      <c r="H37" s="49" t="s">
        <v>29</v>
      </c>
      <c r="I37" s="49" t="s">
        <v>34</v>
      </c>
      <c r="J37" s="49" t="s">
        <v>1</v>
      </c>
      <c r="K37" s="49">
        <v>100</v>
      </c>
      <c r="L37" s="49">
        <v>50</v>
      </c>
      <c r="M37" s="49">
        <v>0</v>
      </c>
      <c r="N37" s="49" t="s">
        <v>31</v>
      </c>
      <c r="O37" s="49" t="s">
        <v>32</v>
      </c>
      <c r="P37" s="49" t="s">
        <v>35</v>
      </c>
      <c r="Q37" s="50" t="s">
        <v>36</v>
      </c>
    </row>
    <row r="38" spans="1:17" ht="20.25" customHeight="1" x14ac:dyDescent="0.3">
      <c r="A38" s="1024"/>
      <c r="B38" s="1024"/>
      <c r="C38" s="374">
        <v>3</v>
      </c>
      <c r="D38" s="367">
        <v>3</v>
      </c>
      <c r="E38" s="367">
        <v>1</v>
      </c>
      <c r="F38" s="367">
        <v>12</v>
      </c>
      <c r="G38" s="367">
        <v>12</v>
      </c>
      <c r="H38" s="367" t="s">
        <v>111</v>
      </c>
      <c r="I38" s="367">
        <v>6</v>
      </c>
      <c r="J38" s="367">
        <v>100</v>
      </c>
      <c r="K38" s="367" t="s">
        <v>48</v>
      </c>
      <c r="L38" s="367" t="s">
        <v>48</v>
      </c>
      <c r="M38" s="367">
        <v>1</v>
      </c>
      <c r="N38" s="367">
        <v>1</v>
      </c>
      <c r="O38" s="367">
        <v>1</v>
      </c>
      <c r="P38" s="368">
        <v>6</v>
      </c>
      <c r="Q38" s="369"/>
    </row>
    <row r="39" spans="1:17" ht="20.25" customHeight="1" x14ac:dyDescent="0.3">
      <c r="A39" s="1024" t="s">
        <v>421</v>
      </c>
      <c r="B39" s="1024"/>
      <c r="C39" s="262">
        <v>3</v>
      </c>
      <c r="D39" s="262">
        <v>3</v>
      </c>
      <c r="E39" s="262" t="s">
        <v>48</v>
      </c>
      <c r="F39" s="262">
        <v>56</v>
      </c>
      <c r="G39" s="262">
        <v>43</v>
      </c>
      <c r="H39" s="262">
        <v>36</v>
      </c>
      <c r="I39" s="262">
        <v>18.66</v>
      </c>
      <c r="J39" s="262">
        <v>130.22999999999999</v>
      </c>
      <c r="K39" s="262" t="s">
        <v>48</v>
      </c>
      <c r="L39" s="262" t="s">
        <v>48</v>
      </c>
      <c r="M39" s="262" t="s">
        <v>48</v>
      </c>
      <c r="N39" s="262">
        <v>8</v>
      </c>
      <c r="O39" s="262">
        <v>3</v>
      </c>
      <c r="P39" s="52">
        <v>4</v>
      </c>
      <c r="Q39" s="52"/>
    </row>
    <row r="40" spans="1:17" ht="20.25" customHeight="1" x14ac:dyDescent="0.3">
      <c r="A40" s="1024" t="s">
        <v>37</v>
      </c>
      <c r="B40" s="1024"/>
      <c r="C40" s="6">
        <f t="shared" ref="C40:H40" si="0">SUM(C38:C39)</f>
        <v>6</v>
      </c>
      <c r="D40" s="6">
        <f t="shared" si="0"/>
        <v>6</v>
      </c>
      <c r="E40" s="6">
        <f t="shared" si="0"/>
        <v>1</v>
      </c>
      <c r="F40" s="6">
        <f t="shared" si="0"/>
        <v>68</v>
      </c>
      <c r="G40" s="6">
        <f t="shared" si="0"/>
        <v>55</v>
      </c>
      <c r="H40" s="6">
        <f t="shared" si="0"/>
        <v>36</v>
      </c>
      <c r="I40" s="6">
        <f>F40/5</f>
        <v>13.6</v>
      </c>
      <c r="J40" s="723">
        <f>F40*100/G40</f>
        <v>123.63636363636364</v>
      </c>
      <c r="K40" s="6"/>
      <c r="L40" s="6"/>
      <c r="M40" s="6">
        <f>SUM(M38:M39)</f>
        <v>1</v>
      </c>
      <c r="N40" s="6">
        <f>SUM(N38:N39)</f>
        <v>9</v>
      </c>
      <c r="O40" s="6">
        <f>SUM(O38:O39)</f>
        <v>4</v>
      </c>
      <c r="P40" s="52">
        <f>SUM(P38:P39)</f>
        <v>10</v>
      </c>
      <c r="Q40" s="52"/>
    </row>
    <row r="41" spans="1:17" ht="13.8" thickBot="1" x14ac:dyDescent="0.3"/>
    <row r="42" spans="1:17" ht="20.25" customHeight="1" x14ac:dyDescent="0.25">
      <c r="A42" s="72" t="s">
        <v>1</v>
      </c>
      <c r="B42" s="802" t="s">
        <v>0</v>
      </c>
      <c r="C42" s="826" t="s">
        <v>43</v>
      </c>
      <c r="D42" s="827"/>
      <c r="E42" s="827"/>
      <c r="F42" s="827"/>
      <c r="G42" s="827"/>
      <c r="H42" s="827"/>
      <c r="I42" s="1212" t="s">
        <v>317</v>
      </c>
      <c r="J42" s="1213"/>
      <c r="K42" s="1213"/>
      <c r="L42" s="1214"/>
    </row>
    <row r="43" spans="1:17" ht="31.8" thickBot="1" x14ac:dyDescent="0.3">
      <c r="A43" s="74"/>
      <c r="B43" s="803"/>
      <c r="C43" s="51" t="s">
        <v>151</v>
      </c>
      <c r="D43" s="10" t="s">
        <v>152</v>
      </c>
      <c r="E43" s="10" t="s">
        <v>154</v>
      </c>
      <c r="F43" s="10" t="s">
        <v>153</v>
      </c>
      <c r="G43" s="10" t="s">
        <v>214</v>
      </c>
      <c r="H43" s="650" t="s">
        <v>215</v>
      </c>
      <c r="I43" s="715" t="s">
        <v>320</v>
      </c>
      <c r="J43" s="716" t="s">
        <v>318</v>
      </c>
      <c r="K43" s="716" t="s">
        <v>319</v>
      </c>
      <c r="L43" s="717" t="s">
        <v>324</v>
      </c>
    </row>
    <row r="44" spans="1:17" ht="20.25" customHeight="1" thickBot="1" x14ac:dyDescent="0.3">
      <c r="A44" s="913" t="s">
        <v>17</v>
      </c>
      <c r="B44" s="914"/>
      <c r="C44" s="914"/>
      <c r="D44" s="914"/>
      <c r="E44" s="914"/>
      <c r="F44" s="914"/>
      <c r="G44" s="914"/>
      <c r="H44" s="914"/>
      <c r="I44" s="1215" t="s">
        <v>17</v>
      </c>
      <c r="J44" s="1216"/>
      <c r="K44" s="1216"/>
      <c r="L44" s="1217"/>
    </row>
    <row r="45" spans="1:17" ht="18" x14ac:dyDescent="0.25">
      <c r="A45" s="29">
        <v>1</v>
      </c>
      <c r="B45" s="26" t="s">
        <v>3</v>
      </c>
      <c r="C45" s="13">
        <v>2</v>
      </c>
      <c r="D45" s="14">
        <v>5</v>
      </c>
      <c r="E45" s="14">
        <v>8</v>
      </c>
      <c r="F45" s="14">
        <v>10</v>
      </c>
      <c r="G45" s="14">
        <v>12</v>
      </c>
      <c r="H45" s="69">
        <v>13</v>
      </c>
      <c r="I45" s="637">
        <v>5</v>
      </c>
      <c r="J45" s="592">
        <v>8</v>
      </c>
      <c r="K45" s="592">
        <v>14</v>
      </c>
      <c r="L45" s="638">
        <v>15</v>
      </c>
      <c r="M45" s="5"/>
      <c r="N45" s="5"/>
      <c r="O45" s="5"/>
      <c r="P45" s="5"/>
      <c r="Q45" s="5"/>
    </row>
    <row r="46" spans="1:17" ht="18" customHeight="1" x14ac:dyDescent="0.25">
      <c r="A46" s="30">
        <v>2</v>
      </c>
      <c r="B46" s="27" t="s">
        <v>4</v>
      </c>
      <c r="C46" s="17">
        <v>2</v>
      </c>
      <c r="D46" s="3">
        <v>2</v>
      </c>
      <c r="E46" s="3">
        <v>1</v>
      </c>
      <c r="F46" s="3">
        <v>2</v>
      </c>
      <c r="G46" s="3">
        <v>1</v>
      </c>
      <c r="H46" s="639" t="s">
        <v>216</v>
      </c>
      <c r="I46" s="598">
        <v>1</v>
      </c>
      <c r="J46" s="591">
        <v>2</v>
      </c>
      <c r="K46" s="591">
        <v>2</v>
      </c>
      <c r="L46" s="597">
        <v>1</v>
      </c>
      <c r="M46" s="5"/>
      <c r="N46" s="5"/>
      <c r="O46" s="5"/>
      <c r="P46" s="5"/>
      <c r="Q46" s="5"/>
    </row>
    <row r="47" spans="1:17" ht="18" x14ac:dyDescent="0.25">
      <c r="A47" s="31">
        <v>3</v>
      </c>
      <c r="B47" s="27" t="s">
        <v>5</v>
      </c>
      <c r="C47" s="246" t="s">
        <v>138</v>
      </c>
      <c r="D47" s="247" t="s">
        <v>138</v>
      </c>
      <c r="E47" s="247" t="s">
        <v>138</v>
      </c>
      <c r="F47" s="247" t="s">
        <v>138</v>
      </c>
      <c r="G47" s="247" t="s">
        <v>138</v>
      </c>
      <c r="H47" s="640" t="s">
        <v>138</v>
      </c>
      <c r="I47" s="598">
        <v>3</v>
      </c>
      <c r="J47" s="591">
        <v>3</v>
      </c>
      <c r="K47" s="591">
        <v>3</v>
      </c>
      <c r="L47" s="597">
        <v>3</v>
      </c>
      <c r="M47" s="5"/>
      <c r="N47" s="5"/>
      <c r="O47" s="5"/>
      <c r="P47" s="5"/>
      <c r="Q47" s="5"/>
    </row>
    <row r="48" spans="1:17" ht="16.8" x14ac:dyDescent="0.25">
      <c r="A48" s="32">
        <v>4</v>
      </c>
      <c r="B48" s="27" t="s">
        <v>38</v>
      </c>
      <c r="C48" s="246" t="s">
        <v>141</v>
      </c>
      <c r="D48" s="247" t="s">
        <v>171</v>
      </c>
      <c r="E48" s="247" t="s">
        <v>182</v>
      </c>
      <c r="F48" s="247" t="s">
        <v>170</v>
      </c>
      <c r="G48" s="247" t="s">
        <v>141</v>
      </c>
      <c r="H48" s="640" t="s">
        <v>182</v>
      </c>
      <c r="I48" s="598">
        <v>2</v>
      </c>
      <c r="J48" s="591">
        <v>4</v>
      </c>
      <c r="K48" s="591">
        <v>5</v>
      </c>
      <c r="L48" s="597">
        <v>1</v>
      </c>
      <c r="M48" s="5"/>
      <c r="N48" s="5"/>
      <c r="O48" s="5"/>
      <c r="P48" s="5"/>
      <c r="Q48" s="5"/>
    </row>
    <row r="49" spans="1:17" ht="16.8" x14ac:dyDescent="0.25">
      <c r="A49" s="33" t="s">
        <v>39</v>
      </c>
      <c r="B49" s="27" t="s">
        <v>6</v>
      </c>
      <c r="C49" s="17">
        <v>203</v>
      </c>
      <c r="D49" s="3">
        <v>199</v>
      </c>
      <c r="E49" s="3">
        <v>367</v>
      </c>
      <c r="F49" s="3">
        <v>310</v>
      </c>
      <c r="G49" s="3">
        <v>263</v>
      </c>
      <c r="H49" s="639" t="s">
        <v>216</v>
      </c>
      <c r="I49" s="598">
        <v>351</v>
      </c>
      <c r="J49" s="591">
        <v>297</v>
      </c>
      <c r="K49" s="591">
        <v>178</v>
      </c>
      <c r="L49" s="597">
        <v>220</v>
      </c>
      <c r="M49" s="5"/>
      <c r="N49" s="5"/>
      <c r="O49" s="5"/>
      <c r="P49" s="5"/>
      <c r="Q49" s="5"/>
    </row>
    <row r="50" spans="1:17" ht="16.8" x14ac:dyDescent="0.25">
      <c r="A50" s="34">
        <v>6</v>
      </c>
      <c r="B50" s="27" t="s">
        <v>40</v>
      </c>
      <c r="C50" s="17">
        <v>10</v>
      </c>
      <c r="D50" s="3">
        <v>10</v>
      </c>
      <c r="E50" s="3">
        <v>6</v>
      </c>
      <c r="F50" s="3">
        <v>8</v>
      </c>
      <c r="G50" s="3">
        <v>9</v>
      </c>
      <c r="H50" s="639" t="s">
        <v>216</v>
      </c>
      <c r="I50" s="598">
        <v>10</v>
      </c>
      <c r="J50" s="591">
        <v>5</v>
      </c>
      <c r="K50" s="591">
        <v>10</v>
      </c>
      <c r="L50" s="597">
        <v>10</v>
      </c>
      <c r="M50" s="5"/>
      <c r="N50" s="5"/>
      <c r="O50" s="5"/>
      <c r="P50" s="5"/>
      <c r="Q50" s="5"/>
    </row>
    <row r="51" spans="1:17" ht="16.8" x14ac:dyDescent="0.25">
      <c r="A51" s="35">
        <v>7</v>
      </c>
      <c r="B51" s="27" t="s">
        <v>7</v>
      </c>
      <c r="C51" s="17">
        <v>237</v>
      </c>
      <c r="D51" s="3">
        <v>212</v>
      </c>
      <c r="E51" s="3">
        <v>300</v>
      </c>
      <c r="F51" s="3">
        <v>300</v>
      </c>
      <c r="G51" s="3">
        <v>50</v>
      </c>
      <c r="H51" s="639" t="s">
        <v>216</v>
      </c>
      <c r="I51" s="598">
        <v>292</v>
      </c>
      <c r="J51" s="591">
        <v>282</v>
      </c>
      <c r="K51" s="591">
        <v>232</v>
      </c>
      <c r="L51" s="597">
        <v>265</v>
      </c>
      <c r="M51" s="5"/>
      <c r="N51" s="5"/>
      <c r="O51" s="5"/>
      <c r="P51" s="5"/>
      <c r="Q51" s="5"/>
    </row>
    <row r="52" spans="1:17" ht="16.8" x14ac:dyDescent="0.25">
      <c r="A52" s="36">
        <v>8</v>
      </c>
      <c r="B52" s="27" t="s">
        <v>41</v>
      </c>
      <c r="C52" s="17">
        <v>336</v>
      </c>
      <c r="D52" s="3">
        <v>283</v>
      </c>
      <c r="E52" s="3">
        <v>332</v>
      </c>
      <c r="F52" s="3">
        <v>326</v>
      </c>
      <c r="G52" s="3">
        <v>251</v>
      </c>
      <c r="H52" s="639" t="s">
        <v>216</v>
      </c>
      <c r="I52" s="599">
        <v>351</v>
      </c>
      <c r="J52" s="593">
        <v>295</v>
      </c>
      <c r="K52" s="593">
        <v>182</v>
      </c>
      <c r="L52" s="600">
        <v>224</v>
      </c>
      <c r="M52" s="5"/>
      <c r="N52" s="5"/>
      <c r="O52" s="5"/>
      <c r="P52" s="5"/>
      <c r="Q52" s="5"/>
    </row>
    <row r="53" spans="1:17" ht="15.6" customHeight="1" x14ac:dyDescent="0.25">
      <c r="A53" s="30">
        <v>9</v>
      </c>
      <c r="B53" s="27" t="s">
        <v>42</v>
      </c>
      <c r="C53" s="17">
        <v>5</v>
      </c>
      <c r="D53" s="3">
        <v>10</v>
      </c>
      <c r="E53" s="3">
        <v>9</v>
      </c>
      <c r="F53" s="3">
        <v>10</v>
      </c>
      <c r="G53" s="3">
        <v>10</v>
      </c>
      <c r="H53" s="639" t="s">
        <v>216</v>
      </c>
      <c r="I53" s="544">
        <v>10</v>
      </c>
      <c r="J53" s="542">
        <v>8</v>
      </c>
      <c r="K53" s="542">
        <v>5</v>
      </c>
      <c r="L53" s="545">
        <v>8</v>
      </c>
      <c r="M53" s="5"/>
      <c r="N53" s="5"/>
      <c r="O53" s="5"/>
      <c r="P53" s="5"/>
      <c r="Q53" s="5"/>
    </row>
    <row r="54" spans="1:17" ht="17.399999999999999" thickBot="1" x14ac:dyDescent="0.3">
      <c r="A54" s="37">
        <v>10</v>
      </c>
      <c r="B54" s="28" t="s">
        <v>19</v>
      </c>
      <c r="C54" s="19">
        <v>300</v>
      </c>
      <c r="D54" s="20">
        <v>281</v>
      </c>
      <c r="E54" s="20">
        <v>300</v>
      </c>
      <c r="F54" s="20">
        <v>297</v>
      </c>
      <c r="G54" s="20">
        <v>297</v>
      </c>
      <c r="H54" s="641" t="s">
        <v>216</v>
      </c>
      <c r="I54" s="718">
        <v>287</v>
      </c>
      <c r="J54" s="719">
        <v>300</v>
      </c>
      <c r="K54" s="719">
        <v>199</v>
      </c>
      <c r="L54" s="720">
        <v>258</v>
      </c>
      <c r="M54" s="5"/>
      <c r="N54" s="5"/>
      <c r="O54" s="5"/>
      <c r="P54" s="5"/>
      <c r="Q54" s="5"/>
    </row>
    <row r="55" spans="1:17" ht="18" customHeight="1" thickBot="1" x14ac:dyDescent="0.3">
      <c r="A55" s="904" t="s">
        <v>18</v>
      </c>
      <c r="B55" s="905"/>
      <c r="C55" s="905"/>
      <c r="D55" s="905"/>
      <c r="E55" s="905"/>
      <c r="F55" s="905"/>
      <c r="G55" s="905"/>
      <c r="H55" s="905"/>
      <c r="I55" s="1218" t="s">
        <v>420</v>
      </c>
      <c r="J55" s="1219"/>
      <c r="K55" s="1219"/>
      <c r="L55" s="1220"/>
      <c r="M55" s="78"/>
      <c r="N55" s="78"/>
      <c r="O55" s="78"/>
      <c r="P55" s="78"/>
      <c r="Q55" s="78"/>
    </row>
    <row r="56" spans="1:17" ht="16.8" x14ac:dyDescent="0.25">
      <c r="A56" s="41">
        <v>11</v>
      </c>
      <c r="B56" s="46" t="s">
        <v>8</v>
      </c>
      <c r="C56" s="13">
        <v>0</v>
      </c>
      <c r="D56" s="13">
        <v>6</v>
      </c>
      <c r="E56" s="13" t="s">
        <v>111</v>
      </c>
      <c r="F56" s="13" t="s">
        <v>52</v>
      </c>
      <c r="G56" s="13" t="s">
        <v>52</v>
      </c>
      <c r="H56" s="66" t="s">
        <v>52</v>
      </c>
      <c r="I56" s="721" t="s">
        <v>52</v>
      </c>
      <c r="J56" s="722">
        <v>2</v>
      </c>
      <c r="K56" s="722">
        <v>36</v>
      </c>
      <c r="L56" s="584">
        <v>18</v>
      </c>
      <c r="M56" s="5"/>
      <c r="N56" s="5"/>
      <c r="O56" s="5"/>
      <c r="P56" s="5"/>
      <c r="Q56" s="5"/>
    </row>
    <row r="57" spans="1:17" ht="16.8" x14ac:dyDescent="0.25">
      <c r="A57" s="30">
        <v>12</v>
      </c>
      <c r="B57" s="47" t="s">
        <v>9</v>
      </c>
      <c r="C57" s="17">
        <v>4</v>
      </c>
      <c r="D57" s="17">
        <v>4</v>
      </c>
      <c r="E57" s="17">
        <v>4</v>
      </c>
      <c r="F57" s="17" t="s">
        <v>52</v>
      </c>
      <c r="G57" s="17" t="s">
        <v>52</v>
      </c>
      <c r="H57" s="67" t="s">
        <v>52</v>
      </c>
      <c r="I57" s="459" t="s">
        <v>52</v>
      </c>
      <c r="J57" s="460">
        <v>6</v>
      </c>
      <c r="K57" s="460">
        <v>16</v>
      </c>
      <c r="L57" s="461">
        <v>21</v>
      </c>
      <c r="M57" s="5"/>
      <c r="N57" s="5"/>
      <c r="O57" s="5"/>
      <c r="P57" s="5"/>
      <c r="Q57" s="5"/>
    </row>
    <row r="58" spans="1:17" ht="16.8" x14ac:dyDescent="0.25">
      <c r="A58" s="30">
        <v>13</v>
      </c>
      <c r="B58" s="47" t="s">
        <v>10</v>
      </c>
      <c r="C58" s="17">
        <v>1</v>
      </c>
      <c r="D58" s="17">
        <v>1</v>
      </c>
      <c r="E58" s="17">
        <v>8</v>
      </c>
      <c r="F58" s="17" t="s">
        <v>52</v>
      </c>
      <c r="G58" s="17" t="s">
        <v>52</v>
      </c>
      <c r="H58" s="67" t="s">
        <v>52</v>
      </c>
      <c r="I58" s="459" t="s">
        <v>52</v>
      </c>
      <c r="J58" s="460">
        <v>1</v>
      </c>
      <c r="K58" s="460">
        <v>1</v>
      </c>
      <c r="L58" s="461">
        <v>1</v>
      </c>
      <c r="M58" s="5"/>
      <c r="N58" s="5"/>
      <c r="O58" s="5"/>
      <c r="P58" s="5"/>
      <c r="Q58" s="5"/>
    </row>
    <row r="59" spans="1:17" ht="16.8" x14ac:dyDescent="0.25">
      <c r="A59" s="30">
        <v>14</v>
      </c>
      <c r="B59" s="47" t="s">
        <v>11</v>
      </c>
      <c r="C59" s="17" t="s">
        <v>51</v>
      </c>
      <c r="D59" s="17" t="s">
        <v>51</v>
      </c>
      <c r="E59" s="17" t="s">
        <v>22</v>
      </c>
      <c r="F59" s="17" t="s">
        <v>52</v>
      </c>
      <c r="G59" s="17" t="s">
        <v>52</v>
      </c>
      <c r="H59" s="67" t="s">
        <v>52</v>
      </c>
      <c r="I59" s="459" t="s">
        <v>52</v>
      </c>
      <c r="J59" s="460" t="s">
        <v>51</v>
      </c>
      <c r="K59" s="460" t="s">
        <v>51</v>
      </c>
      <c r="L59" s="461" t="s">
        <v>51</v>
      </c>
      <c r="M59" s="5"/>
      <c r="N59" s="5"/>
      <c r="O59" s="5"/>
      <c r="P59" s="5"/>
      <c r="Q59" s="5"/>
    </row>
    <row r="60" spans="1:17" ht="16.8" x14ac:dyDescent="0.25">
      <c r="A60" s="30">
        <v>15</v>
      </c>
      <c r="B60" s="47" t="s">
        <v>12</v>
      </c>
      <c r="C60" s="17" t="s">
        <v>20</v>
      </c>
      <c r="D60" s="17" t="s">
        <v>20</v>
      </c>
      <c r="E60" s="17" t="s">
        <v>20</v>
      </c>
      <c r="F60" s="17" t="s">
        <v>52</v>
      </c>
      <c r="G60" s="17" t="s">
        <v>52</v>
      </c>
      <c r="H60" s="67" t="s">
        <v>52</v>
      </c>
      <c r="I60" s="459" t="s">
        <v>52</v>
      </c>
      <c r="J60" s="460" t="s">
        <v>20</v>
      </c>
      <c r="K60" s="460" t="s">
        <v>20</v>
      </c>
      <c r="L60" s="461" t="s">
        <v>20</v>
      </c>
      <c r="M60" s="5"/>
      <c r="N60" s="5"/>
      <c r="O60" s="5"/>
      <c r="P60" s="5"/>
      <c r="Q60" s="5"/>
    </row>
    <row r="61" spans="1:17" ht="16.2" x14ac:dyDescent="0.25">
      <c r="A61" s="42">
        <v>16</v>
      </c>
      <c r="B61" s="47" t="s">
        <v>13</v>
      </c>
      <c r="C61" s="17" t="s">
        <v>52</v>
      </c>
      <c r="D61" s="17" t="s">
        <v>52</v>
      </c>
      <c r="E61" s="17" t="s">
        <v>52</v>
      </c>
      <c r="F61" s="17" t="s">
        <v>52</v>
      </c>
      <c r="G61" s="17" t="s">
        <v>52</v>
      </c>
      <c r="H61" s="67" t="s">
        <v>52</v>
      </c>
      <c r="I61" s="459" t="s">
        <v>52</v>
      </c>
      <c r="J61" s="460" t="s">
        <v>52</v>
      </c>
      <c r="K61" s="460" t="s">
        <v>52</v>
      </c>
      <c r="L61" s="461" t="s">
        <v>52</v>
      </c>
      <c r="M61" s="5"/>
      <c r="N61" s="5"/>
      <c r="O61" s="5"/>
      <c r="P61" s="5"/>
      <c r="Q61" s="5"/>
    </row>
    <row r="62" spans="1:17" ht="16.2" x14ac:dyDescent="0.25">
      <c r="A62" s="42">
        <v>17</v>
      </c>
      <c r="B62" s="47" t="s">
        <v>50</v>
      </c>
      <c r="C62" s="17" t="s">
        <v>52</v>
      </c>
      <c r="D62" s="17" t="s">
        <v>52</v>
      </c>
      <c r="E62" s="17" t="s">
        <v>52</v>
      </c>
      <c r="F62" s="17" t="s">
        <v>52</v>
      </c>
      <c r="G62" s="17" t="s">
        <v>52</v>
      </c>
      <c r="H62" s="67" t="s">
        <v>52</v>
      </c>
      <c r="I62" s="459" t="s">
        <v>52</v>
      </c>
      <c r="J62" s="460" t="s">
        <v>52</v>
      </c>
      <c r="K62" s="460" t="s">
        <v>52</v>
      </c>
      <c r="L62" s="461" t="s">
        <v>52</v>
      </c>
      <c r="M62" s="5"/>
      <c r="N62" s="5"/>
      <c r="O62" s="5"/>
      <c r="P62" s="5"/>
      <c r="Q62" s="5"/>
    </row>
    <row r="63" spans="1:17" ht="16.2" x14ac:dyDescent="0.25">
      <c r="A63" s="42">
        <v>18</v>
      </c>
      <c r="B63" s="47" t="s">
        <v>14</v>
      </c>
      <c r="C63" s="17" t="s">
        <v>52</v>
      </c>
      <c r="D63" s="17" t="s">
        <v>52</v>
      </c>
      <c r="E63" s="17" t="s">
        <v>52</v>
      </c>
      <c r="F63" s="17" t="s">
        <v>52</v>
      </c>
      <c r="G63" s="17" t="s">
        <v>52</v>
      </c>
      <c r="H63" s="67" t="s">
        <v>52</v>
      </c>
      <c r="I63" s="459" t="s">
        <v>52</v>
      </c>
      <c r="J63" s="460" t="s">
        <v>52</v>
      </c>
      <c r="K63" s="460" t="s">
        <v>52</v>
      </c>
      <c r="L63" s="461" t="s">
        <v>52</v>
      </c>
      <c r="M63" s="5"/>
      <c r="N63" s="5"/>
      <c r="O63" s="5"/>
      <c r="P63" s="5"/>
      <c r="Q63" s="5"/>
    </row>
    <row r="64" spans="1:17" ht="16.2" x14ac:dyDescent="0.25">
      <c r="A64" s="42">
        <v>19</v>
      </c>
      <c r="B64" s="47" t="s">
        <v>2</v>
      </c>
      <c r="C64" s="17" t="s">
        <v>52</v>
      </c>
      <c r="D64" s="17" t="s">
        <v>52</v>
      </c>
      <c r="E64" s="17" t="s">
        <v>52</v>
      </c>
      <c r="F64" s="17" t="s">
        <v>52</v>
      </c>
      <c r="G64" s="17" t="s">
        <v>52</v>
      </c>
      <c r="H64" s="67" t="s">
        <v>52</v>
      </c>
      <c r="I64" s="459" t="s">
        <v>52</v>
      </c>
      <c r="J64" s="460" t="s">
        <v>52</v>
      </c>
      <c r="K64" s="460" t="s">
        <v>52</v>
      </c>
      <c r="L64" s="461" t="s">
        <v>52</v>
      </c>
      <c r="M64" s="5"/>
      <c r="N64" s="5"/>
      <c r="O64" s="5"/>
      <c r="P64" s="5"/>
      <c r="Q64" s="5"/>
    </row>
    <row r="65" spans="1:17" ht="16.2" x14ac:dyDescent="0.25">
      <c r="A65" s="42">
        <v>20</v>
      </c>
      <c r="B65" s="47" t="s">
        <v>15</v>
      </c>
      <c r="C65" s="17" t="s">
        <v>52</v>
      </c>
      <c r="D65" s="17" t="s">
        <v>52</v>
      </c>
      <c r="E65" s="17" t="s">
        <v>52</v>
      </c>
      <c r="F65" s="17" t="s">
        <v>52</v>
      </c>
      <c r="G65" s="17" t="s">
        <v>52</v>
      </c>
      <c r="H65" s="67" t="s">
        <v>52</v>
      </c>
      <c r="I65" s="459" t="s">
        <v>52</v>
      </c>
      <c r="J65" s="460" t="s">
        <v>52</v>
      </c>
      <c r="K65" s="460" t="s">
        <v>52</v>
      </c>
      <c r="L65" s="461" t="s">
        <v>52</v>
      </c>
      <c r="M65" s="5"/>
      <c r="N65" s="5"/>
      <c r="O65" s="5"/>
      <c r="P65" s="5"/>
      <c r="Q65" s="5"/>
    </row>
    <row r="66" spans="1:17" ht="16.8" thickBot="1" x14ac:dyDescent="0.3">
      <c r="A66" s="77">
        <v>21</v>
      </c>
      <c r="B66" s="48" t="s">
        <v>16</v>
      </c>
      <c r="C66" s="19" t="s">
        <v>52</v>
      </c>
      <c r="D66" s="19" t="s">
        <v>52</v>
      </c>
      <c r="E66" s="19" t="s">
        <v>52</v>
      </c>
      <c r="F66" s="19" t="s">
        <v>52</v>
      </c>
      <c r="G66" s="19" t="s">
        <v>52</v>
      </c>
      <c r="H66" s="238" t="s">
        <v>52</v>
      </c>
      <c r="I66" s="466" t="s">
        <v>52</v>
      </c>
      <c r="J66" s="467" t="s">
        <v>52</v>
      </c>
      <c r="K66" s="467" t="s">
        <v>52</v>
      </c>
      <c r="L66" s="468" t="s">
        <v>52</v>
      </c>
      <c r="M66" s="5"/>
      <c r="N66" s="5"/>
      <c r="O66" s="5"/>
      <c r="P66" s="5"/>
      <c r="Q66" s="5"/>
    </row>
    <row r="67" spans="1:17" ht="13.8" thickBot="1" x14ac:dyDescent="0.3"/>
    <row r="68" spans="1:17" ht="23.4" thickBot="1" x14ac:dyDescent="0.3">
      <c r="A68" s="779" t="s">
        <v>44</v>
      </c>
      <c r="B68" s="780"/>
      <c r="C68" s="780"/>
      <c r="D68" s="780"/>
      <c r="E68" s="780"/>
      <c r="F68" s="780"/>
      <c r="G68" s="780"/>
      <c r="H68" s="780"/>
      <c r="I68" s="780"/>
      <c r="J68" s="780"/>
      <c r="K68" s="780"/>
      <c r="L68" s="780"/>
      <c r="M68" s="780"/>
      <c r="N68" s="780"/>
      <c r="O68" s="780"/>
      <c r="P68" s="780"/>
      <c r="Q68" s="781"/>
    </row>
    <row r="69" spans="1:17" ht="21.6" customHeight="1" x14ac:dyDescent="0.3">
      <c r="A69" s="782" t="s">
        <v>47</v>
      </c>
      <c r="B69" s="783"/>
      <c r="C69" s="243" t="s">
        <v>33</v>
      </c>
      <c r="D69" s="244" t="s">
        <v>27</v>
      </c>
      <c r="E69" s="244" t="s">
        <v>22</v>
      </c>
      <c r="F69" s="244" t="s">
        <v>28</v>
      </c>
      <c r="G69" s="244" t="s">
        <v>30</v>
      </c>
      <c r="H69" s="244" t="s">
        <v>29</v>
      </c>
      <c r="I69" s="244" t="s">
        <v>34</v>
      </c>
      <c r="J69" s="244" t="s">
        <v>1</v>
      </c>
      <c r="K69" s="244">
        <v>100</v>
      </c>
      <c r="L69" s="244">
        <v>50</v>
      </c>
      <c r="M69" s="244">
        <v>0</v>
      </c>
      <c r="N69" s="244" t="s">
        <v>31</v>
      </c>
      <c r="O69" s="244" t="s">
        <v>32</v>
      </c>
      <c r="P69" s="244" t="s">
        <v>35</v>
      </c>
      <c r="Q69" s="245" t="s">
        <v>36</v>
      </c>
    </row>
    <row r="70" spans="1:17" ht="23.4" customHeight="1" thickBot="1" x14ac:dyDescent="0.3">
      <c r="A70" s="784"/>
      <c r="B70" s="785"/>
      <c r="C70" s="280">
        <v>1</v>
      </c>
      <c r="D70" s="281">
        <v>2</v>
      </c>
      <c r="E70" s="281" t="s">
        <v>48</v>
      </c>
      <c r="F70" s="281">
        <v>16</v>
      </c>
      <c r="G70" s="281">
        <v>26</v>
      </c>
      <c r="H70" s="281">
        <v>11</v>
      </c>
      <c r="I70" s="281">
        <v>8</v>
      </c>
      <c r="J70" s="281">
        <v>61.53</v>
      </c>
      <c r="K70" s="281" t="s">
        <v>48</v>
      </c>
      <c r="L70" s="281" t="s">
        <v>48</v>
      </c>
      <c r="M70" s="281" t="s">
        <v>48</v>
      </c>
      <c r="N70" s="281">
        <v>3</v>
      </c>
      <c r="O70" s="281">
        <v>0</v>
      </c>
      <c r="P70" s="130">
        <v>2</v>
      </c>
      <c r="Q70" s="272"/>
    </row>
    <row r="71" spans="1:17" ht="13.8" thickBot="1" x14ac:dyDescent="0.3"/>
    <row r="72" spans="1:17" ht="17.399999999999999" customHeight="1" thickBot="1" x14ac:dyDescent="0.3">
      <c r="A72" s="806" t="s">
        <v>1</v>
      </c>
      <c r="B72" s="942" t="s">
        <v>0</v>
      </c>
      <c r="C72" s="810" t="s">
        <v>47</v>
      </c>
      <c r="D72" s="811"/>
      <c r="E72" s="811"/>
      <c r="F72" s="811"/>
      <c r="G72" s="811"/>
      <c r="H72" s="811"/>
      <c r="I72" s="811"/>
      <c r="J72" s="811"/>
      <c r="K72" s="811"/>
      <c r="L72" s="812"/>
    </row>
    <row r="73" spans="1:17" ht="31.8" customHeight="1" thickBot="1" x14ac:dyDescent="0.3">
      <c r="A73" s="807"/>
      <c r="B73" s="930"/>
      <c r="C73" s="974" t="s">
        <v>273</v>
      </c>
      <c r="D73" s="975"/>
      <c r="E73" s="976" t="s">
        <v>179</v>
      </c>
      <c r="F73" s="977"/>
      <c r="G73" s="974" t="s">
        <v>275</v>
      </c>
      <c r="H73" s="975"/>
      <c r="I73" s="808" t="s">
        <v>303</v>
      </c>
      <c r="J73" s="809"/>
      <c r="K73" s="808" t="s">
        <v>189</v>
      </c>
      <c r="L73" s="809"/>
    </row>
    <row r="74" spans="1:17" ht="18" customHeight="1" thickBot="1" x14ac:dyDescent="0.3">
      <c r="A74" s="816" t="s">
        <v>17</v>
      </c>
      <c r="B74" s="817"/>
      <c r="C74" s="817"/>
      <c r="D74" s="817"/>
      <c r="E74" s="817"/>
      <c r="F74" s="817"/>
      <c r="G74" s="817"/>
      <c r="H74" s="817"/>
      <c r="I74" s="817"/>
      <c r="J74" s="817"/>
      <c r="K74" s="817"/>
      <c r="L74" s="818"/>
    </row>
    <row r="75" spans="1:17" ht="18" x14ac:dyDescent="0.3">
      <c r="A75" s="29">
        <v>1</v>
      </c>
      <c r="B75" s="239" t="s">
        <v>3</v>
      </c>
      <c r="C75" s="1205">
        <v>4</v>
      </c>
      <c r="D75" s="1206"/>
      <c r="E75" s="1205">
        <v>13</v>
      </c>
      <c r="F75" s="1206"/>
      <c r="G75" s="1205">
        <v>22</v>
      </c>
      <c r="H75" s="1206"/>
      <c r="I75" s="1205">
        <v>34</v>
      </c>
      <c r="J75" s="1206"/>
      <c r="K75" s="1205">
        <v>37</v>
      </c>
      <c r="L75" s="1206"/>
    </row>
    <row r="76" spans="1:17" ht="17.399999999999999" customHeight="1" x14ac:dyDescent="0.25">
      <c r="A76" s="30">
        <v>2</v>
      </c>
      <c r="B76" s="240" t="s">
        <v>4</v>
      </c>
      <c r="C76" s="309">
        <v>2</v>
      </c>
      <c r="D76" s="310">
        <v>4</v>
      </c>
      <c r="E76" s="309">
        <v>1</v>
      </c>
      <c r="F76" s="310">
        <v>3</v>
      </c>
      <c r="G76" s="309">
        <v>2</v>
      </c>
      <c r="H76" s="310">
        <v>4</v>
      </c>
      <c r="I76" s="309">
        <v>1</v>
      </c>
      <c r="J76" s="310">
        <v>3</v>
      </c>
      <c r="K76" s="309">
        <v>1</v>
      </c>
      <c r="L76" s="310">
        <v>3</v>
      </c>
    </row>
    <row r="77" spans="1:17" ht="15.6" customHeight="1" x14ac:dyDescent="0.3">
      <c r="A77" s="31">
        <v>3</v>
      </c>
      <c r="B77" s="240" t="s">
        <v>5</v>
      </c>
      <c r="C77" s="1207">
        <v>3</v>
      </c>
      <c r="D77" s="1208"/>
      <c r="E77" s="1207">
        <v>3</v>
      </c>
      <c r="F77" s="1208"/>
      <c r="G77" s="1207">
        <v>3</v>
      </c>
      <c r="H77" s="1208"/>
      <c r="I77" s="1207">
        <v>3</v>
      </c>
      <c r="J77" s="1208"/>
      <c r="K77" s="1207">
        <v>3</v>
      </c>
      <c r="L77" s="1208"/>
    </row>
    <row r="78" spans="1:17" ht="18" customHeight="1" x14ac:dyDescent="0.3">
      <c r="A78" s="32">
        <v>4</v>
      </c>
      <c r="B78" s="240" t="s">
        <v>38</v>
      </c>
      <c r="C78" s="1207">
        <v>2</v>
      </c>
      <c r="D78" s="1208"/>
      <c r="E78" s="1207">
        <v>4</v>
      </c>
      <c r="F78" s="1208"/>
      <c r="G78" s="1207">
        <v>6</v>
      </c>
      <c r="H78" s="1208"/>
      <c r="I78" s="1207">
        <v>1</v>
      </c>
      <c r="J78" s="1208"/>
      <c r="K78" s="1207">
        <v>5</v>
      </c>
      <c r="L78" s="1208"/>
    </row>
    <row r="79" spans="1:17" ht="18" customHeight="1" x14ac:dyDescent="0.25">
      <c r="A79" s="33" t="s">
        <v>39</v>
      </c>
      <c r="B79" s="240" t="s">
        <v>6</v>
      </c>
      <c r="C79" s="309">
        <v>100</v>
      </c>
      <c r="D79" s="310">
        <v>110</v>
      </c>
      <c r="E79" s="309">
        <v>405</v>
      </c>
      <c r="F79" s="310">
        <v>203</v>
      </c>
      <c r="G79" s="309">
        <v>231</v>
      </c>
      <c r="H79" s="310">
        <v>19</v>
      </c>
      <c r="I79" s="309">
        <v>174</v>
      </c>
      <c r="J79" s="310">
        <v>131</v>
      </c>
      <c r="K79" s="309">
        <v>290</v>
      </c>
      <c r="L79" s="310">
        <v>369</v>
      </c>
    </row>
    <row r="80" spans="1:17" ht="16.8" x14ac:dyDescent="0.25">
      <c r="A80" s="34">
        <v>6</v>
      </c>
      <c r="B80" s="240" t="s">
        <v>40</v>
      </c>
      <c r="C80" s="309">
        <v>10</v>
      </c>
      <c r="D80" s="310">
        <v>10</v>
      </c>
      <c r="E80" s="309">
        <v>10</v>
      </c>
      <c r="F80" s="310">
        <v>8</v>
      </c>
      <c r="G80" s="309">
        <v>10</v>
      </c>
      <c r="H80" s="310">
        <v>0</v>
      </c>
      <c r="I80" s="309">
        <v>10</v>
      </c>
      <c r="J80" s="310">
        <v>9</v>
      </c>
      <c r="K80" s="309">
        <v>10</v>
      </c>
      <c r="L80" s="310">
        <v>10</v>
      </c>
    </row>
    <row r="81" spans="1:12" ht="16.8" x14ac:dyDescent="0.25">
      <c r="A81" s="35">
        <v>7</v>
      </c>
      <c r="B81" s="240" t="s">
        <v>7</v>
      </c>
      <c r="C81" s="309">
        <v>237</v>
      </c>
      <c r="D81" s="310">
        <v>244</v>
      </c>
      <c r="E81" s="309">
        <v>602</v>
      </c>
      <c r="F81" s="310">
        <v>296</v>
      </c>
      <c r="G81" s="309">
        <v>342</v>
      </c>
      <c r="H81" s="310">
        <v>18</v>
      </c>
      <c r="I81" s="309">
        <v>322</v>
      </c>
      <c r="J81" s="310">
        <v>204</v>
      </c>
      <c r="K81" s="309">
        <v>377</v>
      </c>
      <c r="L81" s="310">
        <v>517</v>
      </c>
    </row>
    <row r="82" spans="1:12" ht="16.8" x14ac:dyDescent="0.25">
      <c r="A82" s="36">
        <v>8</v>
      </c>
      <c r="B82" s="240" t="s">
        <v>41</v>
      </c>
      <c r="C82" s="311">
        <v>177</v>
      </c>
      <c r="D82" s="312">
        <v>419</v>
      </c>
      <c r="E82" s="311">
        <v>189</v>
      </c>
      <c r="F82" s="312">
        <v>285</v>
      </c>
      <c r="G82" s="311">
        <v>63</v>
      </c>
      <c r="H82" s="312">
        <v>186</v>
      </c>
      <c r="I82" s="311">
        <v>227</v>
      </c>
      <c r="J82" s="312">
        <v>80</v>
      </c>
      <c r="K82" s="311">
        <v>315</v>
      </c>
      <c r="L82" s="312">
        <v>95</v>
      </c>
    </row>
    <row r="83" spans="1:12" ht="16.8" x14ac:dyDescent="0.25">
      <c r="A83" s="30">
        <v>9</v>
      </c>
      <c r="B83" s="240" t="s">
        <v>42</v>
      </c>
      <c r="C83" s="309">
        <v>10</v>
      </c>
      <c r="D83" s="310">
        <v>7</v>
      </c>
      <c r="E83" s="309">
        <v>10</v>
      </c>
      <c r="F83" s="312">
        <v>10</v>
      </c>
      <c r="G83" s="309">
        <v>10</v>
      </c>
      <c r="H83" s="310">
        <v>10</v>
      </c>
      <c r="I83" s="309">
        <v>10</v>
      </c>
      <c r="J83" s="310">
        <v>3</v>
      </c>
      <c r="K83" s="309">
        <v>10</v>
      </c>
      <c r="L83" s="310">
        <v>10</v>
      </c>
    </row>
    <row r="84" spans="1:12" ht="17.399999999999999" thickBot="1" x14ac:dyDescent="0.3">
      <c r="A84" s="37">
        <v>10</v>
      </c>
      <c r="B84" s="241" t="s">
        <v>19</v>
      </c>
      <c r="C84" s="313">
        <v>249</v>
      </c>
      <c r="D84" s="314">
        <v>636</v>
      </c>
      <c r="E84" s="313">
        <v>357</v>
      </c>
      <c r="F84" s="314">
        <v>612</v>
      </c>
      <c r="G84" s="313">
        <v>140</v>
      </c>
      <c r="H84" s="314">
        <v>300</v>
      </c>
      <c r="I84" s="313">
        <v>312</v>
      </c>
      <c r="J84" s="314">
        <v>97</v>
      </c>
      <c r="K84" s="313">
        <v>483</v>
      </c>
      <c r="L84" s="314">
        <v>166</v>
      </c>
    </row>
    <row r="85" spans="1:12" ht="18" thickBot="1" x14ac:dyDescent="0.3">
      <c r="A85" s="927" t="s">
        <v>54</v>
      </c>
      <c r="B85" s="929" t="s">
        <v>0</v>
      </c>
      <c r="C85" s="297" t="s">
        <v>18</v>
      </c>
      <c r="D85" s="298"/>
      <c r="E85" s="298"/>
      <c r="F85" s="298"/>
      <c r="G85" s="298"/>
      <c r="H85" s="298"/>
      <c r="I85" s="298"/>
      <c r="J85" s="298"/>
      <c r="K85" s="298"/>
      <c r="L85" s="299"/>
    </row>
    <row r="86" spans="1:12" ht="18" thickBot="1" x14ac:dyDescent="0.3">
      <c r="A86" s="928"/>
      <c r="B86" s="930"/>
      <c r="C86" s="288" t="s">
        <v>55</v>
      </c>
      <c r="D86" s="289" t="s">
        <v>56</v>
      </c>
      <c r="E86" s="270" t="s">
        <v>55</v>
      </c>
      <c r="F86" s="271" t="s">
        <v>56</v>
      </c>
      <c r="G86" s="270" t="s">
        <v>55</v>
      </c>
      <c r="H86" s="271" t="s">
        <v>56</v>
      </c>
      <c r="I86" s="270" t="s">
        <v>55</v>
      </c>
      <c r="J86" s="271" t="s">
        <v>56</v>
      </c>
      <c r="K86" s="270" t="s">
        <v>55</v>
      </c>
      <c r="L86" s="271" t="s">
        <v>56</v>
      </c>
    </row>
    <row r="87" spans="1:12" ht="16.8" x14ac:dyDescent="0.25">
      <c r="A87" s="41">
        <v>11</v>
      </c>
      <c r="B87" s="232" t="s">
        <v>8</v>
      </c>
      <c r="C87" s="13">
        <v>11</v>
      </c>
      <c r="D87" s="231">
        <v>5</v>
      </c>
      <c r="E87" s="93" t="s">
        <v>52</v>
      </c>
      <c r="F87" s="267" t="s">
        <v>52</v>
      </c>
      <c r="G87" s="93" t="s">
        <v>52</v>
      </c>
      <c r="H87" s="267" t="s">
        <v>52</v>
      </c>
      <c r="I87" s="93" t="s">
        <v>52</v>
      </c>
      <c r="J87" s="267" t="s">
        <v>52</v>
      </c>
      <c r="K87" s="93" t="s">
        <v>52</v>
      </c>
      <c r="L87" s="267" t="s">
        <v>52</v>
      </c>
    </row>
    <row r="88" spans="1:12" ht="16.8" x14ac:dyDescent="0.25">
      <c r="A88" s="30">
        <v>12</v>
      </c>
      <c r="B88" s="233" t="s">
        <v>9</v>
      </c>
      <c r="C88" s="17">
        <v>17</v>
      </c>
      <c r="D88" s="211">
        <v>9</v>
      </c>
      <c r="E88" s="44" t="s">
        <v>52</v>
      </c>
      <c r="F88" s="211" t="s">
        <v>52</v>
      </c>
      <c r="G88" s="44" t="s">
        <v>52</v>
      </c>
      <c r="H88" s="211" t="s">
        <v>52</v>
      </c>
      <c r="I88" s="44" t="s">
        <v>52</v>
      </c>
      <c r="J88" s="211" t="s">
        <v>52</v>
      </c>
      <c r="K88" s="44" t="s">
        <v>52</v>
      </c>
      <c r="L88" s="211" t="s">
        <v>52</v>
      </c>
    </row>
    <row r="89" spans="1:12" ht="16.8" x14ac:dyDescent="0.25">
      <c r="A89" s="30">
        <v>13</v>
      </c>
      <c r="B89" s="233" t="s">
        <v>10</v>
      </c>
      <c r="C89" s="17">
        <v>1</v>
      </c>
      <c r="D89" s="211">
        <v>1</v>
      </c>
      <c r="E89" s="44" t="s">
        <v>52</v>
      </c>
      <c r="F89" s="211" t="s">
        <v>52</v>
      </c>
      <c r="G89" s="44" t="s">
        <v>52</v>
      </c>
      <c r="H89" s="211" t="s">
        <v>52</v>
      </c>
      <c r="I89" s="44" t="s">
        <v>52</v>
      </c>
      <c r="J89" s="211" t="s">
        <v>52</v>
      </c>
      <c r="K89" s="44" t="s">
        <v>52</v>
      </c>
      <c r="L89" s="211" t="s">
        <v>52</v>
      </c>
    </row>
    <row r="90" spans="1:12" ht="16.8" x14ac:dyDescent="0.25">
      <c r="A90" s="30">
        <v>14</v>
      </c>
      <c r="B90" s="233" t="s">
        <v>11</v>
      </c>
      <c r="C90" s="17" t="s">
        <v>51</v>
      </c>
      <c r="D90" s="211" t="s">
        <v>51</v>
      </c>
      <c r="E90" s="44" t="s">
        <v>52</v>
      </c>
      <c r="F90" s="211" t="s">
        <v>52</v>
      </c>
      <c r="G90" s="44" t="s">
        <v>52</v>
      </c>
      <c r="H90" s="211" t="s">
        <v>52</v>
      </c>
      <c r="I90" s="44" t="s">
        <v>52</v>
      </c>
      <c r="J90" s="211" t="s">
        <v>52</v>
      </c>
      <c r="K90" s="44" t="s">
        <v>52</v>
      </c>
      <c r="L90" s="211" t="s">
        <v>52</v>
      </c>
    </row>
    <row r="91" spans="1:12" ht="16.8" x14ac:dyDescent="0.25">
      <c r="A91" s="30">
        <v>15</v>
      </c>
      <c r="B91" s="233" t="s">
        <v>12</v>
      </c>
      <c r="C91" s="17" t="s">
        <v>20</v>
      </c>
      <c r="D91" s="211" t="s">
        <v>20</v>
      </c>
      <c r="E91" s="44" t="s">
        <v>52</v>
      </c>
      <c r="F91" s="211" t="s">
        <v>52</v>
      </c>
      <c r="G91" s="44" t="s">
        <v>52</v>
      </c>
      <c r="H91" s="211" t="s">
        <v>52</v>
      </c>
      <c r="I91" s="44" t="s">
        <v>52</v>
      </c>
      <c r="J91" s="211" t="s">
        <v>52</v>
      </c>
      <c r="K91" s="44" t="s">
        <v>52</v>
      </c>
      <c r="L91" s="211" t="s">
        <v>52</v>
      </c>
    </row>
    <row r="92" spans="1:12" ht="16.2" x14ac:dyDescent="0.25">
      <c r="A92" s="42">
        <v>16</v>
      </c>
      <c r="B92" s="233" t="s">
        <v>13</v>
      </c>
      <c r="C92" s="17" t="s">
        <v>52</v>
      </c>
      <c r="D92" s="211" t="s">
        <v>52</v>
      </c>
      <c r="E92" s="44" t="s">
        <v>52</v>
      </c>
      <c r="F92" s="211" t="s">
        <v>52</v>
      </c>
      <c r="G92" s="44" t="s">
        <v>52</v>
      </c>
      <c r="H92" s="211" t="s">
        <v>52</v>
      </c>
      <c r="I92" s="44" t="s">
        <v>52</v>
      </c>
      <c r="J92" s="211" t="s">
        <v>52</v>
      </c>
      <c r="K92" s="44" t="s">
        <v>52</v>
      </c>
      <c r="L92" s="211" t="s">
        <v>52</v>
      </c>
    </row>
    <row r="93" spans="1:12" ht="16.2" x14ac:dyDescent="0.25">
      <c r="A93" s="42">
        <v>17</v>
      </c>
      <c r="B93" s="233" t="s">
        <v>50</v>
      </c>
      <c r="C93" s="17" t="s">
        <v>52</v>
      </c>
      <c r="D93" s="211" t="s">
        <v>52</v>
      </c>
      <c r="E93" s="44" t="s">
        <v>52</v>
      </c>
      <c r="F93" s="211" t="s">
        <v>52</v>
      </c>
      <c r="G93" s="44" t="s">
        <v>52</v>
      </c>
      <c r="H93" s="211" t="s">
        <v>52</v>
      </c>
      <c r="I93" s="44" t="s">
        <v>52</v>
      </c>
      <c r="J93" s="211" t="s">
        <v>52</v>
      </c>
      <c r="K93" s="44" t="s">
        <v>52</v>
      </c>
      <c r="L93" s="211" t="s">
        <v>52</v>
      </c>
    </row>
    <row r="94" spans="1:12" ht="16.2" x14ac:dyDescent="0.25">
      <c r="A94" s="42">
        <v>18</v>
      </c>
      <c r="B94" s="233" t="s">
        <v>14</v>
      </c>
      <c r="C94" s="17" t="s">
        <v>52</v>
      </c>
      <c r="D94" s="211" t="s">
        <v>52</v>
      </c>
      <c r="E94" s="44" t="s">
        <v>52</v>
      </c>
      <c r="F94" s="211" t="s">
        <v>52</v>
      </c>
      <c r="G94" s="44" t="s">
        <v>52</v>
      </c>
      <c r="H94" s="211" t="s">
        <v>52</v>
      </c>
      <c r="I94" s="44" t="s">
        <v>52</v>
      </c>
      <c r="J94" s="211" t="s">
        <v>52</v>
      </c>
      <c r="K94" s="44" t="s">
        <v>52</v>
      </c>
      <c r="L94" s="211" t="s">
        <v>52</v>
      </c>
    </row>
    <row r="95" spans="1:12" ht="16.2" x14ac:dyDescent="0.25">
      <c r="A95" s="42">
        <v>19</v>
      </c>
      <c r="B95" s="233" t="s">
        <v>2</v>
      </c>
      <c r="C95" s="17" t="s">
        <v>52</v>
      </c>
      <c r="D95" s="211" t="s">
        <v>52</v>
      </c>
      <c r="E95" s="44" t="s">
        <v>52</v>
      </c>
      <c r="F95" s="211" t="s">
        <v>52</v>
      </c>
      <c r="G95" s="44" t="s">
        <v>52</v>
      </c>
      <c r="H95" s="211" t="s">
        <v>52</v>
      </c>
      <c r="I95" s="44" t="s">
        <v>52</v>
      </c>
      <c r="J95" s="211" t="s">
        <v>52</v>
      </c>
      <c r="K95" s="44" t="s">
        <v>52</v>
      </c>
      <c r="L95" s="211" t="s">
        <v>52</v>
      </c>
    </row>
    <row r="96" spans="1:12" ht="16.2" x14ac:dyDescent="0.25">
      <c r="A96" s="42">
        <v>20</v>
      </c>
      <c r="B96" s="233" t="s">
        <v>15</v>
      </c>
      <c r="C96" s="17" t="s">
        <v>52</v>
      </c>
      <c r="D96" s="211" t="s">
        <v>52</v>
      </c>
      <c r="E96" s="44" t="s">
        <v>52</v>
      </c>
      <c r="F96" s="211" t="s">
        <v>52</v>
      </c>
      <c r="G96" s="44" t="s">
        <v>52</v>
      </c>
      <c r="H96" s="211" t="s">
        <v>52</v>
      </c>
      <c r="I96" s="44" t="s">
        <v>52</v>
      </c>
      <c r="J96" s="211" t="s">
        <v>52</v>
      </c>
      <c r="K96" s="44" t="s">
        <v>52</v>
      </c>
      <c r="L96" s="211" t="s">
        <v>52</v>
      </c>
    </row>
    <row r="97" spans="1:12" ht="16.8" thickBot="1" x14ac:dyDescent="0.3">
      <c r="A97" s="42">
        <v>21</v>
      </c>
      <c r="B97" s="234" t="s">
        <v>16</v>
      </c>
      <c r="C97" s="19" t="s">
        <v>52</v>
      </c>
      <c r="D97" s="109" t="s">
        <v>52</v>
      </c>
      <c r="E97" s="45" t="s">
        <v>52</v>
      </c>
      <c r="F97" s="109" t="s">
        <v>52</v>
      </c>
      <c r="G97" s="45" t="s">
        <v>52</v>
      </c>
      <c r="H97" s="109" t="s">
        <v>52</v>
      </c>
      <c r="I97" s="45" t="s">
        <v>52</v>
      </c>
      <c r="J97" s="109" t="s">
        <v>52</v>
      </c>
      <c r="K97" s="45" t="s">
        <v>52</v>
      </c>
      <c r="L97" s="109" t="s">
        <v>52</v>
      </c>
    </row>
  </sheetData>
  <mergeCells count="52">
    <mergeCell ref="A8:B8"/>
    <mergeCell ref="C10:G10"/>
    <mergeCell ref="A23:G23"/>
    <mergeCell ref="A12:G12"/>
    <mergeCell ref="C72:L72"/>
    <mergeCell ref="A55:H55"/>
    <mergeCell ref="A10:A11"/>
    <mergeCell ref="B10:B11"/>
    <mergeCell ref="A36:Q36"/>
    <mergeCell ref="A37:B38"/>
    <mergeCell ref="B42:B43"/>
    <mergeCell ref="C42:H42"/>
    <mergeCell ref="A44:H44"/>
    <mergeCell ref="A68:Q68"/>
    <mergeCell ref="A69:B70"/>
    <mergeCell ref="A72:A73"/>
    <mergeCell ref="A1:Q1"/>
    <mergeCell ref="A4:Q4"/>
    <mergeCell ref="A5:B5"/>
    <mergeCell ref="A6:B6"/>
    <mergeCell ref="A7:B7"/>
    <mergeCell ref="A3:B3"/>
    <mergeCell ref="C3:Q3"/>
    <mergeCell ref="K73:L73"/>
    <mergeCell ref="C75:D75"/>
    <mergeCell ref="E75:F75"/>
    <mergeCell ref="G75:H75"/>
    <mergeCell ref="I75:J75"/>
    <mergeCell ref="K75:L75"/>
    <mergeCell ref="A74:L74"/>
    <mergeCell ref="B72:B73"/>
    <mergeCell ref="C73:D73"/>
    <mergeCell ref="E73:F73"/>
    <mergeCell ref="G73:H73"/>
    <mergeCell ref="I73:J73"/>
    <mergeCell ref="A85:A86"/>
    <mergeCell ref="B85:B86"/>
    <mergeCell ref="C78:D78"/>
    <mergeCell ref="E78:F78"/>
    <mergeCell ref="G78:H78"/>
    <mergeCell ref="I78:J78"/>
    <mergeCell ref="K78:L78"/>
    <mergeCell ref="C77:D77"/>
    <mergeCell ref="E77:F77"/>
    <mergeCell ref="G77:H77"/>
    <mergeCell ref="I77:J77"/>
    <mergeCell ref="K77:L77"/>
    <mergeCell ref="I42:L42"/>
    <mergeCell ref="I44:L44"/>
    <mergeCell ref="I55:L55"/>
    <mergeCell ref="A39:B39"/>
    <mergeCell ref="A40:B40"/>
  </mergeCells>
  <pageMargins left="0.7" right="0.7" top="0.75" bottom="0.75" header="0.3" footer="0.3"/>
  <pageSetup scale="5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7"/>
  <sheetViews>
    <sheetView zoomScaleNormal="100" workbookViewId="0">
      <selection activeCell="C3" sqref="C3:Q3"/>
    </sheetView>
  </sheetViews>
  <sheetFormatPr defaultColWidth="9.33203125" defaultRowHeight="13.2" x14ac:dyDescent="0.25"/>
  <cols>
    <col min="1" max="1" width="5.109375" style="1" bestFit="1" customWidth="1"/>
    <col min="2" max="2" width="59.109375" style="1" customWidth="1"/>
    <col min="3" max="7" width="9.33203125" style="1" customWidth="1"/>
    <col min="8" max="10" width="9.33203125" style="1"/>
    <col min="11" max="11" width="9.109375" style="1" customWidth="1"/>
    <col min="12" max="16384" width="9.33203125" style="1"/>
  </cols>
  <sheetData>
    <row r="1" spans="1:17" ht="90.6" customHeight="1" thickBot="1" x14ac:dyDescent="0.3">
      <c r="A1" s="829" t="s">
        <v>117</v>
      </c>
      <c r="B1" s="830"/>
      <c r="C1" s="830"/>
      <c r="D1" s="830"/>
      <c r="E1" s="830"/>
      <c r="F1" s="830"/>
      <c r="G1" s="830"/>
      <c r="H1" s="830"/>
      <c r="I1" s="830"/>
      <c r="J1" s="830"/>
      <c r="K1" s="830"/>
      <c r="L1" s="830"/>
      <c r="M1" s="830"/>
      <c r="N1" s="830"/>
      <c r="O1" s="830"/>
      <c r="P1" s="830"/>
      <c r="Q1" s="831"/>
    </row>
    <row r="2" spans="1:17" ht="13.8" customHeight="1" thickBot="1" x14ac:dyDescent="0.3"/>
    <row r="3" spans="1:17" ht="25.2" thickBot="1" x14ac:dyDescent="0.3">
      <c r="A3" s="840" t="s">
        <v>315</v>
      </c>
      <c r="B3" s="889"/>
      <c r="C3" s="890">
        <v>128</v>
      </c>
      <c r="D3" s="838"/>
      <c r="E3" s="838"/>
      <c r="F3" s="838"/>
      <c r="G3" s="838"/>
      <c r="H3" s="838"/>
      <c r="I3" s="838"/>
      <c r="J3" s="838"/>
      <c r="K3" s="838"/>
      <c r="L3" s="838"/>
      <c r="M3" s="838"/>
      <c r="N3" s="838"/>
      <c r="O3" s="838"/>
      <c r="P3" s="838"/>
      <c r="Q3" s="839"/>
    </row>
    <row r="4" spans="1:17" ht="23.4" customHeight="1" thickBot="1" x14ac:dyDescent="0.3">
      <c r="A4" s="779" t="s">
        <v>45</v>
      </c>
      <c r="B4" s="780"/>
      <c r="C4" s="780"/>
      <c r="D4" s="780"/>
      <c r="E4" s="780"/>
      <c r="F4" s="780"/>
      <c r="G4" s="780"/>
      <c r="H4" s="780"/>
      <c r="I4" s="780"/>
      <c r="J4" s="780"/>
      <c r="K4" s="780"/>
      <c r="L4" s="780"/>
      <c r="M4" s="780"/>
      <c r="N4" s="780"/>
      <c r="O4" s="780"/>
      <c r="P4" s="781"/>
      <c r="Q4" s="137"/>
    </row>
    <row r="5" spans="1:17" ht="22.2" customHeight="1" thickBot="1" x14ac:dyDescent="0.35">
      <c r="A5" s="1114"/>
      <c r="B5" s="1115"/>
      <c r="C5" s="138" t="s">
        <v>33</v>
      </c>
      <c r="D5" s="104" t="s">
        <v>27</v>
      </c>
      <c r="E5" s="104" t="s">
        <v>61</v>
      </c>
      <c r="F5" s="104" t="s">
        <v>62</v>
      </c>
      <c r="G5" s="104" t="s">
        <v>28</v>
      </c>
      <c r="H5" s="104" t="s">
        <v>63</v>
      </c>
      <c r="I5" s="104" t="s">
        <v>64</v>
      </c>
      <c r="J5" s="104" t="s">
        <v>34</v>
      </c>
      <c r="K5" s="104" t="s">
        <v>65</v>
      </c>
      <c r="L5" s="104" t="s">
        <v>1</v>
      </c>
      <c r="M5" s="104" t="s">
        <v>95</v>
      </c>
      <c r="N5" s="104" t="s">
        <v>96</v>
      </c>
      <c r="O5" s="104" t="s">
        <v>35</v>
      </c>
      <c r="P5" s="162" t="s">
        <v>36</v>
      </c>
      <c r="Q5" s="135"/>
    </row>
    <row r="6" spans="1:17" ht="15.6" x14ac:dyDescent="0.3">
      <c r="A6" s="834" t="s">
        <v>94</v>
      </c>
      <c r="B6" s="887"/>
      <c r="C6" s="59">
        <v>2</v>
      </c>
      <c r="D6" s="60">
        <v>2</v>
      </c>
      <c r="E6" s="60">
        <v>7</v>
      </c>
      <c r="F6" s="60">
        <v>0</v>
      </c>
      <c r="G6" s="60">
        <v>56</v>
      </c>
      <c r="H6" s="60">
        <v>2</v>
      </c>
      <c r="I6" s="193" t="s">
        <v>118</v>
      </c>
      <c r="J6" s="60">
        <v>28</v>
      </c>
      <c r="K6" s="60">
        <v>8</v>
      </c>
      <c r="L6" s="60">
        <v>21</v>
      </c>
      <c r="M6" s="60" t="s">
        <v>48</v>
      </c>
      <c r="N6" s="60" t="s">
        <v>48</v>
      </c>
      <c r="O6" s="60" t="s">
        <v>48</v>
      </c>
      <c r="P6" s="112" t="s">
        <v>48</v>
      </c>
      <c r="Q6" s="136"/>
    </row>
    <row r="7" spans="1:17" ht="16.2" thickBot="1" x14ac:dyDescent="0.3">
      <c r="A7" s="836" t="s">
        <v>84</v>
      </c>
      <c r="B7" s="888"/>
      <c r="C7" s="61">
        <v>5</v>
      </c>
      <c r="D7" s="62">
        <v>5</v>
      </c>
      <c r="E7" s="62">
        <v>17.399999999999999</v>
      </c>
      <c r="F7" s="62">
        <v>0</v>
      </c>
      <c r="G7" s="62">
        <v>148</v>
      </c>
      <c r="H7" s="62">
        <v>6</v>
      </c>
      <c r="I7" s="142" t="s">
        <v>119</v>
      </c>
      <c r="J7" s="62">
        <v>24.67</v>
      </c>
      <c r="K7" s="62">
        <v>8.8800000000000008</v>
      </c>
      <c r="L7" s="171">
        <v>16.670000000000002</v>
      </c>
      <c r="M7" s="171" t="s">
        <v>48</v>
      </c>
      <c r="N7" s="171" t="s">
        <v>48</v>
      </c>
      <c r="O7" s="171">
        <v>2</v>
      </c>
      <c r="P7" s="172" t="s">
        <v>48</v>
      </c>
      <c r="Q7" s="81"/>
    </row>
    <row r="8" spans="1:17" ht="16.2" thickBot="1" x14ac:dyDescent="0.35">
      <c r="A8" s="819" t="s">
        <v>37</v>
      </c>
      <c r="B8" s="1111"/>
      <c r="C8" s="166">
        <f t="shared" ref="C8:H8" si="0">SUM(C6:C7)</f>
        <v>7</v>
      </c>
      <c r="D8" s="133">
        <f t="shared" si="0"/>
        <v>7</v>
      </c>
      <c r="E8" s="133">
        <f t="shared" si="0"/>
        <v>24.4</v>
      </c>
      <c r="F8" s="133">
        <f t="shared" si="0"/>
        <v>0</v>
      </c>
      <c r="G8" s="133">
        <f t="shared" si="0"/>
        <v>204</v>
      </c>
      <c r="H8" s="133">
        <f t="shared" si="0"/>
        <v>8</v>
      </c>
      <c r="I8" s="192" t="s">
        <v>119</v>
      </c>
      <c r="J8" s="133">
        <f>204/8</f>
        <v>25.5</v>
      </c>
      <c r="K8" s="143">
        <f>204/24.4</f>
        <v>8.3606557377049189</v>
      </c>
      <c r="L8" s="173">
        <f>148/8</f>
        <v>18.5</v>
      </c>
      <c r="M8" s="173" t="s">
        <v>48</v>
      </c>
      <c r="N8" s="173" t="s">
        <v>48</v>
      </c>
      <c r="O8" s="173">
        <v>2</v>
      </c>
      <c r="P8" s="174"/>
      <c r="Q8" s="136"/>
    </row>
    <row r="9" spans="1:17" ht="13.8" thickBot="1" x14ac:dyDescent="0.3"/>
    <row r="10" spans="1:17" ht="21" customHeight="1" x14ac:dyDescent="0.25">
      <c r="A10" s="824" t="s">
        <v>1</v>
      </c>
      <c r="B10" s="824" t="s">
        <v>0</v>
      </c>
      <c r="C10" s="1112" t="s">
        <v>25</v>
      </c>
      <c r="D10" s="1113"/>
      <c r="E10" s="992" t="s">
        <v>26</v>
      </c>
      <c r="F10" s="993"/>
      <c r="G10" s="993"/>
      <c r="H10" s="993"/>
      <c r="I10" s="994"/>
    </row>
    <row r="11" spans="1:17" ht="33" customHeight="1" thickBot="1" x14ac:dyDescent="0.3">
      <c r="A11" s="825"/>
      <c r="B11" s="825"/>
      <c r="C11" s="10" t="s">
        <v>153</v>
      </c>
      <c r="D11" s="12" t="s">
        <v>157</v>
      </c>
      <c r="E11" s="178" t="s">
        <v>177</v>
      </c>
      <c r="F11" s="213" t="s">
        <v>178</v>
      </c>
      <c r="G11" s="213" t="s">
        <v>179</v>
      </c>
      <c r="H11" s="213" t="s">
        <v>180</v>
      </c>
      <c r="I11" s="213" t="s">
        <v>181</v>
      </c>
    </row>
    <row r="12" spans="1:17" ht="21" customHeight="1" thickBot="1" x14ac:dyDescent="0.3">
      <c r="A12" s="913" t="s">
        <v>17</v>
      </c>
      <c r="B12" s="914"/>
      <c r="C12" s="914"/>
      <c r="D12" s="914"/>
      <c r="E12" s="914"/>
      <c r="F12" s="914"/>
      <c r="G12" s="914"/>
      <c r="H12" s="914"/>
      <c r="I12" s="914"/>
    </row>
    <row r="13" spans="1:17" ht="20.25" customHeight="1" x14ac:dyDescent="0.25">
      <c r="A13" s="29">
        <v>1</v>
      </c>
      <c r="B13" s="26" t="s">
        <v>3</v>
      </c>
      <c r="C13" s="15">
        <v>18</v>
      </c>
      <c r="D13" s="16">
        <v>21</v>
      </c>
      <c r="E13" s="222">
        <v>5</v>
      </c>
      <c r="F13" s="122">
        <v>18</v>
      </c>
      <c r="G13" s="122">
        <v>21</v>
      </c>
      <c r="H13" s="122">
        <v>33</v>
      </c>
      <c r="I13" s="125">
        <v>37</v>
      </c>
    </row>
    <row r="14" spans="1:17" ht="19.5" customHeight="1" x14ac:dyDescent="0.25">
      <c r="A14" s="30">
        <v>2</v>
      </c>
      <c r="B14" s="27" t="s">
        <v>4</v>
      </c>
      <c r="C14" s="2">
        <v>2</v>
      </c>
      <c r="D14" s="18">
        <v>2</v>
      </c>
      <c r="E14" s="220">
        <v>2</v>
      </c>
      <c r="F14" s="4">
        <v>1</v>
      </c>
      <c r="G14" s="4">
        <v>2</v>
      </c>
      <c r="H14" s="4">
        <v>2</v>
      </c>
      <c r="I14" s="126">
        <v>2</v>
      </c>
    </row>
    <row r="15" spans="1:17" ht="20.25" customHeight="1" x14ac:dyDescent="0.25">
      <c r="A15" s="31">
        <v>3</v>
      </c>
      <c r="B15" s="27" t="s">
        <v>5</v>
      </c>
      <c r="C15" s="2">
        <v>4</v>
      </c>
      <c r="D15" s="18">
        <v>4</v>
      </c>
      <c r="E15" s="216" t="s">
        <v>140</v>
      </c>
      <c r="F15" s="215" t="s">
        <v>140</v>
      </c>
      <c r="G15" s="215" t="s">
        <v>140</v>
      </c>
      <c r="H15" s="215" t="s">
        <v>134</v>
      </c>
      <c r="I15" s="217" t="s">
        <v>134</v>
      </c>
    </row>
    <row r="16" spans="1:17" ht="19.5" customHeight="1" x14ac:dyDescent="0.25">
      <c r="A16" s="32">
        <v>4</v>
      </c>
      <c r="B16" s="27" t="s">
        <v>38</v>
      </c>
      <c r="C16" s="2">
        <v>5</v>
      </c>
      <c r="D16" s="18">
        <v>2</v>
      </c>
      <c r="E16" s="216" t="s">
        <v>141</v>
      </c>
      <c r="F16" s="215" t="s">
        <v>138</v>
      </c>
      <c r="G16" s="215" t="s">
        <v>136</v>
      </c>
      <c r="H16" s="215" t="s">
        <v>136</v>
      </c>
      <c r="I16" s="18" t="s">
        <v>182</v>
      </c>
    </row>
    <row r="17" spans="1:9" ht="19.5" customHeight="1" x14ac:dyDescent="0.25">
      <c r="A17" s="33" t="s">
        <v>39</v>
      </c>
      <c r="B17" s="27" t="s">
        <v>6</v>
      </c>
      <c r="C17" s="2">
        <v>72</v>
      </c>
      <c r="D17" s="18">
        <v>151</v>
      </c>
      <c r="E17" s="220">
        <v>105</v>
      </c>
      <c r="F17" s="4">
        <v>127</v>
      </c>
      <c r="G17" s="4">
        <v>135</v>
      </c>
      <c r="H17" s="4">
        <v>131</v>
      </c>
      <c r="I17" s="126">
        <v>187</v>
      </c>
    </row>
    <row r="18" spans="1:9" ht="19.5" customHeight="1" x14ac:dyDescent="0.25">
      <c r="A18" s="34">
        <v>6</v>
      </c>
      <c r="B18" s="27" t="s">
        <v>40</v>
      </c>
      <c r="C18" s="2">
        <v>3</v>
      </c>
      <c r="D18" s="18">
        <v>9</v>
      </c>
      <c r="E18" s="220">
        <v>3</v>
      </c>
      <c r="F18" s="4">
        <v>10</v>
      </c>
      <c r="G18" s="4">
        <v>2</v>
      </c>
      <c r="H18" s="4">
        <v>4</v>
      </c>
      <c r="I18" s="126">
        <v>8</v>
      </c>
    </row>
    <row r="19" spans="1:9" ht="19.5" customHeight="1" x14ac:dyDescent="0.25">
      <c r="A19" s="35">
        <v>7</v>
      </c>
      <c r="B19" s="27" t="s">
        <v>7</v>
      </c>
      <c r="C19" s="2">
        <v>54</v>
      </c>
      <c r="D19" s="18">
        <v>120</v>
      </c>
      <c r="E19" s="220">
        <v>79</v>
      </c>
      <c r="F19" s="4">
        <v>117</v>
      </c>
      <c r="G19" s="4">
        <v>98</v>
      </c>
      <c r="H19" s="4">
        <v>107</v>
      </c>
      <c r="I19" s="126">
        <v>120</v>
      </c>
    </row>
    <row r="20" spans="1:9" ht="19.5" customHeight="1" x14ac:dyDescent="0.25">
      <c r="A20" s="36">
        <v>8</v>
      </c>
      <c r="B20" s="27" t="s">
        <v>41</v>
      </c>
      <c r="C20" s="2">
        <v>71</v>
      </c>
      <c r="D20" s="18">
        <v>180</v>
      </c>
      <c r="E20" s="220">
        <v>104</v>
      </c>
      <c r="F20" s="4">
        <v>131</v>
      </c>
      <c r="G20" s="4">
        <v>134</v>
      </c>
      <c r="H20" s="4">
        <v>130</v>
      </c>
      <c r="I20" s="126">
        <v>243</v>
      </c>
    </row>
    <row r="21" spans="1:9" ht="19.5" customHeight="1" x14ac:dyDescent="0.25">
      <c r="A21" s="30">
        <v>9</v>
      </c>
      <c r="B21" s="27" t="s">
        <v>42</v>
      </c>
      <c r="C21" s="2">
        <v>10</v>
      </c>
      <c r="D21" s="18">
        <v>6</v>
      </c>
      <c r="E21" s="220">
        <v>10</v>
      </c>
      <c r="F21" s="4">
        <v>3</v>
      </c>
      <c r="G21" s="4">
        <v>10</v>
      </c>
      <c r="H21" s="4">
        <v>5</v>
      </c>
      <c r="I21" s="126">
        <v>3</v>
      </c>
    </row>
    <row r="22" spans="1:9" ht="19.5" customHeight="1" thickBot="1" x14ac:dyDescent="0.3">
      <c r="A22" s="37">
        <v>10</v>
      </c>
      <c r="B22" s="28" t="s">
        <v>19</v>
      </c>
      <c r="C22" s="21">
        <v>96</v>
      </c>
      <c r="D22" s="22">
        <v>120</v>
      </c>
      <c r="E22" s="223">
        <v>111</v>
      </c>
      <c r="F22" s="224">
        <v>83</v>
      </c>
      <c r="G22" s="224">
        <v>118</v>
      </c>
      <c r="H22" s="224">
        <v>120</v>
      </c>
      <c r="I22" s="225">
        <v>120</v>
      </c>
    </row>
    <row r="23" spans="1:9" ht="19.5" customHeight="1" thickBot="1" x14ac:dyDescent="0.3">
      <c r="A23" s="904" t="s">
        <v>18</v>
      </c>
      <c r="B23" s="905"/>
      <c r="C23" s="905"/>
      <c r="D23" s="905"/>
      <c r="E23" s="905"/>
      <c r="F23" s="905"/>
      <c r="G23" s="905"/>
      <c r="H23" s="905"/>
      <c r="I23" s="905"/>
    </row>
    <row r="24" spans="1:9" ht="19.5" customHeight="1" x14ac:dyDescent="0.25">
      <c r="A24" s="41">
        <v>11</v>
      </c>
      <c r="B24" s="46" t="s">
        <v>8</v>
      </c>
      <c r="C24" s="15" t="s">
        <v>21</v>
      </c>
      <c r="D24" s="69">
        <v>4</v>
      </c>
      <c r="E24" s="23" t="s">
        <v>21</v>
      </c>
      <c r="F24" s="15">
        <v>19</v>
      </c>
      <c r="G24" s="15" t="s">
        <v>21</v>
      </c>
      <c r="H24" s="15" t="s">
        <v>21</v>
      </c>
      <c r="I24" s="16" t="s">
        <v>186</v>
      </c>
    </row>
    <row r="25" spans="1:9" ht="19.5" customHeight="1" x14ac:dyDescent="0.25">
      <c r="A25" s="30">
        <v>12</v>
      </c>
      <c r="B25" s="47" t="s">
        <v>9</v>
      </c>
      <c r="C25" s="2" t="s">
        <v>21</v>
      </c>
      <c r="D25" s="70">
        <v>9</v>
      </c>
      <c r="E25" s="24" t="s">
        <v>21</v>
      </c>
      <c r="F25" s="2">
        <v>10</v>
      </c>
      <c r="G25" s="2" t="s">
        <v>21</v>
      </c>
      <c r="H25" s="2" t="s">
        <v>21</v>
      </c>
      <c r="I25" s="18">
        <v>17</v>
      </c>
    </row>
    <row r="26" spans="1:9" ht="19.5" customHeight="1" x14ac:dyDescent="0.25">
      <c r="A26" s="30">
        <v>13</v>
      </c>
      <c r="B26" s="47" t="s">
        <v>10</v>
      </c>
      <c r="C26" s="2" t="s">
        <v>21</v>
      </c>
      <c r="D26" s="70">
        <v>6</v>
      </c>
      <c r="E26" s="24" t="s">
        <v>21</v>
      </c>
      <c r="F26" s="2">
        <v>5</v>
      </c>
      <c r="G26" s="2" t="s">
        <v>21</v>
      </c>
      <c r="H26" s="2" t="s">
        <v>21</v>
      </c>
      <c r="I26" s="18">
        <v>9</v>
      </c>
    </row>
    <row r="27" spans="1:9" ht="19.5" customHeight="1" x14ac:dyDescent="0.25">
      <c r="A27" s="30">
        <v>14</v>
      </c>
      <c r="B27" s="47" t="s">
        <v>11</v>
      </c>
      <c r="C27" s="2" t="s">
        <v>21</v>
      </c>
      <c r="D27" s="70" t="s">
        <v>51</v>
      </c>
      <c r="E27" s="24" t="s">
        <v>21</v>
      </c>
      <c r="F27" s="2" t="s">
        <v>51</v>
      </c>
      <c r="G27" s="2" t="s">
        <v>21</v>
      </c>
      <c r="H27" s="2" t="s">
        <v>21</v>
      </c>
      <c r="I27" s="18" t="s">
        <v>22</v>
      </c>
    </row>
    <row r="28" spans="1:9" ht="19.5" customHeight="1" x14ac:dyDescent="0.25">
      <c r="A28" s="30">
        <v>15</v>
      </c>
      <c r="B28" s="47" t="s">
        <v>12</v>
      </c>
      <c r="C28" s="3" t="s">
        <v>20</v>
      </c>
      <c r="D28" s="53" t="s">
        <v>20</v>
      </c>
      <c r="E28" s="24" t="s">
        <v>20</v>
      </c>
      <c r="F28" s="2" t="s">
        <v>20</v>
      </c>
      <c r="G28" s="2" t="s">
        <v>20</v>
      </c>
      <c r="H28" s="2" t="s">
        <v>20</v>
      </c>
      <c r="I28" s="18" t="s">
        <v>20</v>
      </c>
    </row>
    <row r="29" spans="1:9" ht="18.75" customHeight="1" x14ac:dyDescent="0.25">
      <c r="A29" s="42">
        <v>16</v>
      </c>
      <c r="B29" s="47" t="s">
        <v>13</v>
      </c>
      <c r="C29" s="3">
        <v>18</v>
      </c>
      <c r="D29" s="53">
        <v>24</v>
      </c>
      <c r="E29" s="24">
        <v>24</v>
      </c>
      <c r="F29" s="2">
        <v>6</v>
      </c>
      <c r="G29" s="2">
        <v>22</v>
      </c>
      <c r="H29" s="2">
        <v>24</v>
      </c>
      <c r="I29" s="18">
        <v>24</v>
      </c>
    </row>
    <row r="30" spans="1:9" ht="18.75" customHeight="1" x14ac:dyDescent="0.25">
      <c r="A30" s="42">
        <v>17</v>
      </c>
      <c r="B30" s="47" t="s">
        <v>50</v>
      </c>
      <c r="C30" s="3">
        <v>20</v>
      </c>
      <c r="D30" s="53">
        <v>36</v>
      </c>
      <c r="E30" s="24">
        <v>21</v>
      </c>
      <c r="F30" s="2">
        <v>8</v>
      </c>
      <c r="G30" s="2">
        <v>22</v>
      </c>
      <c r="H30" s="2">
        <v>41</v>
      </c>
      <c r="I30" s="18">
        <v>56</v>
      </c>
    </row>
    <row r="31" spans="1:9" ht="19.5" customHeight="1" x14ac:dyDescent="0.25">
      <c r="A31" s="42">
        <v>18</v>
      </c>
      <c r="B31" s="47" t="s">
        <v>14</v>
      </c>
      <c r="C31" s="3">
        <v>0</v>
      </c>
      <c r="D31" s="53">
        <v>2</v>
      </c>
      <c r="E31" s="24">
        <v>3</v>
      </c>
      <c r="F31" s="2">
        <v>0</v>
      </c>
      <c r="G31" s="2">
        <v>2</v>
      </c>
      <c r="H31" s="2">
        <v>0</v>
      </c>
      <c r="I31" s="18">
        <v>1</v>
      </c>
    </row>
    <row r="32" spans="1:9" ht="19.5" customHeight="1" x14ac:dyDescent="0.25">
      <c r="A32" s="42">
        <v>19</v>
      </c>
      <c r="B32" s="47" t="s">
        <v>2</v>
      </c>
      <c r="C32" s="3">
        <v>0</v>
      </c>
      <c r="D32" s="53">
        <v>0</v>
      </c>
      <c r="E32" s="24">
        <v>0</v>
      </c>
      <c r="F32" s="2">
        <v>0</v>
      </c>
      <c r="G32" s="2">
        <v>0</v>
      </c>
      <c r="H32" s="2">
        <v>0</v>
      </c>
      <c r="I32" s="18">
        <v>0</v>
      </c>
    </row>
    <row r="33" spans="1:16" ht="19.5" customHeight="1" x14ac:dyDescent="0.25">
      <c r="A33" s="42">
        <v>20</v>
      </c>
      <c r="B33" s="47" t="s">
        <v>15</v>
      </c>
      <c r="C33" s="3">
        <v>0</v>
      </c>
      <c r="D33" s="53" t="s">
        <v>120</v>
      </c>
      <c r="E33" s="24" t="s">
        <v>184</v>
      </c>
      <c r="F33" s="2">
        <v>0</v>
      </c>
      <c r="G33" s="2" t="s">
        <v>185</v>
      </c>
      <c r="H33" s="2">
        <v>0</v>
      </c>
      <c r="I33" s="18">
        <v>1</v>
      </c>
    </row>
    <row r="34" spans="1:16" ht="19.5" customHeight="1" thickBot="1" x14ac:dyDescent="0.3">
      <c r="A34" s="42">
        <v>21</v>
      </c>
      <c r="B34" s="48" t="s">
        <v>16</v>
      </c>
      <c r="C34" s="3" t="s">
        <v>20</v>
      </c>
      <c r="D34" s="53" t="s">
        <v>20</v>
      </c>
      <c r="E34" s="25" t="s">
        <v>20</v>
      </c>
      <c r="F34" s="21" t="s">
        <v>20</v>
      </c>
      <c r="G34" s="21" t="s">
        <v>20</v>
      </c>
      <c r="H34" s="21" t="s">
        <v>20</v>
      </c>
      <c r="I34" s="22" t="s">
        <v>20</v>
      </c>
    </row>
    <row r="35" spans="1:16" ht="19.5" customHeight="1" thickBot="1" x14ac:dyDescent="0.3"/>
    <row r="36" spans="1:16" ht="19.5" customHeight="1" thickBot="1" x14ac:dyDescent="0.3">
      <c r="A36" s="779" t="s">
        <v>44</v>
      </c>
      <c r="B36" s="780"/>
      <c r="C36" s="780"/>
      <c r="D36" s="780"/>
      <c r="E36" s="780"/>
      <c r="F36" s="780"/>
      <c r="G36" s="780"/>
      <c r="H36" s="780"/>
      <c r="I36" s="780"/>
      <c r="J36" s="780"/>
      <c r="K36" s="780"/>
      <c r="L36" s="780"/>
      <c r="M36" s="780"/>
      <c r="N36" s="780"/>
      <c r="O36" s="780"/>
      <c r="P36" s="781"/>
    </row>
    <row r="37" spans="1:16" ht="19.5" customHeight="1" x14ac:dyDescent="0.3">
      <c r="A37" s="782" t="s">
        <v>47</v>
      </c>
      <c r="B37" s="783"/>
      <c r="C37" s="291" t="s">
        <v>33</v>
      </c>
      <c r="D37" s="292" t="s">
        <v>27</v>
      </c>
      <c r="E37" s="292" t="s">
        <v>61</v>
      </c>
      <c r="F37" s="292" t="s">
        <v>62</v>
      </c>
      <c r="G37" s="292" t="s">
        <v>28</v>
      </c>
      <c r="H37" s="292" t="s">
        <v>63</v>
      </c>
      <c r="I37" s="292" t="s">
        <v>64</v>
      </c>
      <c r="J37" s="292" t="s">
        <v>34</v>
      </c>
      <c r="K37" s="292" t="s">
        <v>65</v>
      </c>
      <c r="L37" s="292" t="s">
        <v>1</v>
      </c>
      <c r="M37" s="292">
        <v>5</v>
      </c>
      <c r="N37" s="292">
        <v>10</v>
      </c>
      <c r="O37" s="49" t="s">
        <v>35</v>
      </c>
      <c r="P37" s="50" t="s">
        <v>36</v>
      </c>
    </row>
    <row r="38" spans="1:16" ht="20.25" customHeight="1" thickBot="1" x14ac:dyDescent="0.3">
      <c r="A38" s="784"/>
      <c r="B38" s="785"/>
      <c r="C38" s="280"/>
      <c r="D38" s="281"/>
      <c r="E38" s="281"/>
      <c r="F38" s="281"/>
      <c r="G38" s="281"/>
      <c r="H38" s="281"/>
      <c r="I38" s="282"/>
      <c r="J38" s="281"/>
      <c r="K38" s="281"/>
      <c r="L38" s="281"/>
      <c r="M38" s="281"/>
      <c r="N38" s="281"/>
      <c r="O38" s="281"/>
      <c r="P38" s="294"/>
    </row>
    <row r="39" spans="1:16" ht="13.8" thickBot="1" x14ac:dyDescent="0.3"/>
    <row r="40" spans="1:16" ht="20.25" customHeight="1" thickBot="1" x14ac:dyDescent="0.3">
      <c r="A40" s="806" t="s">
        <v>1</v>
      </c>
      <c r="B40" s="942" t="s">
        <v>0</v>
      </c>
      <c r="C40" s="810" t="s">
        <v>47</v>
      </c>
      <c r="D40" s="811"/>
      <c r="E40" s="811"/>
      <c r="F40" s="811"/>
      <c r="G40" s="811"/>
      <c r="H40" s="811"/>
      <c r="I40" s="811"/>
      <c r="J40" s="811"/>
      <c r="K40" s="811"/>
      <c r="L40" s="812"/>
    </row>
    <row r="41" spans="1:16" ht="31.2" customHeight="1" thickBot="1" x14ac:dyDescent="0.3">
      <c r="A41" s="807"/>
      <c r="B41" s="930"/>
      <c r="C41" s="974" t="s">
        <v>273</v>
      </c>
      <c r="D41" s="975"/>
      <c r="E41" s="976" t="s">
        <v>179</v>
      </c>
      <c r="F41" s="977"/>
      <c r="G41" s="974" t="s">
        <v>275</v>
      </c>
      <c r="H41" s="975"/>
      <c r="I41" s="808" t="s">
        <v>303</v>
      </c>
      <c r="J41" s="809"/>
      <c r="K41" s="808" t="s">
        <v>189</v>
      </c>
      <c r="L41" s="809"/>
    </row>
    <row r="42" spans="1:16" ht="19.8" customHeight="1" thickBot="1" x14ac:dyDescent="0.3">
      <c r="A42" s="816" t="s">
        <v>17</v>
      </c>
      <c r="B42" s="817"/>
      <c r="C42" s="817"/>
      <c r="D42" s="817"/>
      <c r="E42" s="817"/>
      <c r="F42" s="817"/>
      <c r="G42" s="817"/>
      <c r="H42" s="817"/>
      <c r="I42" s="817"/>
      <c r="J42" s="817"/>
      <c r="K42" s="817"/>
      <c r="L42" s="818"/>
    </row>
    <row r="43" spans="1:16" ht="18" x14ac:dyDescent="0.3">
      <c r="A43" s="29">
        <v>1</v>
      </c>
      <c r="B43" s="239" t="s">
        <v>3</v>
      </c>
      <c r="C43" s="1205">
        <v>4</v>
      </c>
      <c r="D43" s="1206"/>
      <c r="E43" s="1205">
        <v>13</v>
      </c>
      <c r="F43" s="1206"/>
      <c r="G43" s="1205">
        <v>22</v>
      </c>
      <c r="H43" s="1206"/>
      <c r="I43" s="1205">
        <v>34</v>
      </c>
      <c r="J43" s="1206"/>
      <c r="K43" s="1205">
        <v>37</v>
      </c>
      <c r="L43" s="1206"/>
    </row>
    <row r="44" spans="1:16" ht="18" customHeight="1" x14ac:dyDescent="0.25">
      <c r="A44" s="30">
        <v>2</v>
      </c>
      <c r="B44" s="240" t="s">
        <v>4</v>
      </c>
      <c r="C44" s="309">
        <v>2</v>
      </c>
      <c r="D44" s="310">
        <v>4</v>
      </c>
      <c r="E44" s="309">
        <v>1</v>
      </c>
      <c r="F44" s="310">
        <v>3</v>
      </c>
      <c r="G44" s="309">
        <v>2</v>
      </c>
      <c r="H44" s="310">
        <v>4</v>
      </c>
      <c r="I44" s="309">
        <v>1</v>
      </c>
      <c r="J44" s="310">
        <v>3</v>
      </c>
      <c r="K44" s="309">
        <v>1</v>
      </c>
      <c r="L44" s="310">
        <v>3</v>
      </c>
    </row>
    <row r="45" spans="1:16" ht="18" x14ac:dyDescent="0.3">
      <c r="A45" s="31">
        <v>3</v>
      </c>
      <c r="B45" s="240" t="s">
        <v>5</v>
      </c>
      <c r="C45" s="1207">
        <v>3</v>
      </c>
      <c r="D45" s="1208"/>
      <c r="E45" s="1207">
        <v>3</v>
      </c>
      <c r="F45" s="1208"/>
      <c r="G45" s="1207">
        <v>3</v>
      </c>
      <c r="H45" s="1208"/>
      <c r="I45" s="1207">
        <v>3</v>
      </c>
      <c r="J45" s="1208"/>
      <c r="K45" s="1207">
        <v>3</v>
      </c>
      <c r="L45" s="1208"/>
    </row>
    <row r="46" spans="1:16" ht="16.8" x14ac:dyDescent="0.3">
      <c r="A46" s="32">
        <v>4</v>
      </c>
      <c r="B46" s="240" t="s">
        <v>38</v>
      </c>
      <c r="C46" s="1207">
        <v>2</v>
      </c>
      <c r="D46" s="1208"/>
      <c r="E46" s="1207">
        <v>4</v>
      </c>
      <c r="F46" s="1208"/>
      <c r="G46" s="1207">
        <v>6</v>
      </c>
      <c r="H46" s="1208"/>
      <c r="I46" s="1207">
        <v>1</v>
      </c>
      <c r="J46" s="1208"/>
      <c r="K46" s="1207">
        <v>5</v>
      </c>
      <c r="L46" s="1208"/>
    </row>
    <row r="47" spans="1:16" ht="16.8" x14ac:dyDescent="0.25">
      <c r="A47" s="33" t="s">
        <v>39</v>
      </c>
      <c r="B47" s="240" t="s">
        <v>6</v>
      </c>
      <c r="C47" s="309">
        <v>100</v>
      </c>
      <c r="D47" s="310">
        <v>110</v>
      </c>
      <c r="E47" s="309">
        <v>405</v>
      </c>
      <c r="F47" s="310">
        <v>203</v>
      </c>
      <c r="G47" s="309">
        <v>231</v>
      </c>
      <c r="H47" s="310">
        <v>19</v>
      </c>
      <c r="I47" s="309">
        <v>174</v>
      </c>
      <c r="J47" s="310">
        <v>131</v>
      </c>
      <c r="K47" s="309">
        <v>290</v>
      </c>
      <c r="L47" s="310">
        <v>369</v>
      </c>
    </row>
    <row r="48" spans="1:16" ht="16.8" x14ac:dyDescent="0.25">
      <c r="A48" s="34">
        <v>6</v>
      </c>
      <c r="B48" s="240" t="s">
        <v>40</v>
      </c>
      <c r="C48" s="309">
        <v>10</v>
      </c>
      <c r="D48" s="310">
        <v>10</v>
      </c>
      <c r="E48" s="309">
        <v>10</v>
      </c>
      <c r="F48" s="310">
        <v>8</v>
      </c>
      <c r="G48" s="309">
        <v>10</v>
      </c>
      <c r="H48" s="310">
        <v>0</v>
      </c>
      <c r="I48" s="309">
        <v>10</v>
      </c>
      <c r="J48" s="310">
        <v>9</v>
      </c>
      <c r="K48" s="309">
        <v>10</v>
      </c>
      <c r="L48" s="310">
        <v>10</v>
      </c>
    </row>
    <row r="49" spans="1:12" ht="16.8" x14ac:dyDescent="0.25">
      <c r="A49" s="35">
        <v>7</v>
      </c>
      <c r="B49" s="240" t="s">
        <v>7</v>
      </c>
      <c r="C49" s="309">
        <v>237</v>
      </c>
      <c r="D49" s="310">
        <v>244</v>
      </c>
      <c r="E49" s="309">
        <v>602</v>
      </c>
      <c r="F49" s="310">
        <v>296</v>
      </c>
      <c r="G49" s="309">
        <v>342</v>
      </c>
      <c r="H49" s="310">
        <v>18</v>
      </c>
      <c r="I49" s="309">
        <v>322</v>
      </c>
      <c r="J49" s="310">
        <v>204</v>
      </c>
      <c r="K49" s="309">
        <v>377</v>
      </c>
      <c r="L49" s="310">
        <v>517</v>
      </c>
    </row>
    <row r="50" spans="1:12" ht="16.8" x14ac:dyDescent="0.25">
      <c r="A50" s="36">
        <v>8</v>
      </c>
      <c r="B50" s="240" t="s">
        <v>41</v>
      </c>
      <c r="C50" s="311">
        <v>177</v>
      </c>
      <c r="D50" s="312">
        <v>419</v>
      </c>
      <c r="E50" s="311">
        <v>189</v>
      </c>
      <c r="F50" s="312">
        <v>285</v>
      </c>
      <c r="G50" s="311">
        <v>63</v>
      </c>
      <c r="H50" s="312">
        <v>186</v>
      </c>
      <c r="I50" s="311">
        <v>227</v>
      </c>
      <c r="J50" s="312">
        <v>80</v>
      </c>
      <c r="K50" s="311">
        <v>315</v>
      </c>
      <c r="L50" s="312">
        <v>95</v>
      </c>
    </row>
    <row r="51" spans="1:12" ht="15.6" customHeight="1" x14ac:dyDescent="0.25">
      <c r="A51" s="30">
        <v>9</v>
      </c>
      <c r="B51" s="240" t="s">
        <v>42</v>
      </c>
      <c r="C51" s="309">
        <v>10</v>
      </c>
      <c r="D51" s="310">
        <v>7</v>
      </c>
      <c r="E51" s="309">
        <v>10</v>
      </c>
      <c r="F51" s="312">
        <v>10</v>
      </c>
      <c r="G51" s="309">
        <v>10</v>
      </c>
      <c r="H51" s="310">
        <v>10</v>
      </c>
      <c r="I51" s="309">
        <v>10</v>
      </c>
      <c r="J51" s="310">
        <v>3</v>
      </c>
      <c r="K51" s="309">
        <v>10</v>
      </c>
      <c r="L51" s="310">
        <v>10</v>
      </c>
    </row>
    <row r="52" spans="1:12" ht="17.399999999999999" thickBot="1" x14ac:dyDescent="0.3">
      <c r="A52" s="37">
        <v>10</v>
      </c>
      <c r="B52" s="241" t="s">
        <v>19</v>
      </c>
      <c r="C52" s="313">
        <v>249</v>
      </c>
      <c r="D52" s="314">
        <v>636</v>
      </c>
      <c r="E52" s="313">
        <v>357</v>
      </c>
      <c r="F52" s="314">
        <v>612</v>
      </c>
      <c r="G52" s="313">
        <v>140</v>
      </c>
      <c r="H52" s="314">
        <v>300</v>
      </c>
      <c r="I52" s="313">
        <v>312</v>
      </c>
      <c r="J52" s="314">
        <v>97</v>
      </c>
      <c r="K52" s="313">
        <v>483</v>
      </c>
      <c r="L52" s="314">
        <v>166</v>
      </c>
    </row>
    <row r="53" spans="1:12" ht="18" customHeight="1" thickBot="1" x14ac:dyDescent="0.3">
      <c r="A53" s="927" t="s">
        <v>54</v>
      </c>
      <c r="B53" s="929" t="s">
        <v>0</v>
      </c>
      <c r="C53" s="1209" t="s">
        <v>18</v>
      </c>
      <c r="D53" s="1210"/>
      <c r="E53" s="1210"/>
      <c r="F53" s="1210"/>
      <c r="G53" s="1210"/>
      <c r="H53" s="1210"/>
      <c r="I53" s="1210"/>
      <c r="J53" s="1210"/>
      <c r="K53" s="1210"/>
      <c r="L53" s="1211"/>
    </row>
    <row r="54" spans="1:12" ht="18" thickBot="1" x14ac:dyDescent="0.3">
      <c r="A54" s="928"/>
      <c r="B54" s="930"/>
      <c r="C54" s="288" t="s">
        <v>55</v>
      </c>
      <c r="D54" s="289" t="s">
        <v>56</v>
      </c>
      <c r="E54" s="270" t="s">
        <v>55</v>
      </c>
      <c r="F54" s="271" t="s">
        <v>56</v>
      </c>
      <c r="G54" s="270" t="s">
        <v>55</v>
      </c>
      <c r="H54" s="271" t="s">
        <v>56</v>
      </c>
      <c r="I54" s="270" t="s">
        <v>55</v>
      </c>
      <c r="J54" s="271" t="s">
        <v>56</v>
      </c>
      <c r="K54" s="270" t="s">
        <v>55</v>
      </c>
      <c r="L54" s="271" t="s">
        <v>56</v>
      </c>
    </row>
    <row r="55" spans="1:12" ht="16.8" x14ac:dyDescent="0.25">
      <c r="A55" s="41">
        <v>11</v>
      </c>
      <c r="B55" s="232" t="s">
        <v>8</v>
      </c>
      <c r="C55" s="13"/>
      <c r="D55" s="231"/>
      <c r="E55" s="93"/>
      <c r="F55" s="267"/>
      <c r="G55" s="266">
        <v>35</v>
      </c>
      <c r="H55" s="94" t="s">
        <v>21</v>
      </c>
      <c r="I55" s="23">
        <v>13</v>
      </c>
      <c r="J55" s="16">
        <v>8</v>
      </c>
      <c r="K55" s="23">
        <v>28</v>
      </c>
      <c r="L55" s="16" t="s">
        <v>306</v>
      </c>
    </row>
    <row r="56" spans="1:12" ht="16.8" x14ac:dyDescent="0.25">
      <c r="A56" s="30">
        <v>12</v>
      </c>
      <c r="B56" s="233" t="s">
        <v>9</v>
      </c>
      <c r="C56" s="17"/>
      <c r="D56" s="211"/>
      <c r="E56" s="44"/>
      <c r="F56" s="211"/>
      <c r="G56" s="266">
        <v>38</v>
      </c>
      <c r="H56" s="18" t="s">
        <v>21</v>
      </c>
      <c r="I56" s="24">
        <v>14</v>
      </c>
      <c r="J56" s="18">
        <v>12</v>
      </c>
      <c r="K56" s="24">
        <v>43</v>
      </c>
      <c r="L56" s="18">
        <v>54</v>
      </c>
    </row>
    <row r="57" spans="1:12" ht="16.8" x14ac:dyDescent="0.25">
      <c r="A57" s="30">
        <v>13</v>
      </c>
      <c r="B57" s="233" t="s">
        <v>10</v>
      </c>
      <c r="C57" s="17"/>
      <c r="D57" s="211"/>
      <c r="E57" s="44"/>
      <c r="F57" s="211"/>
      <c r="G57" s="266">
        <v>8</v>
      </c>
      <c r="H57" s="18" t="s">
        <v>21</v>
      </c>
      <c r="I57" s="24">
        <v>9</v>
      </c>
      <c r="J57" s="18">
        <v>8</v>
      </c>
      <c r="K57" s="24">
        <v>9</v>
      </c>
      <c r="L57" s="18">
        <v>9</v>
      </c>
    </row>
    <row r="58" spans="1:12" ht="16.8" x14ac:dyDescent="0.25">
      <c r="A58" s="30">
        <v>14</v>
      </c>
      <c r="B58" s="233" t="s">
        <v>11</v>
      </c>
      <c r="C58" s="17"/>
      <c r="D58" s="211"/>
      <c r="E58" s="44"/>
      <c r="F58" s="211"/>
      <c r="G58" s="266" t="s">
        <v>51</v>
      </c>
      <c r="H58" s="18" t="s">
        <v>21</v>
      </c>
      <c r="I58" s="24" t="s">
        <v>51</v>
      </c>
      <c r="J58" s="18" t="s">
        <v>51</v>
      </c>
      <c r="K58" s="24" t="s">
        <v>51</v>
      </c>
      <c r="L58" s="248" t="s">
        <v>22</v>
      </c>
    </row>
    <row r="59" spans="1:12" ht="16.8" x14ac:dyDescent="0.25">
      <c r="A59" s="30">
        <v>15</v>
      </c>
      <c r="B59" s="233" t="s">
        <v>12</v>
      </c>
      <c r="C59" s="17"/>
      <c r="D59" s="211"/>
      <c r="E59" s="44"/>
      <c r="F59" s="211"/>
      <c r="G59" s="266" t="s">
        <v>20</v>
      </c>
      <c r="H59" s="18" t="s">
        <v>20</v>
      </c>
      <c r="I59" s="24" t="s">
        <v>20</v>
      </c>
      <c r="J59" s="18" t="s">
        <v>20</v>
      </c>
      <c r="K59" s="24" t="s">
        <v>20</v>
      </c>
      <c r="L59" s="18" t="s">
        <v>20</v>
      </c>
    </row>
    <row r="60" spans="1:12" ht="16.2" x14ac:dyDescent="0.25">
      <c r="A60" s="42">
        <v>16</v>
      </c>
      <c r="B60" s="233" t="s">
        <v>13</v>
      </c>
      <c r="C60" s="17"/>
      <c r="D60" s="211"/>
      <c r="E60" s="44"/>
      <c r="F60" s="211"/>
      <c r="G60" s="266">
        <v>6</v>
      </c>
      <c r="H60" s="18">
        <v>60</v>
      </c>
      <c r="I60" s="24">
        <v>84</v>
      </c>
      <c r="J60" s="18">
        <v>10</v>
      </c>
      <c r="K60" s="24">
        <v>60</v>
      </c>
      <c r="L60" s="18">
        <v>18</v>
      </c>
    </row>
    <row r="61" spans="1:12" ht="16.2" x14ac:dyDescent="0.25">
      <c r="A61" s="42">
        <v>17</v>
      </c>
      <c r="B61" s="233" t="s">
        <v>50</v>
      </c>
      <c r="C61" s="17"/>
      <c r="D61" s="211"/>
      <c r="E61" s="44"/>
      <c r="F61" s="211"/>
      <c r="G61" s="266">
        <v>12</v>
      </c>
      <c r="H61" s="18">
        <v>39</v>
      </c>
      <c r="I61" s="24">
        <v>70</v>
      </c>
      <c r="J61" s="18">
        <v>7</v>
      </c>
      <c r="K61" s="24">
        <v>49</v>
      </c>
      <c r="L61" s="18">
        <v>10</v>
      </c>
    </row>
    <row r="62" spans="1:12" ht="16.2" x14ac:dyDescent="0.25">
      <c r="A62" s="42">
        <v>18</v>
      </c>
      <c r="B62" s="233" t="s">
        <v>14</v>
      </c>
      <c r="C62" s="17"/>
      <c r="D62" s="211"/>
      <c r="E62" s="44"/>
      <c r="F62" s="211"/>
      <c r="G62" s="266">
        <v>0</v>
      </c>
      <c r="H62" s="18">
        <v>2</v>
      </c>
      <c r="I62" s="24">
        <v>3</v>
      </c>
      <c r="J62" s="18">
        <v>0</v>
      </c>
      <c r="K62" s="24">
        <v>0</v>
      </c>
      <c r="L62" s="18">
        <v>0</v>
      </c>
    </row>
    <row r="63" spans="1:12" ht="16.2" x14ac:dyDescent="0.25">
      <c r="A63" s="42">
        <v>19</v>
      </c>
      <c r="B63" s="233" t="s">
        <v>2</v>
      </c>
      <c r="C63" s="17"/>
      <c r="D63" s="211"/>
      <c r="E63" s="44"/>
      <c r="F63" s="211"/>
      <c r="G63" s="266">
        <v>0</v>
      </c>
      <c r="H63" s="18">
        <v>0</v>
      </c>
      <c r="I63" s="24">
        <v>2</v>
      </c>
      <c r="J63" s="18">
        <v>0</v>
      </c>
      <c r="K63" s="24">
        <v>1</v>
      </c>
      <c r="L63" s="18">
        <v>0</v>
      </c>
    </row>
    <row r="64" spans="1:12" ht="16.2" x14ac:dyDescent="0.25">
      <c r="A64" s="42">
        <v>20</v>
      </c>
      <c r="B64" s="233" t="s">
        <v>15</v>
      </c>
      <c r="C64" s="17"/>
      <c r="D64" s="211"/>
      <c r="E64" s="44"/>
      <c r="F64" s="211"/>
      <c r="G64" s="266">
        <v>0</v>
      </c>
      <c r="H64" s="18" t="s">
        <v>304</v>
      </c>
      <c r="I64" s="24" t="s">
        <v>305</v>
      </c>
      <c r="J64" s="248">
        <v>0</v>
      </c>
      <c r="K64" s="24">
        <v>0</v>
      </c>
      <c r="L64" s="18">
        <v>0</v>
      </c>
    </row>
    <row r="65" spans="1:12" ht="16.8" thickBot="1" x14ac:dyDescent="0.3">
      <c r="A65" s="42">
        <v>21</v>
      </c>
      <c r="B65" s="234" t="s">
        <v>16</v>
      </c>
      <c r="C65" s="19" t="s">
        <v>20</v>
      </c>
      <c r="D65" s="109" t="s">
        <v>20</v>
      </c>
      <c r="E65" s="45" t="s">
        <v>295</v>
      </c>
      <c r="F65" s="109" t="s">
        <v>20</v>
      </c>
      <c r="G65" s="19" t="s">
        <v>20</v>
      </c>
      <c r="H65" s="22" t="s">
        <v>20</v>
      </c>
      <c r="I65" s="25" t="s">
        <v>20</v>
      </c>
      <c r="J65" s="22" t="s">
        <v>20</v>
      </c>
      <c r="K65" s="25" t="s">
        <v>20</v>
      </c>
      <c r="L65" s="22" t="s">
        <v>20</v>
      </c>
    </row>
    <row r="67" spans="1:12" ht="21.6" customHeight="1" x14ac:dyDescent="0.25"/>
    <row r="68" spans="1:12" ht="23.4" customHeight="1" x14ac:dyDescent="0.25"/>
    <row r="70" spans="1:12" ht="17.399999999999999" customHeight="1" x14ac:dyDescent="0.25"/>
    <row r="71" spans="1:12" ht="31.8" customHeight="1" x14ac:dyDescent="0.25"/>
    <row r="74" spans="1:12" ht="17.399999999999999" customHeight="1" x14ac:dyDescent="0.25"/>
    <row r="75" spans="1:12" ht="15.6" customHeight="1" x14ac:dyDescent="0.25"/>
    <row r="76" spans="1:12" ht="18" customHeight="1" x14ac:dyDescent="0.25"/>
    <row r="77" spans="1:12" ht="18" customHeight="1" x14ac:dyDescent="0.25"/>
  </sheetData>
  <mergeCells count="43">
    <mergeCell ref="A12:I12"/>
    <mergeCell ref="K46:L46"/>
    <mergeCell ref="C43:D43"/>
    <mergeCell ref="E43:F43"/>
    <mergeCell ref="G43:H43"/>
    <mergeCell ref="I43:J43"/>
    <mergeCell ref="K43:L43"/>
    <mergeCell ref="C45:D45"/>
    <mergeCell ref="E45:F45"/>
    <mergeCell ref="G45:H45"/>
    <mergeCell ref="C46:D46"/>
    <mergeCell ref="E46:F46"/>
    <mergeCell ref="G46:H46"/>
    <mergeCell ref="I45:J45"/>
    <mergeCell ref="I46:J46"/>
    <mergeCell ref="A1:Q1"/>
    <mergeCell ref="A5:B5"/>
    <mergeCell ref="A6:B6"/>
    <mergeCell ref="A7:B7"/>
    <mergeCell ref="A10:A11"/>
    <mergeCell ref="B10:B11"/>
    <mergeCell ref="A3:B3"/>
    <mergeCell ref="C3:Q3"/>
    <mergeCell ref="A8:B8"/>
    <mergeCell ref="A4:P4"/>
    <mergeCell ref="C10:D10"/>
    <mergeCell ref="E10:I10"/>
    <mergeCell ref="A23:I23"/>
    <mergeCell ref="A36:P36"/>
    <mergeCell ref="C40:L40"/>
    <mergeCell ref="A42:L42"/>
    <mergeCell ref="C53:L53"/>
    <mergeCell ref="A37:B38"/>
    <mergeCell ref="B40:B41"/>
    <mergeCell ref="A40:A41"/>
    <mergeCell ref="C41:D41"/>
    <mergeCell ref="E41:F41"/>
    <mergeCell ref="G41:H41"/>
    <mergeCell ref="I41:J41"/>
    <mergeCell ref="K41:L41"/>
    <mergeCell ref="K45:L45"/>
    <mergeCell ref="A53:A54"/>
    <mergeCell ref="B53:B54"/>
  </mergeCells>
  <pageMargins left="0.7" right="0.7" top="0.75" bottom="0.75" header="0.3" footer="0.3"/>
  <pageSetup scale="5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97"/>
  <sheetViews>
    <sheetView zoomScale="70" zoomScaleNormal="70" workbookViewId="0">
      <selection activeCell="A3" sqref="A3:B3"/>
    </sheetView>
  </sheetViews>
  <sheetFormatPr defaultColWidth="9.33203125" defaultRowHeight="13.2" x14ac:dyDescent="0.25"/>
  <cols>
    <col min="1" max="1" width="5.109375" style="1" bestFit="1" customWidth="1"/>
    <col min="2" max="2" width="59.109375" style="1" customWidth="1"/>
    <col min="3" max="7" width="9.33203125" style="1" customWidth="1"/>
    <col min="8" max="8" width="9.33203125" style="1"/>
    <col min="9" max="9" width="10.5546875" style="1" customWidth="1"/>
    <col min="10" max="10" width="10.21875" style="1" customWidth="1"/>
    <col min="11" max="16384" width="9.33203125" style="1"/>
  </cols>
  <sheetData>
    <row r="1" spans="1:17" ht="90.6" customHeight="1" thickBot="1" x14ac:dyDescent="0.3">
      <c r="A1" s="829" t="s">
        <v>79</v>
      </c>
      <c r="B1" s="830"/>
      <c r="C1" s="830"/>
      <c r="D1" s="830"/>
      <c r="E1" s="830"/>
      <c r="F1" s="830"/>
      <c r="G1" s="830"/>
      <c r="H1" s="830"/>
      <c r="I1" s="830"/>
      <c r="J1" s="830"/>
      <c r="K1" s="830"/>
      <c r="L1" s="830"/>
      <c r="M1" s="830"/>
      <c r="N1" s="830"/>
      <c r="O1" s="830"/>
      <c r="P1" s="830"/>
      <c r="Q1" s="831"/>
    </row>
    <row r="2" spans="1:17" ht="13.8" customHeight="1" thickBot="1" x14ac:dyDescent="0.3"/>
    <row r="3" spans="1:17" ht="25.2" thickBot="1" x14ac:dyDescent="0.3">
      <c r="A3" s="840" t="s">
        <v>315</v>
      </c>
      <c r="B3" s="889"/>
      <c r="C3" s="890">
        <v>129</v>
      </c>
      <c r="D3" s="838"/>
      <c r="E3" s="838"/>
      <c r="F3" s="838"/>
      <c r="G3" s="838"/>
      <c r="H3" s="838"/>
      <c r="I3" s="838"/>
      <c r="J3" s="838"/>
      <c r="K3" s="838"/>
      <c r="L3" s="838"/>
      <c r="M3" s="838"/>
      <c r="N3" s="838"/>
      <c r="O3" s="838"/>
      <c r="P3" s="838"/>
      <c r="Q3" s="839"/>
    </row>
    <row r="4" spans="1:17" ht="23.4" thickBot="1" x14ac:dyDescent="0.3">
      <c r="A4" s="779" t="s">
        <v>45</v>
      </c>
      <c r="B4" s="780"/>
      <c r="C4" s="780"/>
      <c r="D4" s="780"/>
      <c r="E4" s="780"/>
      <c r="F4" s="780"/>
      <c r="G4" s="780"/>
      <c r="H4" s="780"/>
      <c r="I4" s="780"/>
      <c r="J4" s="780"/>
      <c r="K4" s="780"/>
      <c r="L4" s="780"/>
      <c r="M4" s="780"/>
      <c r="N4" s="780"/>
      <c r="O4" s="780"/>
      <c r="P4" s="780"/>
      <c r="Q4" s="781"/>
    </row>
    <row r="5" spans="1:17" ht="22.2" customHeight="1" thickBot="1" x14ac:dyDescent="0.35">
      <c r="A5" s="832"/>
      <c r="B5" s="833"/>
      <c r="C5" s="54" t="s">
        <v>33</v>
      </c>
      <c r="D5" s="54" t="s">
        <v>27</v>
      </c>
      <c r="E5" s="54" t="s">
        <v>22</v>
      </c>
      <c r="F5" s="54" t="s">
        <v>28</v>
      </c>
      <c r="G5" s="54" t="s">
        <v>30</v>
      </c>
      <c r="H5" s="54" t="s">
        <v>29</v>
      </c>
      <c r="I5" s="54" t="s">
        <v>34</v>
      </c>
      <c r="J5" s="54" t="s">
        <v>1</v>
      </c>
      <c r="K5" s="54">
        <v>100</v>
      </c>
      <c r="L5" s="54">
        <v>50</v>
      </c>
      <c r="M5" s="54">
        <v>0</v>
      </c>
      <c r="N5" s="54" t="s">
        <v>31</v>
      </c>
      <c r="O5" s="54" t="s">
        <v>32</v>
      </c>
      <c r="P5" s="54" t="s">
        <v>35</v>
      </c>
      <c r="Q5" s="55" t="s">
        <v>36</v>
      </c>
    </row>
    <row r="6" spans="1:17" ht="15.6" x14ac:dyDescent="0.3">
      <c r="A6" s="834" t="s">
        <v>24</v>
      </c>
      <c r="B6" s="887"/>
      <c r="C6" s="127">
        <v>5</v>
      </c>
      <c r="D6" s="127">
        <v>5</v>
      </c>
      <c r="E6" s="127">
        <v>2</v>
      </c>
      <c r="F6" s="127">
        <v>59</v>
      </c>
      <c r="G6" s="127">
        <v>52</v>
      </c>
      <c r="H6" s="127" t="s">
        <v>80</v>
      </c>
      <c r="I6" s="127">
        <v>19.66</v>
      </c>
      <c r="J6" s="127">
        <v>113.46</v>
      </c>
      <c r="K6" s="127" t="s">
        <v>48</v>
      </c>
      <c r="L6" s="127" t="s">
        <v>48</v>
      </c>
      <c r="M6" s="127" t="s">
        <v>48</v>
      </c>
      <c r="N6" s="127">
        <v>7</v>
      </c>
      <c r="O6" s="127">
        <v>0</v>
      </c>
      <c r="P6" s="56">
        <v>6</v>
      </c>
      <c r="Q6" s="127" t="s">
        <v>48</v>
      </c>
    </row>
    <row r="7" spans="1:17" ht="16.2" thickBot="1" x14ac:dyDescent="0.3">
      <c r="A7" s="836" t="s">
        <v>23</v>
      </c>
      <c r="B7" s="837"/>
      <c r="C7" s="61">
        <v>4</v>
      </c>
      <c r="D7" s="62">
        <v>4</v>
      </c>
      <c r="E7" s="62" t="s">
        <v>48</v>
      </c>
      <c r="F7" s="62">
        <v>127</v>
      </c>
      <c r="G7" s="62">
        <v>97</v>
      </c>
      <c r="H7" s="62">
        <v>87</v>
      </c>
      <c r="I7" s="62">
        <v>42.33</v>
      </c>
      <c r="J7" s="62">
        <v>130.93</v>
      </c>
      <c r="K7" s="62" t="s">
        <v>48</v>
      </c>
      <c r="L7" s="62">
        <v>1</v>
      </c>
      <c r="M7" s="62" t="s">
        <v>48</v>
      </c>
      <c r="N7" s="62">
        <v>10</v>
      </c>
      <c r="O7" s="62">
        <v>7</v>
      </c>
      <c r="P7" s="62">
        <v>2</v>
      </c>
      <c r="Q7" s="63" t="s">
        <v>48</v>
      </c>
    </row>
    <row r="8" spans="1:17" ht="16.2" thickBot="1" x14ac:dyDescent="0.35">
      <c r="A8" s="819" t="s">
        <v>37</v>
      </c>
      <c r="B8" s="820"/>
      <c r="C8" s="166">
        <f>SUM(C6:C7)</f>
        <v>9</v>
      </c>
      <c r="D8" s="133">
        <f>SUM(D6:D7)</f>
        <v>9</v>
      </c>
      <c r="E8" s="133">
        <v>2</v>
      </c>
      <c r="F8" s="133">
        <f>SUM(F6:F7)</f>
        <v>186</v>
      </c>
      <c r="G8" s="133">
        <f>SUM(G6:G7)</f>
        <v>149</v>
      </c>
      <c r="H8" s="133">
        <v>87</v>
      </c>
      <c r="I8" s="133">
        <v>26.57</v>
      </c>
      <c r="J8" s="133">
        <v>124.83</v>
      </c>
      <c r="K8" s="156" t="s">
        <v>48</v>
      </c>
      <c r="L8" s="133">
        <v>1</v>
      </c>
      <c r="M8" s="133"/>
      <c r="N8" s="133">
        <f>SUM(N6:N7)</f>
        <v>17</v>
      </c>
      <c r="O8" s="133">
        <f>SUM(O6:O7)</f>
        <v>7</v>
      </c>
      <c r="P8" s="196">
        <f>SUM(P6:P7)</f>
        <v>8</v>
      </c>
      <c r="Q8" s="688" t="s">
        <v>48</v>
      </c>
    </row>
    <row r="9" spans="1:17" ht="13.8" thickBot="1" x14ac:dyDescent="0.3"/>
    <row r="10" spans="1:17" ht="21" customHeight="1" x14ac:dyDescent="0.25">
      <c r="A10" s="824" t="s">
        <v>1</v>
      </c>
      <c r="B10" s="824" t="s">
        <v>0</v>
      </c>
      <c r="C10" s="826" t="s">
        <v>25</v>
      </c>
      <c r="D10" s="827"/>
      <c r="E10" s="827"/>
      <c r="F10" s="827"/>
      <c r="G10" s="828"/>
      <c r="H10" s="992" t="s">
        <v>26</v>
      </c>
      <c r="I10" s="993"/>
      <c r="J10" s="993"/>
      <c r="K10" s="994"/>
    </row>
    <row r="11" spans="1:17" ht="33" customHeight="1" thickBot="1" x14ac:dyDescent="0.3">
      <c r="A11" s="825"/>
      <c r="B11" s="825"/>
      <c r="C11" s="9" t="s">
        <v>150</v>
      </c>
      <c r="D11" s="10" t="s">
        <v>151</v>
      </c>
      <c r="E11" s="10" t="s">
        <v>152</v>
      </c>
      <c r="F11" s="10" t="s">
        <v>153</v>
      </c>
      <c r="G11" s="11" t="s">
        <v>150</v>
      </c>
      <c r="H11" s="178" t="s">
        <v>189</v>
      </c>
      <c r="I11" s="213" t="s">
        <v>177</v>
      </c>
      <c r="J11" s="213" t="s">
        <v>188</v>
      </c>
      <c r="K11" s="213" t="s">
        <v>187</v>
      </c>
    </row>
    <row r="12" spans="1:17" ht="21" customHeight="1" thickBot="1" x14ac:dyDescent="0.3">
      <c r="A12" s="821" t="s">
        <v>17</v>
      </c>
      <c r="B12" s="822"/>
      <c r="C12" s="822"/>
      <c r="D12" s="822"/>
      <c r="E12" s="822"/>
      <c r="F12" s="822"/>
      <c r="G12" s="822"/>
      <c r="H12" s="822"/>
      <c r="I12" s="822"/>
      <c r="J12" s="822"/>
      <c r="K12" s="823"/>
    </row>
    <row r="13" spans="1:17" ht="20.25" customHeight="1" x14ac:dyDescent="0.25">
      <c r="A13" s="29">
        <v>1</v>
      </c>
      <c r="B13" s="26" t="s">
        <v>3</v>
      </c>
      <c r="C13" s="13">
        <v>1</v>
      </c>
      <c r="D13" s="14">
        <v>4</v>
      </c>
      <c r="E13" s="14">
        <v>6</v>
      </c>
      <c r="F13" s="14">
        <v>8</v>
      </c>
      <c r="G13" s="231">
        <v>12</v>
      </c>
      <c r="H13" s="23">
        <v>7</v>
      </c>
      <c r="I13" s="15">
        <v>15</v>
      </c>
      <c r="J13" s="15">
        <v>21</v>
      </c>
      <c r="K13" s="16">
        <v>35</v>
      </c>
    </row>
    <row r="14" spans="1:17" ht="19.5" customHeight="1" x14ac:dyDescent="0.25">
      <c r="A14" s="30">
        <v>2</v>
      </c>
      <c r="B14" s="27" t="s">
        <v>4</v>
      </c>
      <c r="C14" s="17">
        <v>1</v>
      </c>
      <c r="D14" s="3">
        <v>2</v>
      </c>
      <c r="E14" s="3">
        <v>2</v>
      </c>
      <c r="F14" s="3">
        <v>1</v>
      </c>
      <c r="G14" s="211">
        <v>1</v>
      </c>
      <c r="H14" s="24">
        <v>1</v>
      </c>
      <c r="I14" s="2">
        <v>1</v>
      </c>
      <c r="J14" s="2">
        <v>1</v>
      </c>
      <c r="K14" s="18">
        <v>1</v>
      </c>
    </row>
    <row r="15" spans="1:17" ht="20.25" customHeight="1" x14ac:dyDescent="0.25">
      <c r="A15" s="31">
        <v>3</v>
      </c>
      <c r="B15" s="27" t="s">
        <v>5</v>
      </c>
      <c r="C15" s="17">
        <v>4</v>
      </c>
      <c r="D15" s="3">
        <v>4</v>
      </c>
      <c r="E15" s="3">
        <v>4</v>
      </c>
      <c r="F15" s="3">
        <v>4</v>
      </c>
      <c r="G15" s="211">
        <v>4</v>
      </c>
      <c r="H15" s="216" t="s">
        <v>136</v>
      </c>
      <c r="I15" s="215" t="s">
        <v>136</v>
      </c>
      <c r="J15" s="215" t="s">
        <v>136</v>
      </c>
      <c r="K15" s="217" t="s">
        <v>136</v>
      </c>
    </row>
    <row r="16" spans="1:17" ht="19.5" customHeight="1" x14ac:dyDescent="0.25">
      <c r="A16" s="32">
        <v>4</v>
      </c>
      <c r="B16" s="27" t="s">
        <v>38</v>
      </c>
      <c r="C16" s="17">
        <v>2</v>
      </c>
      <c r="D16" s="3">
        <v>1</v>
      </c>
      <c r="E16" s="3">
        <v>3</v>
      </c>
      <c r="F16" s="3">
        <v>5</v>
      </c>
      <c r="G16" s="211">
        <v>2</v>
      </c>
      <c r="H16" s="216" t="s">
        <v>138</v>
      </c>
      <c r="I16" s="215" t="s">
        <v>141</v>
      </c>
      <c r="J16" s="215" t="s">
        <v>140</v>
      </c>
      <c r="K16" s="217" t="s">
        <v>182</v>
      </c>
    </row>
    <row r="17" spans="1:11" ht="19.5" customHeight="1" x14ac:dyDescent="0.25">
      <c r="A17" s="33" t="s">
        <v>39</v>
      </c>
      <c r="B17" s="27" t="s">
        <v>6</v>
      </c>
      <c r="C17" s="17">
        <v>150</v>
      </c>
      <c r="D17" s="3">
        <v>150</v>
      </c>
      <c r="E17" s="3">
        <v>126</v>
      </c>
      <c r="F17" s="3">
        <v>194</v>
      </c>
      <c r="G17" s="211">
        <v>187</v>
      </c>
      <c r="H17" s="24">
        <v>199</v>
      </c>
      <c r="I17" s="2">
        <v>207</v>
      </c>
      <c r="J17" s="2">
        <v>134</v>
      </c>
      <c r="K17" s="18">
        <v>138</v>
      </c>
    </row>
    <row r="18" spans="1:11" ht="19.5" customHeight="1" x14ac:dyDescent="0.25">
      <c r="A18" s="34">
        <v>6</v>
      </c>
      <c r="B18" s="27" t="s">
        <v>40</v>
      </c>
      <c r="C18" s="17">
        <v>7</v>
      </c>
      <c r="D18" s="3">
        <v>7</v>
      </c>
      <c r="E18" s="3">
        <v>2</v>
      </c>
      <c r="F18" s="3">
        <v>5</v>
      </c>
      <c r="G18" s="211">
        <v>7</v>
      </c>
      <c r="H18" s="24">
        <v>4</v>
      </c>
      <c r="I18" s="2">
        <v>3</v>
      </c>
      <c r="J18" s="2">
        <v>10</v>
      </c>
      <c r="K18" s="18">
        <v>7</v>
      </c>
    </row>
    <row r="19" spans="1:11" ht="19.5" customHeight="1" x14ac:dyDescent="0.25">
      <c r="A19" s="35">
        <v>7</v>
      </c>
      <c r="B19" s="27" t="s">
        <v>7</v>
      </c>
      <c r="C19" s="17">
        <v>120</v>
      </c>
      <c r="D19" s="3">
        <v>120</v>
      </c>
      <c r="E19" s="3">
        <v>87</v>
      </c>
      <c r="F19" s="3">
        <v>120</v>
      </c>
      <c r="G19" s="211">
        <v>120</v>
      </c>
      <c r="H19" s="24">
        <v>120</v>
      </c>
      <c r="I19" s="2">
        <v>120</v>
      </c>
      <c r="J19" s="2">
        <v>118</v>
      </c>
      <c r="K19" s="18">
        <v>120</v>
      </c>
    </row>
    <row r="20" spans="1:11" ht="19.5" customHeight="1" x14ac:dyDescent="0.25">
      <c r="A20" s="36">
        <v>8</v>
      </c>
      <c r="B20" s="27" t="s">
        <v>41</v>
      </c>
      <c r="C20" s="17">
        <v>154</v>
      </c>
      <c r="D20" s="3">
        <v>162</v>
      </c>
      <c r="E20" s="3">
        <v>123</v>
      </c>
      <c r="F20" s="3">
        <v>159</v>
      </c>
      <c r="G20" s="211">
        <v>189</v>
      </c>
      <c r="H20" s="24">
        <v>137</v>
      </c>
      <c r="I20" s="2">
        <v>183</v>
      </c>
      <c r="J20" s="2">
        <v>135</v>
      </c>
      <c r="K20" s="18">
        <v>140</v>
      </c>
    </row>
    <row r="21" spans="1:11" ht="19.5" customHeight="1" x14ac:dyDescent="0.25">
      <c r="A21" s="30">
        <v>9</v>
      </c>
      <c r="B21" s="27" t="s">
        <v>42</v>
      </c>
      <c r="C21" s="17">
        <v>6</v>
      </c>
      <c r="D21" s="3">
        <v>5</v>
      </c>
      <c r="E21" s="3">
        <v>10</v>
      </c>
      <c r="F21" s="3">
        <v>10</v>
      </c>
      <c r="G21" s="211">
        <v>7</v>
      </c>
      <c r="H21" s="24">
        <v>8</v>
      </c>
      <c r="I21" s="2">
        <v>10</v>
      </c>
      <c r="J21" s="2">
        <v>2</v>
      </c>
      <c r="K21" s="18">
        <v>7</v>
      </c>
    </row>
    <row r="22" spans="1:11" ht="19.5" customHeight="1" thickBot="1" x14ac:dyDescent="0.3">
      <c r="A22" s="37">
        <v>10</v>
      </c>
      <c r="B22" s="28" t="s">
        <v>19</v>
      </c>
      <c r="C22" s="19">
        <v>114</v>
      </c>
      <c r="D22" s="20">
        <v>120</v>
      </c>
      <c r="E22" s="20">
        <v>116</v>
      </c>
      <c r="F22" s="20">
        <v>118</v>
      </c>
      <c r="G22" s="109">
        <v>120</v>
      </c>
      <c r="H22" s="25">
        <v>120</v>
      </c>
      <c r="I22" s="21">
        <v>116</v>
      </c>
      <c r="J22" s="21">
        <v>99</v>
      </c>
      <c r="K22" s="22">
        <v>116</v>
      </c>
    </row>
    <row r="23" spans="1:11" ht="19.5" customHeight="1" thickBot="1" x14ac:dyDescent="0.3">
      <c r="A23" s="813" t="s">
        <v>18</v>
      </c>
      <c r="B23" s="814"/>
      <c r="C23" s="814"/>
      <c r="D23" s="814"/>
      <c r="E23" s="814"/>
      <c r="F23" s="814"/>
      <c r="G23" s="814"/>
      <c r="H23" s="814"/>
      <c r="I23" s="814"/>
      <c r="J23" s="814"/>
      <c r="K23" s="815"/>
    </row>
    <row r="24" spans="1:11" ht="19.5" customHeight="1" x14ac:dyDescent="0.25">
      <c r="A24" s="41">
        <v>11</v>
      </c>
      <c r="B24" s="232" t="s">
        <v>8</v>
      </c>
      <c r="C24" s="13" t="s">
        <v>80</v>
      </c>
      <c r="D24" s="14">
        <v>3</v>
      </c>
      <c r="E24" s="235" t="s">
        <v>60</v>
      </c>
      <c r="F24" s="14">
        <v>2</v>
      </c>
      <c r="G24" s="231">
        <v>10</v>
      </c>
      <c r="H24" s="23">
        <v>27</v>
      </c>
      <c r="I24" s="15" t="s">
        <v>190</v>
      </c>
      <c r="J24" s="15">
        <v>9</v>
      </c>
      <c r="K24" s="16">
        <v>4</v>
      </c>
    </row>
    <row r="25" spans="1:11" ht="19.5" customHeight="1" x14ac:dyDescent="0.25">
      <c r="A25" s="30">
        <v>12</v>
      </c>
      <c r="B25" s="233" t="s">
        <v>9</v>
      </c>
      <c r="C25" s="17">
        <v>34</v>
      </c>
      <c r="D25" s="3">
        <v>3</v>
      </c>
      <c r="E25" s="3">
        <v>1</v>
      </c>
      <c r="F25" s="3">
        <v>2</v>
      </c>
      <c r="G25" s="211">
        <v>12</v>
      </c>
      <c r="H25" s="24">
        <v>25</v>
      </c>
      <c r="I25" s="2">
        <v>55</v>
      </c>
      <c r="J25" s="2">
        <v>8</v>
      </c>
      <c r="K25" s="18">
        <v>9</v>
      </c>
    </row>
    <row r="26" spans="1:11" ht="19.5" customHeight="1" x14ac:dyDescent="0.25">
      <c r="A26" s="30">
        <v>13</v>
      </c>
      <c r="B26" s="233" t="s">
        <v>10</v>
      </c>
      <c r="C26" s="17">
        <v>6</v>
      </c>
      <c r="D26" s="3">
        <v>6</v>
      </c>
      <c r="E26" s="3">
        <v>4</v>
      </c>
      <c r="F26" s="3">
        <v>4</v>
      </c>
      <c r="G26" s="211">
        <v>6</v>
      </c>
      <c r="H26" s="24">
        <v>3</v>
      </c>
      <c r="I26" s="2">
        <v>3</v>
      </c>
      <c r="J26" s="2">
        <v>3</v>
      </c>
      <c r="K26" s="18">
        <v>3</v>
      </c>
    </row>
    <row r="27" spans="1:11" ht="19.5" customHeight="1" x14ac:dyDescent="0.25">
      <c r="A27" s="30">
        <v>14</v>
      </c>
      <c r="B27" s="233" t="s">
        <v>11</v>
      </c>
      <c r="C27" s="17" t="s">
        <v>74</v>
      </c>
      <c r="D27" s="3" t="s">
        <v>51</v>
      </c>
      <c r="E27" s="3" t="s">
        <v>74</v>
      </c>
      <c r="F27" s="3" t="s">
        <v>51</v>
      </c>
      <c r="G27" s="211" t="s">
        <v>51</v>
      </c>
      <c r="H27" s="24" t="s">
        <v>51</v>
      </c>
      <c r="I27" s="2" t="s">
        <v>22</v>
      </c>
      <c r="J27" s="2" t="s">
        <v>51</v>
      </c>
      <c r="K27" s="18" t="s">
        <v>51</v>
      </c>
    </row>
    <row r="28" spans="1:11" ht="19.5" customHeight="1" x14ac:dyDescent="0.25">
      <c r="A28" s="30">
        <v>15</v>
      </c>
      <c r="B28" s="233" t="s">
        <v>12</v>
      </c>
      <c r="C28" s="24" t="s">
        <v>52</v>
      </c>
      <c r="D28" s="2" t="s">
        <v>52</v>
      </c>
      <c r="E28" s="2" t="s">
        <v>52</v>
      </c>
      <c r="F28" s="2" t="s">
        <v>52</v>
      </c>
      <c r="G28" s="18" t="s">
        <v>52</v>
      </c>
      <c r="H28" s="24" t="s">
        <v>52</v>
      </c>
      <c r="I28" s="2" t="s">
        <v>52</v>
      </c>
      <c r="J28" s="2" t="s">
        <v>52</v>
      </c>
      <c r="K28" s="18" t="s">
        <v>52</v>
      </c>
    </row>
    <row r="29" spans="1:11" ht="18.75" customHeight="1" x14ac:dyDescent="0.25">
      <c r="A29" s="42">
        <v>16</v>
      </c>
      <c r="B29" s="233" t="s">
        <v>13</v>
      </c>
      <c r="C29" s="24" t="s">
        <v>52</v>
      </c>
      <c r="D29" s="2" t="s">
        <v>52</v>
      </c>
      <c r="E29" s="2" t="s">
        <v>52</v>
      </c>
      <c r="F29" s="2" t="s">
        <v>52</v>
      </c>
      <c r="G29" s="18" t="s">
        <v>52</v>
      </c>
      <c r="H29" s="24" t="s">
        <v>52</v>
      </c>
      <c r="I29" s="2" t="s">
        <v>52</v>
      </c>
      <c r="J29" s="2" t="s">
        <v>52</v>
      </c>
      <c r="K29" s="18" t="s">
        <v>52</v>
      </c>
    </row>
    <row r="30" spans="1:11" ht="18.75" customHeight="1" x14ac:dyDescent="0.25">
      <c r="A30" s="42">
        <v>17</v>
      </c>
      <c r="B30" s="233" t="s">
        <v>50</v>
      </c>
      <c r="C30" s="24" t="s">
        <v>52</v>
      </c>
      <c r="D30" s="2" t="s">
        <v>52</v>
      </c>
      <c r="E30" s="2" t="s">
        <v>52</v>
      </c>
      <c r="F30" s="2" t="s">
        <v>52</v>
      </c>
      <c r="G30" s="18" t="s">
        <v>52</v>
      </c>
      <c r="H30" s="24" t="s">
        <v>52</v>
      </c>
      <c r="I30" s="2" t="s">
        <v>52</v>
      </c>
      <c r="J30" s="2" t="s">
        <v>52</v>
      </c>
      <c r="K30" s="18" t="s">
        <v>52</v>
      </c>
    </row>
    <row r="31" spans="1:11" ht="19.5" customHeight="1" x14ac:dyDescent="0.25">
      <c r="A31" s="42">
        <v>18</v>
      </c>
      <c r="B31" s="233" t="s">
        <v>14</v>
      </c>
      <c r="C31" s="24" t="s">
        <v>52</v>
      </c>
      <c r="D31" s="2" t="s">
        <v>52</v>
      </c>
      <c r="E31" s="2" t="s">
        <v>52</v>
      </c>
      <c r="F31" s="2" t="s">
        <v>52</v>
      </c>
      <c r="G31" s="18" t="s">
        <v>52</v>
      </c>
      <c r="H31" s="24" t="s">
        <v>52</v>
      </c>
      <c r="I31" s="2" t="s">
        <v>52</v>
      </c>
      <c r="J31" s="2" t="s">
        <v>52</v>
      </c>
      <c r="K31" s="18" t="s">
        <v>52</v>
      </c>
    </row>
    <row r="32" spans="1:11" ht="19.5" customHeight="1" x14ac:dyDescent="0.25">
      <c r="A32" s="42">
        <v>19</v>
      </c>
      <c r="B32" s="233" t="s">
        <v>2</v>
      </c>
      <c r="C32" s="24" t="s">
        <v>52</v>
      </c>
      <c r="D32" s="2" t="s">
        <v>52</v>
      </c>
      <c r="E32" s="2" t="s">
        <v>52</v>
      </c>
      <c r="F32" s="2" t="s">
        <v>52</v>
      </c>
      <c r="G32" s="18" t="s">
        <v>52</v>
      </c>
      <c r="H32" s="24" t="s">
        <v>52</v>
      </c>
      <c r="I32" s="2" t="s">
        <v>52</v>
      </c>
      <c r="J32" s="2" t="s">
        <v>52</v>
      </c>
      <c r="K32" s="18" t="s">
        <v>52</v>
      </c>
    </row>
    <row r="33" spans="1:28" ht="19.5" customHeight="1" x14ac:dyDescent="0.25">
      <c r="A33" s="42">
        <v>20</v>
      </c>
      <c r="B33" s="233" t="s">
        <v>15</v>
      </c>
      <c r="C33" s="24" t="s">
        <v>52</v>
      </c>
      <c r="D33" s="2" t="s">
        <v>52</v>
      </c>
      <c r="E33" s="2" t="s">
        <v>52</v>
      </c>
      <c r="F33" s="2" t="s">
        <v>52</v>
      </c>
      <c r="G33" s="18" t="s">
        <v>52</v>
      </c>
      <c r="H33" s="24" t="s">
        <v>52</v>
      </c>
      <c r="I33" s="2" t="s">
        <v>52</v>
      </c>
      <c r="J33" s="2" t="s">
        <v>52</v>
      </c>
      <c r="K33" s="18" t="s">
        <v>52</v>
      </c>
    </row>
    <row r="34" spans="1:28" ht="19.5" customHeight="1" thickBot="1" x14ac:dyDescent="0.3">
      <c r="A34" s="42">
        <v>21</v>
      </c>
      <c r="B34" s="234" t="s">
        <v>16</v>
      </c>
      <c r="C34" s="25" t="s">
        <v>52</v>
      </c>
      <c r="D34" s="21" t="s">
        <v>52</v>
      </c>
      <c r="E34" s="21" t="s">
        <v>52</v>
      </c>
      <c r="F34" s="21" t="s">
        <v>52</v>
      </c>
      <c r="G34" s="22" t="s">
        <v>52</v>
      </c>
      <c r="H34" s="25" t="s">
        <v>52</v>
      </c>
      <c r="I34" s="21" t="s">
        <v>52</v>
      </c>
      <c r="J34" s="21" t="s">
        <v>52</v>
      </c>
      <c r="K34" s="22" t="s">
        <v>52</v>
      </c>
    </row>
    <row r="35" spans="1:28" ht="19.5" customHeight="1" thickBot="1" x14ac:dyDescent="0.3"/>
    <row r="36" spans="1:28" ht="19.5" customHeight="1" thickBot="1" x14ac:dyDescent="0.3">
      <c r="A36" s="779" t="s">
        <v>44</v>
      </c>
      <c r="B36" s="780"/>
      <c r="C36" s="780"/>
      <c r="D36" s="780"/>
      <c r="E36" s="780"/>
      <c r="F36" s="780"/>
      <c r="G36" s="780"/>
      <c r="H36" s="780"/>
      <c r="I36" s="780"/>
      <c r="J36" s="780"/>
      <c r="K36" s="780"/>
      <c r="L36" s="780"/>
      <c r="M36" s="780"/>
      <c r="N36" s="780"/>
      <c r="O36" s="780"/>
      <c r="P36" s="780"/>
      <c r="Q36" s="781"/>
    </row>
    <row r="37" spans="1:28" ht="19.5" customHeight="1" thickBot="1" x14ac:dyDescent="0.35">
      <c r="A37" s="782" t="s">
        <v>47</v>
      </c>
      <c r="B37" s="937"/>
      <c r="C37" s="304" t="s">
        <v>33</v>
      </c>
      <c r="D37" s="305" t="s">
        <v>27</v>
      </c>
      <c r="E37" s="305" t="s">
        <v>22</v>
      </c>
      <c r="F37" s="305" t="s">
        <v>28</v>
      </c>
      <c r="G37" s="305" t="s">
        <v>30</v>
      </c>
      <c r="H37" s="305" t="s">
        <v>29</v>
      </c>
      <c r="I37" s="305" t="s">
        <v>34</v>
      </c>
      <c r="J37" s="305" t="s">
        <v>1</v>
      </c>
      <c r="K37" s="305">
        <v>100</v>
      </c>
      <c r="L37" s="305">
        <v>50</v>
      </c>
      <c r="M37" s="305">
        <v>0</v>
      </c>
      <c r="N37" s="305" t="s">
        <v>31</v>
      </c>
      <c r="O37" s="305" t="s">
        <v>32</v>
      </c>
      <c r="P37" s="305" t="s">
        <v>35</v>
      </c>
      <c r="Q37" s="306" t="s">
        <v>36</v>
      </c>
    </row>
    <row r="38" spans="1:28" ht="20.25" customHeight="1" x14ac:dyDescent="0.25">
      <c r="A38" s="938"/>
      <c r="B38" s="939"/>
      <c r="C38" s="425">
        <v>5</v>
      </c>
      <c r="D38" s="426">
        <v>9</v>
      </c>
      <c r="E38" s="426">
        <v>0</v>
      </c>
      <c r="F38" s="426">
        <v>334</v>
      </c>
      <c r="G38" s="426">
        <v>426</v>
      </c>
      <c r="H38" s="426">
        <v>145</v>
      </c>
      <c r="I38" s="426">
        <v>37.11</v>
      </c>
      <c r="J38" s="426">
        <v>78.400000000000006</v>
      </c>
      <c r="K38" s="426">
        <v>1</v>
      </c>
      <c r="L38" s="426">
        <v>1</v>
      </c>
      <c r="M38" s="426">
        <v>1</v>
      </c>
      <c r="N38" s="426">
        <v>43</v>
      </c>
      <c r="O38" s="426">
        <v>4</v>
      </c>
      <c r="P38" s="427"/>
      <c r="Q38" s="428"/>
    </row>
    <row r="39" spans="1:28" ht="20.25" customHeight="1" thickBot="1" x14ac:dyDescent="0.3">
      <c r="A39" s="1126" t="s">
        <v>333</v>
      </c>
      <c r="B39" s="1183"/>
      <c r="C39" s="280">
        <v>6</v>
      </c>
      <c r="D39" s="281">
        <v>10</v>
      </c>
      <c r="E39" s="281">
        <v>3</v>
      </c>
      <c r="F39" s="281">
        <v>520</v>
      </c>
      <c r="G39" s="281">
        <v>757</v>
      </c>
      <c r="H39" s="281" t="s">
        <v>403</v>
      </c>
      <c r="I39" s="281">
        <v>74.28</v>
      </c>
      <c r="J39" s="281">
        <v>68.69</v>
      </c>
      <c r="K39" s="281">
        <v>2</v>
      </c>
      <c r="L39" s="281">
        <v>2</v>
      </c>
      <c r="M39" s="281" t="s">
        <v>48</v>
      </c>
      <c r="N39" s="281">
        <v>55</v>
      </c>
      <c r="O39" s="281">
        <v>16</v>
      </c>
      <c r="P39" s="130">
        <v>5</v>
      </c>
      <c r="Q39" s="272"/>
    </row>
    <row r="40" spans="1:28" ht="20.25" customHeight="1" thickBot="1" x14ac:dyDescent="0.3">
      <c r="A40" s="1128" t="s">
        <v>37</v>
      </c>
      <c r="B40" s="1129"/>
      <c r="C40" s="372">
        <f t="shared" ref="C40:H40" si="0">SUM(C38:C39)</f>
        <v>11</v>
      </c>
      <c r="D40" s="372">
        <f t="shared" si="0"/>
        <v>19</v>
      </c>
      <c r="E40" s="372">
        <f t="shared" si="0"/>
        <v>3</v>
      </c>
      <c r="F40" s="372">
        <f t="shared" si="0"/>
        <v>854</v>
      </c>
      <c r="G40" s="372">
        <f t="shared" si="0"/>
        <v>1183</v>
      </c>
      <c r="H40" s="372">
        <f t="shared" si="0"/>
        <v>145</v>
      </c>
      <c r="I40" s="372">
        <f>F40/16</f>
        <v>53.375</v>
      </c>
      <c r="J40" s="413">
        <f>F40*100/G40</f>
        <v>72.189349112426029</v>
      </c>
      <c r="K40" s="372">
        <f t="shared" ref="K40:P40" si="1">SUM(K38:K39)</f>
        <v>3</v>
      </c>
      <c r="L40" s="372">
        <f t="shared" si="1"/>
        <v>3</v>
      </c>
      <c r="M40" s="372">
        <f t="shared" si="1"/>
        <v>1</v>
      </c>
      <c r="N40" s="372">
        <f t="shared" si="1"/>
        <v>98</v>
      </c>
      <c r="O40" s="372">
        <f t="shared" si="1"/>
        <v>20</v>
      </c>
      <c r="P40" s="423">
        <f t="shared" si="1"/>
        <v>5</v>
      </c>
      <c r="Q40" s="424"/>
    </row>
    <row r="41" spans="1:28" ht="13.8" thickBot="1" x14ac:dyDescent="0.3"/>
    <row r="42" spans="1:28" ht="20.25" customHeight="1" thickBot="1" x14ac:dyDescent="0.3">
      <c r="A42" s="806" t="s">
        <v>1</v>
      </c>
      <c r="B42" s="802" t="s">
        <v>0</v>
      </c>
      <c r="C42" s="810" t="s">
        <v>47</v>
      </c>
      <c r="D42" s="811"/>
      <c r="E42" s="811"/>
      <c r="F42" s="811"/>
      <c r="G42" s="811"/>
      <c r="H42" s="811"/>
      <c r="I42" s="811"/>
      <c r="J42" s="811"/>
      <c r="K42" s="811"/>
      <c r="L42" s="812"/>
      <c r="M42" s="982" t="s">
        <v>333</v>
      </c>
      <c r="N42" s="983"/>
      <c r="O42" s="983"/>
      <c r="P42" s="983"/>
      <c r="Q42" s="983"/>
      <c r="R42" s="983"/>
      <c r="S42" s="983"/>
      <c r="T42" s="983"/>
      <c r="U42" s="983"/>
      <c r="V42" s="983"/>
      <c r="W42" s="983"/>
      <c r="X42" s="983"/>
      <c r="Y42" s="983"/>
      <c r="Z42" s="983"/>
      <c r="AA42" s="983"/>
      <c r="AB42" s="984"/>
    </row>
    <row r="43" spans="1:28" ht="33.6" customHeight="1" thickBot="1" x14ac:dyDescent="0.3">
      <c r="A43" s="807"/>
      <c r="B43" s="930"/>
      <c r="C43" s="883" t="s">
        <v>289</v>
      </c>
      <c r="D43" s="884"/>
      <c r="E43" s="808" t="s">
        <v>290</v>
      </c>
      <c r="F43" s="809"/>
      <c r="G43" s="883" t="s">
        <v>291</v>
      </c>
      <c r="H43" s="884"/>
      <c r="I43" s="808" t="s">
        <v>199</v>
      </c>
      <c r="J43" s="809"/>
      <c r="K43" s="808" t="s">
        <v>292</v>
      </c>
      <c r="L43" s="809"/>
      <c r="M43" s="954" t="s">
        <v>382</v>
      </c>
      <c r="N43" s="955"/>
      <c r="O43" s="954" t="s">
        <v>383</v>
      </c>
      <c r="P43" s="955"/>
      <c r="Q43" s="954" t="s">
        <v>384</v>
      </c>
      <c r="R43" s="955"/>
      <c r="S43" s="954" t="s">
        <v>385</v>
      </c>
      <c r="T43" s="955"/>
      <c r="U43" s="954" t="s">
        <v>386</v>
      </c>
      <c r="V43" s="955"/>
      <c r="W43" s="954" t="s">
        <v>387</v>
      </c>
      <c r="X43" s="955"/>
      <c r="Y43" s="954" t="s">
        <v>388</v>
      </c>
      <c r="Z43" s="955"/>
      <c r="AA43" s="954" t="s">
        <v>389</v>
      </c>
      <c r="AB43" s="955"/>
    </row>
    <row r="44" spans="1:28" ht="20.25" customHeight="1" thickBot="1" x14ac:dyDescent="0.3">
      <c r="A44" s="479" t="s">
        <v>17</v>
      </c>
      <c r="B44" s="480"/>
      <c r="C44" s="480"/>
      <c r="D44" s="480"/>
      <c r="E44" s="480"/>
      <c r="F44" s="480"/>
      <c r="G44" s="480"/>
      <c r="H44" s="480"/>
      <c r="I44" s="480"/>
      <c r="J44" s="480"/>
      <c r="K44" s="480"/>
      <c r="L44" s="481"/>
      <c r="M44" s="959" t="s">
        <v>17</v>
      </c>
      <c r="N44" s="960"/>
      <c r="O44" s="960"/>
      <c r="P44" s="960"/>
      <c r="Q44" s="960"/>
      <c r="R44" s="960"/>
      <c r="S44" s="960"/>
      <c r="T44" s="960"/>
      <c r="U44" s="960"/>
      <c r="V44" s="960"/>
      <c r="W44" s="960"/>
      <c r="X44" s="960"/>
      <c r="Y44" s="960"/>
      <c r="Z44" s="960"/>
      <c r="AA44" s="960"/>
      <c r="AB44" s="961"/>
    </row>
    <row r="45" spans="1:28" ht="18" x14ac:dyDescent="0.25">
      <c r="A45" s="29">
        <v>1</v>
      </c>
      <c r="B45" s="239" t="s">
        <v>3</v>
      </c>
      <c r="C45" s="873">
        <v>3</v>
      </c>
      <c r="D45" s="874"/>
      <c r="E45" s="873">
        <v>14</v>
      </c>
      <c r="F45" s="874"/>
      <c r="G45" s="873">
        <v>19</v>
      </c>
      <c r="H45" s="874"/>
      <c r="I45" s="1130">
        <v>30</v>
      </c>
      <c r="J45" s="1131"/>
      <c r="K45" s="1130">
        <v>44</v>
      </c>
      <c r="L45" s="1131"/>
      <c r="M45" s="962">
        <v>2</v>
      </c>
      <c r="N45" s="963"/>
      <c r="O45" s="962">
        <v>8</v>
      </c>
      <c r="P45" s="963"/>
      <c r="Q45" s="962">
        <v>11</v>
      </c>
      <c r="R45" s="963"/>
      <c r="S45" s="962">
        <v>16</v>
      </c>
      <c r="T45" s="963"/>
      <c r="U45" s="962">
        <v>24</v>
      </c>
      <c r="V45" s="963"/>
      <c r="W45" s="962">
        <v>25</v>
      </c>
      <c r="X45" s="963"/>
      <c r="Y45" s="962">
        <v>32</v>
      </c>
      <c r="Z45" s="963"/>
      <c r="AA45" s="962">
        <v>35</v>
      </c>
      <c r="AB45" s="963"/>
    </row>
    <row r="46" spans="1:28" ht="18" customHeight="1" x14ac:dyDescent="0.25">
      <c r="A46" s="30">
        <v>2</v>
      </c>
      <c r="B46" s="240" t="s">
        <v>4</v>
      </c>
      <c r="C46" s="17">
        <v>2</v>
      </c>
      <c r="D46" s="211">
        <v>3</v>
      </c>
      <c r="E46" s="17">
        <v>2</v>
      </c>
      <c r="F46" s="211">
        <v>4</v>
      </c>
      <c r="G46" s="17">
        <v>2</v>
      </c>
      <c r="H46" s="18" t="s">
        <v>52</v>
      </c>
      <c r="I46" s="220">
        <v>2</v>
      </c>
      <c r="J46" s="126">
        <v>4</v>
      </c>
      <c r="K46" s="220">
        <v>1</v>
      </c>
      <c r="L46" s="126">
        <v>3</v>
      </c>
      <c r="M46" s="608">
        <v>2</v>
      </c>
      <c r="N46" s="609">
        <v>4</v>
      </c>
      <c r="O46" s="610">
        <v>2</v>
      </c>
      <c r="P46" s="611">
        <v>4</v>
      </c>
      <c r="Q46" s="608">
        <v>2</v>
      </c>
      <c r="R46" s="609">
        <v>4</v>
      </c>
      <c r="S46" s="608">
        <v>2</v>
      </c>
      <c r="T46" s="609">
        <v>4</v>
      </c>
      <c r="U46" s="610">
        <v>2</v>
      </c>
      <c r="V46" s="611">
        <v>4</v>
      </c>
      <c r="W46" s="608">
        <v>2</v>
      </c>
      <c r="X46" s="609">
        <v>4</v>
      </c>
      <c r="Y46" s="608">
        <v>1</v>
      </c>
      <c r="Z46" s="609">
        <v>3</v>
      </c>
      <c r="AA46" s="610">
        <v>2</v>
      </c>
      <c r="AB46" s="611">
        <v>4</v>
      </c>
    </row>
    <row r="47" spans="1:28" ht="18" x14ac:dyDescent="0.25">
      <c r="A47" s="31">
        <v>3</v>
      </c>
      <c r="B47" s="240" t="s">
        <v>5</v>
      </c>
      <c r="C47" s="873">
        <v>4</v>
      </c>
      <c r="D47" s="874"/>
      <c r="E47" s="873">
        <v>4</v>
      </c>
      <c r="F47" s="874"/>
      <c r="G47" s="873">
        <v>4</v>
      </c>
      <c r="H47" s="874"/>
      <c r="I47" s="1130">
        <v>4</v>
      </c>
      <c r="J47" s="1131"/>
      <c r="K47" s="1130">
        <v>4</v>
      </c>
      <c r="L47" s="1131"/>
      <c r="M47" s="952">
        <v>6</v>
      </c>
      <c r="N47" s="953"/>
      <c r="O47" s="952">
        <v>6</v>
      </c>
      <c r="P47" s="953"/>
      <c r="Q47" s="952">
        <v>6</v>
      </c>
      <c r="R47" s="953"/>
      <c r="S47" s="952">
        <v>6</v>
      </c>
      <c r="T47" s="953"/>
      <c r="U47" s="952">
        <v>6</v>
      </c>
      <c r="V47" s="953"/>
      <c r="W47" s="952">
        <v>6</v>
      </c>
      <c r="X47" s="953"/>
      <c r="Y47" s="952">
        <v>6</v>
      </c>
      <c r="Z47" s="953"/>
      <c r="AA47" s="952">
        <v>6</v>
      </c>
      <c r="AB47" s="953"/>
    </row>
    <row r="48" spans="1:28" ht="16.8" x14ac:dyDescent="0.25">
      <c r="A48" s="32">
        <v>4</v>
      </c>
      <c r="B48" s="240" t="s">
        <v>38</v>
      </c>
      <c r="C48" s="873">
        <v>1</v>
      </c>
      <c r="D48" s="874"/>
      <c r="E48" s="873">
        <v>3</v>
      </c>
      <c r="F48" s="874"/>
      <c r="G48" s="873">
        <v>5</v>
      </c>
      <c r="H48" s="874"/>
      <c r="I48" s="1130">
        <v>6</v>
      </c>
      <c r="J48" s="1131"/>
      <c r="K48" s="1130">
        <v>2</v>
      </c>
      <c r="L48" s="1131"/>
      <c r="M48" s="952">
        <v>5</v>
      </c>
      <c r="N48" s="953"/>
      <c r="O48" s="952">
        <v>8</v>
      </c>
      <c r="P48" s="953"/>
      <c r="Q48" s="952">
        <v>1</v>
      </c>
      <c r="R48" s="953"/>
      <c r="S48" s="952">
        <v>7</v>
      </c>
      <c r="T48" s="953"/>
      <c r="U48" s="952">
        <v>3</v>
      </c>
      <c r="V48" s="953"/>
      <c r="W48" s="952">
        <v>4</v>
      </c>
      <c r="X48" s="953"/>
      <c r="Y48" s="952">
        <v>9</v>
      </c>
      <c r="Z48" s="953"/>
      <c r="AA48" s="952">
        <v>150</v>
      </c>
      <c r="AB48" s="953"/>
    </row>
    <row r="49" spans="1:28" ht="16.8" x14ac:dyDescent="0.25">
      <c r="A49" s="33" t="s">
        <v>39</v>
      </c>
      <c r="B49" s="240" t="s">
        <v>6</v>
      </c>
      <c r="C49" s="17">
        <v>91</v>
      </c>
      <c r="D49" s="211">
        <v>301</v>
      </c>
      <c r="E49" s="17">
        <v>189</v>
      </c>
      <c r="F49" s="211">
        <v>285</v>
      </c>
      <c r="G49" s="17">
        <v>230</v>
      </c>
      <c r="H49" s="18" t="s">
        <v>52</v>
      </c>
      <c r="I49" s="24">
        <v>196</v>
      </c>
      <c r="J49" s="18">
        <v>175</v>
      </c>
      <c r="K49" s="24">
        <v>202</v>
      </c>
      <c r="L49" s="18">
        <v>346</v>
      </c>
      <c r="M49" s="608">
        <v>268</v>
      </c>
      <c r="N49" s="609">
        <v>313</v>
      </c>
      <c r="O49" s="610">
        <v>183</v>
      </c>
      <c r="P49" s="611">
        <v>63</v>
      </c>
      <c r="Q49" s="608">
        <v>479</v>
      </c>
      <c r="R49" s="609" t="s">
        <v>52</v>
      </c>
      <c r="S49" s="610">
        <v>280</v>
      </c>
      <c r="T49" s="611">
        <v>207</v>
      </c>
      <c r="U49" s="608">
        <v>499</v>
      </c>
      <c r="V49" s="609">
        <v>31</v>
      </c>
      <c r="W49" s="608">
        <v>174</v>
      </c>
      <c r="X49" s="609">
        <v>200</v>
      </c>
      <c r="Y49" s="610">
        <v>353</v>
      </c>
      <c r="Z49" s="611">
        <v>335</v>
      </c>
      <c r="AA49" s="608">
        <v>150</v>
      </c>
      <c r="AB49" s="609">
        <v>384</v>
      </c>
    </row>
    <row r="50" spans="1:28" ht="16.8" x14ac:dyDescent="0.25">
      <c r="A50" s="34">
        <v>6</v>
      </c>
      <c r="B50" s="240" t="s">
        <v>40</v>
      </c>
      <c r="C50" s="17">
        <v>10</v>
      </c>
      <c r="D50" s="211">
        <v>10</v>
      </c>
      <c r="E50" s="17">
        <v>10</v>
      </c>
      <c r="F50" s="211">
        <v>10</v>
      </c>
      <c r="G50" s="17">
        <v>10</v>
      </c>
      <c r="H50" s="18" t="s">
        <v>52</v>
      </c>
      <c r="I50" s="24">
        <v>10</v>
      </c>
      <c r="J50" s="18">
        <v>6</v>
      </c>
      <c r="K50" s="24">
        <v>10</v>
      </c>
      <c r="L50" s="18">
        <v>10</v>
      </c>
      <c r="M50" s="608">
        <v>10</v>
      </c>
      <c r="N50" s="609">
        <v>10</v>
      </c>
      <c r="O50" s="610">
        <v>10</v>
      </c>
      <c r="P50" s="611">
        <v>10</v>
      </c>
      <c r="Q50" s="608">
        <v>10</v>
      </c>
      <c r="R50" s="609" t="s">
        <v>52</v>
      </c>
      <c r="S50" s="610">
        <v>10</v>
      </c>
      <c r="T50" s="611">
        <v>6</v>
      </c>
      <c r="U50" s="608">
        <v>10</v>
      </c>
      <c r="V50" s="609">
        <v>2</v>
      </c>
      <c r="W50" s="608">
        <v>10</v>
      </c>
      <c r="X50" s="609">
        <v>10</v>
      </c>
      <c r="Y50" s="610">
        <v>10</v>
      </c>
      <c r="Z50" s="611">
        <v>5</v>
      </c>
      <c r="AA50" s="608">
        <v>10</v>
      </c>
      <c r="AB50" s="609">
        <v>3</v>
      </c>
    </row>
    <row r="51" spans="1:28" ht="16.8" x14ac:dyDescent="0.25">
      <c r="A51" s="35">
        <v>7</v>
      </c>
      <c r="B51" s="240" t="s">
        <v>7</v>
      </c>
      <c r="C51" s="17">
        <v>186</v>
      </c>
      <c r="D51" s="211">
        <v>516</v>
      </c>
      <c r="E51" s="17">
        <v>597</v>
      </c>
      <c r="F51" s="211">
        <v>612</v>
      </c>
      <c r="G51" s="17">
        <v>292</v>
      </c>
      <c r="H51" s="18" t="s">
        <v>52</v>
      </c>
      <c r="I51" s="24">
        <v>204</v>
      </c>
      <c r="J51" s="18">
        <v>270</v>
      </c>
      <c r="K51" s="24">
        <v>287</v>
      </c>
      <c r="L51" s="18">
        <v>445</v>
      </c>
      <c r="M51" s="608">
        <v>501</v>
      </c>
      <c r="N51" s="609">
        <v>466</v>
      </c>
      <c r="O51" s="610">
        <v>345</v>
      </c>
      <c r="P51" s="611">
        <v>131</v>
      </c>
      <c r="Q51" s="608">
        <v>883</v>
      </c>
      <c r="R51" s="609" t="s">
        <v>52</v>
      </c>
      <c r="S51" s="610">
        <v>491</v>
      </c>
      <c r="T51" s="611">
        <v>318</v>
      </c>
      <c r="U51" s="608">
        <v>826</v>
      </c>
      <c r="V51" s="609">
        <v>54</v>
      </c>
      <c r="W51" s="608">
        <v>325</v>
      </c>
      <c r="X51" s="609">
        <v>373</v>
      </c>
      <c r="Y51" s="610">
        <v>596</v>
      </c>
      <c r="Z51" s="611">
        <v>494</v>
      </c>
      <c r="AA51" s="608">
        <v>290</v>
      </c>
      <c r="AB51" s="609">
        <v>652</v>
      </c>
    </row>
    <row r="52" spans="1:28" ht="16.8" x14ac:dyDescent="0.25">
      <c r="A52" s="36">
        <v>8</v>
      </c>
      <c r="B52" s="240" t="s">
        <v>41</v>
      </c>
      <c r="C52" s="17">
        <v>274</v>
      </c>
      <c r="D52" s="211">
        <v>122</v>
      </c>
      <c r="E52" s="17">
        <v>405</v>
      </c>
      <c r="F52" s="211">
        <v>203</v>
      </c>
      <c r="G52" s="17">
        <v>96</v>
      </c>
      <c r="H52" s="18">
        <v>126</v>
      </c>
      <c r="I52" s="24">
        <v>91</v>
      </c>
      <c r="J52" s="18">
        <v>277</v>
      </c>
      <c r="K52" s="24">
        <v>153</v>
      </c>
      <c r="L52" s="18">
        <v>148</v>
      </c>
      <c r="M52" s="608">
        <v>151</v>
      </c>
      <c r="N52" s="609">
        <v>140</v>
      </c>
      <c r="O52" s="610">
        <v>137</v>
      </c>
      <c r="P52" s="611">
        <v>239</v>
      </c>
      <c r="Q52" s="608">
        <v>335</v>
      </c>
      <c r="R52" s="609">
        <v>456</v>
      </c>
      <c r="S52" s="610">
        <v>334</v>
      </c>
      <c r="T52" s="611">
        <v>152</v>
      </c>
      <c r="U52" s="608">
        <v>406</v>
      </c>
      <c r="V52" s="609">
        <v>288</v>
      </c>
      <c r="W52" s="608">
        <v>238</v>
      </c>
      <c r="X52" s="609">
        <v>165</v>
      </c>
      <c r="Y52" s="610">
        <v>199</v>
      </c>
      <c r="Z52" s="611">
        <v>277</v>
      </c>
      <c r="AA52" s="608">
        <v>119</v>
      </c>
      <c r="AB52" s="609">
        <v>568</v>
      </c>
    </row>
    <row r="53" spans="1:28" ht="15.6" customHeight="1" x14ac:dyDescent="0.25">
      <c r="A53" s="30">
        <v>9</v>
      </c>
      <c r="B53" s="240" t="s">
        <v>42</v>
      </c>
      <c r="C53" s="17">
        <v>10</v>
      </c>
      <c r="D53" s="211">
        <v>5</v>
      </c>
      <c r="E53" s="17">
        <v>10</v>
      </c>
      <c r="F53" s="211">
        <v>8</v>
      </c>
      <c r="G53" s="17">
        <v>10</v>
      </c>
      <c r="H53" s="18">
        <v>10</v>
      </c>
      <c r="I53" s="24">
        <v>10</v>
      </c>
      <c r="J53" s="18">
        <v>10</v>
      </c>
      <c r="K53" s="24">
        <v>10</v>
      </c>
      <c r="L53" s="18">
        <v>10</v>
      </c>
      <c r="M53" s="608">
        <v>10</v>
      </c>
      <c r="N53" s="609">
        <v>9</v>
      </c>
      <c r="O53" s="610">
        <v>10</v>
      </c>
      <c r="P53" s="611">
        <v>10</v>
      </c>
      <c r="Q53" s="608">
        <v>10</v>
      </c>
      <c r="R53" s="609">
        <v>3</v>
      </c>
      <c r="S53" s="610">
        <v>10</v>
      </c>
      <c r="T53" s="611">
        <v>10</v>
      </c>
      <c r="U53" s="608">
        <v>10</v>
      </c>
      <c r="V53" s="609">
        <v>10</v>
      </c>
      <c r="W53" s="608">
        <v>10</v>
      </c>
      <c r="X53" s="609">
        <v>10</v>
      </c>
      <c r="Y53" s="610">
        <v>10</v>
      </c>
      <c r="Z53" s="611">
        <v>6</v>
      </c>
      <c r="AA53" s="608">
        <v>10</v>
      </c>
      <c r="AB53" s="609">
        <v>9</v>
      </c>
    </row>
    <row r="54" spans="1:28" ht="17.399999999999999" thickBot="1" x14ac:dyDescent="0.3">
      <c r="A54" s="37">
        <v>10</v>
      </c>
      <c r="B54" s="241" t="s">
        <v>19</v>
      </c>
      <c r="C54" s="17">
        <v>544</v>
      </c>
      <c r="D54" s="211">
        <v>147</v>
      </c>
      <c r="E54" s="17">
        <v>602</v>
      </c>
      <c r="F54" s="211">
        <v>296</v>
      </c>
      <c r="G54" s="17">
        <v>135</v>
      </c>
      <c r="H54" s="18">
        <v>210</v>
      </c>
      <c r="I54" s="24">
        <v>244</v>
      </c>
      <c r="J54" s="18">
        <v>632</v>
      </c>
      <c r="K54" s="24">
        <v>299</v>
      </c>
      <c r="L54" s="18">
        <v>245</v>
      </c>
      <c r="M54" s="612">
        <v>290</v>
      </c>
      <c r="N54" s="613">
        <v>243</v>
      </c>
      <c r="O54" s="614">
        <v>277</v>
      </c>
      <c r="P54" s="615">
        <v>498</v>
      </c>
      <c r="Q54" s="612">
        <v>513</v>
      </c>
      <c r="R54" s="613">
        <v>680</v>
      </c>
      <c r="S54" s="614">
        <v>590</v>
      </c>
      <c r="T54" s="615">
        <v>290</v>
      </c>
      <c r="U54" s="612">
        <v>583</v>
      </c>
      <c r="V54" s="613">
        <v>608</v>
      </c>
      <c r="W54" s="612">
        <v>514</v>
      </c>
      <c r="X54" s="613">
        <v>288</v>
      </c>
      <c r="Y54" s="614">
        <v>376</v>
      </c>
      <c r="Z54" s="615">
        <v>636</v>
      </c>
      <c r="AA54" s="612">
        <v>194</v>
      </c>
      <c r="AB54" s="613">
        <v>918</v>
      </c>
    </row>
    <row r="55" spans="1:28" ht="18" customHeight="1" thickBot="1" x14ac:dyDescent="0.3">
      <c r="A55" s="1224" t="s">
        <v>54</v>
      </c>
      <c r="B55" s="929" t="s">
        <v>0</v>
      </c>
      <c r="C55" s="1134" t="s">
        <v>18</v>
      </c>
      <c r="D55" s="1135"/>
      <c r="E55" s="1135"/>
      <c r="F55" s="1135"/>
      <c r="G55" s="1135"/>
      <c r="H55" s="1135"/>
      <c r="I55" s="1135"/>
      <c r="J55" s="1135"/>
      <c r="K55" s="1135"/>
      <c r="L55" s="1136"/>
      <c r="M55" s="956" t="s">
        <v>18</v>
      </c>
      <c r="N55" s="957"/>
      <c r="O55" s="957"/>
      <c r="P55" s="957"/>
      <c r="Q55" s="957"/>
      <c r="R55" s="957"/>
      <c r="S55" s="957"/>
      <c r="T55" s="957"/>
      <c r="U55" s="957"/>
      <c r="V55" s="957"/>
      <c r="W55" s="957"/>
      <c r="X55" s="957"/>
      <c r="Y55" s="957"/>
      <c r="Z55" s="957"/>
      <c r="AA55" s="957"/>
      <c r="AB55" s="958"/>
    </row>
    <row r="56" spans="1:28" ht="18" thickBot="1" x14ac:dyDescent="0.3">
      <c r="A56" s="1225"/>
      <c r="B56" s="930"/>
      <c r="C56" s="270" t="s">
        <v>55</v>
      </c>
      <c r="D56" s="271" t="s">
        <v>56</v>
      </c>
      <c r="E56" s="270" t="s">
        <v>55</v>
      </c>
      <c r="F56" s="271" t="s">
        <v>56</v>
      </c>
      <c r="G56" s="270" t="s">
        <v>55</v>
      </c>
      <c r="H56" s="271" t="s">
        <v>56</v>
      </c>
      <c r="I56" s="270" t="s">
        <v>55</v>
      </c>
      <c r="J56" s="271" t="s">
        <v>56</v>
      </c>
      <c r="K56" s="270" t="s">
        <v>55</v>
      </c>
      <c r="L56" s="271" t="s">
        <v>56</v>
      </c>
      <c r="M56" s="270" t="s">
        <v>55</v>
      </c>
      <c r="N56" s="271" t="s">
        <v>56</v>
      </c>
      <c r="O56" s="270" t="s">
        <v>55</v>
      </c>
      <c r="P56" s="271" t="s">
        <v>56</v>
      </c>
      <c r="Q56" s="270" t="s">
        <v>55</v>
      </c>
      <c r="R56" s="271" t="s">
        <v>56</v>
      </c>
      <c r="S56" s="270" t="s">
        <v>55</v>
      </c>
      <c r="T56" s="271" t="s">
        <v>56</v>
      </c>
      <c r="U56" s="270" t="s">
        <v>55</v>
      </c>
      <c r="V56" s="271" t="s">
        <v>56</v>
      </c>
      <c r="W56" s="270" t="s">
        <v>55</v>
      </c>
      <c r="X56" s="271" t="s">
        <v>56</v>
      </c>
      <c r="Y56" s="270" t="s">
        <v>55</v>
      </c>
      <c r="Z56" s="271" t="s">
        <v>56</v>
      </c>
      <c r="AA56" s="270" t="s">
        <v>55</v>
      </c>
      <c r="AB56" s="271" t="s">
        <v>56</v>
      </c>
    </row>
    <row r="57" spans="1:28" ht="16.8" x14ac:dyDescent="0.25">
      <c r="A57" s="41">
        <v>11</v>
      </c>
      <c r="B57" s="232" t="s">
        <v>8</v>
      </c>
      <c r="C57" s="266">
        <v>2</v>
      </c>
      <c r="D57" s="267">
        <v>13</v>
      </c>
      <c r="E57" s="266">
        <v>33</v>
      </c>
      <c r="F57" s="267">
        <v>61</v>
      </c>
      <c r="G57" s="266">
        <v>45</v>
      </c>
      <c r="H57" s="94" t="s">
        <v>52</v>
      </c>
      <c r="I57" s="95">
        <v>29</v>
      </c>
      <c r="J57" s="94">
        <v>0</v>
      </c>
      <c r="K57" s="95">
        <v>6</v>
      </c>
      <c r="L57" s="94">
        <v>145</v>
      </c>
      <c r="M57" s="588" t="s">
        <v>52</v>
      </c>
      <c r="N57" s="589" t="s">
        <v>52</v>
      </c>
      <c r="O57" s="588" t="s">
        <v>52</v>
      </c>
      <c r="P57" s="589" t="s">
        <v>52</v>
      </c>
      <c r="Q57" s="588">
        <v>27</v>
      </c>
      <c r="R57" s="589" t="s">
        <v>52</v>
      </c>
      <c r="S57" s="588">
        <v>44</v>
      </c>
      <c r="T57" s="589" t="s">
        <v>369</v>
      </c>
      <c r="U57" s="469">
        <v>31</v>
      </c>
      <c r="V57" s="471" t="s">
        <v>21</v>
      </c>
      <c r="W57" s="588">
        <v>30</v>
      </c>
      <c r="X57" s="589">
        <v>57</v>
      </c>
      <c r="Y57" s="469">
        <v>39</v>
      </c>
      <c r="Z57" s="471" t="s">
        <v>404</v>
      </c>
      <c r="AA57" s="588">
        <v>5</v>
      </c>
      <c r="AB57" s="589" t="s">
        <v>403</v>
      </c>
    </row>
    <row r="58" spans="1:28" ht="16.8" x14ac:dyDescent="0.25">
      <c r="A58" s="30">
        <v>12</v>
      </c>
      <c r="B58" s="233" t="s">
        <v>9</v>
      </c>
      <c r="C58" s="17">
        <v>8</v>
      </c>
      <c r="D58" s="211">
        <v>15</v>
      </c>
      <c r="E58" s="17">
        <v>50</v>
      </c>
      <c r="F58" s="211">
        <v>92</v>
      </c>
      <c r="G58" s="17">
        <v>55</v>
      </c>
      <c r="H58" s="18" t="s">
        <v>52</v>
      </c>
      <c r="I58" s="24">
        <v>28</v>
      </c>
      <c r="J58" s="18">
        <v>2</v>
      </c>
      <c r="K58" s="24">
        <v>10</v>
      </c>
      <c r="L58" s="18">
        <v>166</v>
      </c>
      <c r="M58" s="532" t="s">
        <v>52</v>
      </c>
      <c r="N58" s="533" t="s">
        <v>52</v>
      </c>
      <c r="O58" s="532" t="s">
        <v>52</v>
      </c>
      <c r="P58" s="533" t="s">
        <v>52</v>
      </c>
      <c r="Q58" s="532">
        <v>56</v>
      </c>
      <c r="R58" s="533" t="s">
        <v>52</v>
      </c>
      <c r="S58" s="532">
        <v>87</v>
      </c>
      <c r="T58" s="533">
        <v>77</v>
      </c>
      <c r="U58" s="472">
        <v>49</v>
      </c>
      <c r="V58" s="465" t="s">
        <v>21</v>
      </c>
      <c r="W58" s="532">
        <v>41</v>
      </c>
      <c r="X58" s="533">
        <v>64</v>
      </c>
      <c r="Y58" s="472">
        <v>75</v>
      </c>
      <c r="Z58" s="465">
        <v>112</v>
      </c>
      <c r="AA58" s="532">
        <v>7</v>
      </c>
      <c r="AB58" s="533">
        <v>189</v>
      </c>
    </row>
    <row r="59" spans="1:28" ht="16.8" x14ac:dyDescent="0.25">
      <c r="A59" s="30">
        <v>13</v>
      </c>
      <c r="B59" s="233" t="s">
        <v>10</v>
      </c>
      <c r="C59" s="17">
        <v>4</v>
      </c>
      <c r="D59" s="211">
        <v>4</v>
      </c>
      <c r="E59" s="17">
        <v>6</v>
      </c>
      <c r="F59" s="211">
        <v>5</v>
      </c>
      <c r="G59" s="17">
        <v>5</v>
      </c>
      <c r="H59" s="18" t="s">
        <v>52</v>
      </c>
      <c r="I59" s="24">
        <v>3</v>
      </c>
      <c r="J59" s="18">
        <v>3</v>
      </c>
      <c r="K59" s="24">
        <v>1</v>
      </c>
      <c r="L59" s="18">
        <v>1</v>
      </c>
      <c r="M59" s="532" t="s">
        <v>52</v>
      </c>
      <c r="N59" s="533" t="s">
        <v>52</v>
      </c>
      <c r="O59" s="532" t="s">
        <v>52</v>
      </c>
      <c r="P59" s="533" t="s">
        <v>52</v>
      </c>
      <c r="Q59" s="532">
        <v>7</v>
      </c>
      <c r="R59" s="533" t="s">
        <v>52</v>
      </c>
      <c r="S59" s="532">
        <v>6</v>
      </c>
      <c r="T59" s="533">
        <v>6</v>
      </c>
      <c r="U59" s="472">
        <v>5</v>
      </c>
      <c r="V59" s="465" t="s">
        <v>21</v>
      </c>
      <c r="W59" s="532">
        <v>5</v>
      </c>
      <c r="X59" s="533">
        <v>5</v>
      </c>
      <c r="Y59" s="472">
        <v>6</v>
      </c>
      <c r="Z59" s="465">
        <v>6</v>
      </c>
      <c r="AA59" s="532">
        <v>6</v>
      </c>
      <c r="AB59" s="533">
        <v>5</v>
      </c>
    </row>
    <row r="60" spans="1:28" ht="16.8" x14ac:dyDescent="0.25">
      <c r="A60" s="30">
        <v>14</v>
      </c>
      <c r="B60" s="233" t="s">
        <v>11</v>
      </c>
      <c r="C60" s="17" t="s">
        <v>51</v>
      </c>
      <c r="D60" s="211" t="s">
        <v>51</v>
      </c>
      <c r="E60" s="17" t="s">
        <v>51</v>
      </c>
      <c r="F60" s="211" t="s">
        <v>51</v>
      </c>
      <c r="G60" s="17" t="s">
        <v>51</v>
      </c>
      <c r="H60" s="18" t="s">
        <v>52</v>
      </c>
      <c r="I60" s="24" t="s">
        <v>51</v>
      </c>
      <c r="J60" s="18" t="s">
        <v>51</v>
      </c>
      <c r="K60" s="24" t="s">
        <v>51</v>
      </c>
      <c r="L60" s="18" t="s">
        <v>51</v>
      </c>
      <c r="M60" s="532" t="s">
        <v>52</v>
      </c>
      <c r="N60" s="533" t="s">
        <v>52</v>
      </c>
      <c r="O60" s="532" t="s">
        <v>52</v>
      </c>
      <c r="P60" s="533" t="s">
        <v>52</v>
      </c>
      <c r="Q60" s="532" t="s">
        <v>51</v>
      </c>
      <c r="R60" s="533" t="s">
        <v>52</v>
      </c>
      <c r="S60" s="532" t="s">
        <v>51</v>
      </c>
      <c r="T60" s="533" t="s">
        <v>22</v>
      </c>
      <c r="U60" s="472" t="s">
        <v>51</v>
      </c>
      <c r="V60" s="465" t="s">
        <v>21</v>
      </c>
      <c r="W60" s="532" t="s">
        <v>51</v>
      </c>
      <c r="X60" s="533" t="s">
        <v>51</v>
      </c>
      <c r="Y60" s="472" t="s">
        <v>51</v>
      </c>
      <c r="Z60" s="465" t="s">
        <v>22</v>
      </c>
      <c r="AA60" s="532" t="s">
        <v>51</v>
      </c>
      <c r="AB60" s="533" t="s">
        <v>20</v>
      </c>
    </row>
    <row r="61" spans="1:28" ht="16.8" x14ac:dyDescent="0.25">
      <c r="A61" s="30">
        <v>15</v>
      </c>
      <c r="B61" s="233" t="s">
        <v>12</v>
      </c>
      <c r="C61" s="17" t="s">
        <v>20</v>
      </c>
      <c r="D61" s="211" t="s">
        <v>20</v>
      </c>
      <c r="E61" s="17" t="s">
        <v>20</v>
      </c>
      <c r="F61" s="211" t="s">
        <v>20</v>
      </c>
      <c r="G61" s="17" t="s">
        <v>20</v>
      </c>
      <c r="H61" s="18" t="s">
        <v>52</v>
      </c>
      <c r="I61" s="24" t="s">
        <v>20</v>
      </c>
      <c r="J61" s="18" t="s">
        <v>52</v>
      </c>
      <c r="K61" s="24" t="s">
        <v>20</v>
      </c>
      <c r="L61" s="18" t="s">
        <v>20</v>
      </c>
      <c r="M61" s="532" t="s">
        <v>52</v>
      </c>
      <c r="N61" s="533" t="s">
        <v>52</v>
      </c>
      <c r="O61" s="532" t="s">
        <v>52</v>
      </c>
      <c r="P61" s="533" t="s">
        <v>52</v>
      </c>
      <c r="Q61" s="532" t="s">
        <v>20</v>
      </c>
      <c r="R61" s="533" t="s">
        <v>52</v>
      </c>
      <c r="S61" s="532" t="s">
        <v>20</v>
      </c>
      <c r="T61" s="533" t="s">
        <v>20</v>
      </c>
      <c r="U61" s="472" t="s">
        <v>20</v>
      </c>
      <c r="V61" s="465" t="s">
        <v>20</v>
      </c>
      <c r="W61" s="532" t="s">
        <v>20</v>
      </c>
      <c r="X61" s="533" t="s">
        <v>20</v>
      </c>
      <c r="Y61" s="472" t="s">
        <v>20</v>
      </c>
      <c r="Z61" s="465" t="s">
        <v>20</v>
      </c>
      <c r="AA61" s="532" t="s">
        <v>20</v>
      </c>
      <c r="AB61" s="533" t="s">
        <v>20</v>
      </c>
    </row>
    <row r="62" spans="1:28" ht="16.2" x14ac:dyDescent="0.25">
      <c r="A62" s="42">
        <v>16</v>
      </c>
      <c r="B62" s="233" t="s">
        <v>13</v>
      </c>
      <c r="C62" s="17" t="s">
        <v>52</v>
      </c>
      <c r="D62" s="211" t="s">
        <v>52</v>
      </c>
      <c r="E62" s="17" t="s">
        <v>52</v>
      </c>
      <c r="F62" s="211" t="s">
        <v>52</v>
      </c>
      <c r="G62" s="17" t="s">
        <v>52</v>
      </c>
      <c r="H62" s="18" t="s">
        <v>52</v>
      </c>
      <c r="I62" s="17" t="s">
        <v>52</v>
      </c>
      <c r="J62" s="211" t="s">
        <v>52</v>
      </c>
      <c r="K62" s="17" t="s">
        <v>52</v>
      </c>
      <c r="L62" s="211" t="s">
        <v>52</v>
      </c>
      <c r="M62" s="532" t="s">
        <v>52</v>
      </c>
      <c r="N62" s="533" t="s">
        <v>52</v>
      </c>
      <c r="O62" s="532" t="s">
        <v>52</v>
      </c>
      <c r="P62" s="533" t="s">
        <v>52</v>
      </c>
      <c r="Q62" s="532" t="s">
        <v>52</v>
      </c>
      <c r="R62" s="533" t="s">
        <v>52</v>
      </c>
      <c r="S62" s="532" t="s">
        <v>52</v>
      </c>
      <c r="T62" s="533" t="s">
        <v>52</v>
      </c>
      <c r="U62" s="532" t="s">
        <v>52</v>
      </c>
      <c r="V62" s="533" t="s">
        <v>52</v>
      </c>
      <c r="W62" s="532" t="s">
        <v>52</v>
      </c>
      <c r="X62" s="533" t="s">
        <v>52</v>
      </c>
      <c r="Y62" s="532" t="s">
        <v>52</v>
      </c>
      <c r="Z62" s="533" t="s">
        <v>52</v>
      </c>
      <c r="AA62" s="532" t="s">
        <v>52</v>
      </c>
      <c r="AB62" s="533" t="s">
        <v>52</v>
      </c>
    </row>
    <row r="63" spans="1:28" ht="16.2" x14ac:dyDescent="0.25">
      <c r="A63" s="42">
        <v>17</v>
      </c>
      <c r="B63" s="233" t="s">
        <v>50</v>
      </c>
      <c r="C63" s="17" t="s">
        <v>52</v>
      </c>
      <c r="D63" s="211" t="s">
        <v>52</v>
      </c>
      <c r="E63" s="17" t="s">
        <v>52</v>
      </c>
      <c r="F63" s="211" t="s">
        <v>52</v>
      </c>
      <c r="G63" s="17" t="s">
        <v>52</v>
      </c>
      <c r="H63" s="18" t="s">
        <v>52</v>
      </c>
      <c r="I63" s="17" t="s">
        <v>52</v>
      </c>
      <c r="J63" s="211" t="s">
        <v>52</v>
      </c>
      <c r="K63" s="17" t="s">
        <v>52</v>
      </c>
      <c r="L63" s="211" t="s">
        <v>52</v>
      </c>
      <c r="M63" s="532" t="s">
        <v>52</v>
      </c>
      <c r="N63" s="533" t="s">
        <v>52</v>
      </c>
      <c r="O63" s="532" t="s">
        <v>52</v>
      </c>
      <c r="P63" s="533" t="s">
        <v>52</v>
      </c>
      <c r="Q63" s="532" t="s">
        <v>52</v>
      </c>
      <c r="R63" s="533" t="s">
        <v>52</v>
      </c>
      <c r="S63" s="532" t="s">
        <v>52</v>
      </c>
      <c r="T63" s="533" t="s">
        <v>52</v>
      </c>
      <c r="U63" s="532" t="s">
        <v>52</v>
      </c>
      <c r="V63" s="533" t="s">
        <v>52</v>
      </c>
      <c r="W63" s="532" t="s">
        <v>52</v>
      </c>
      <c r="X63" s="533" t="s">
        <v>52</v>
      </c>
      <c r="Y63" s="532" t="s">
        <v>52</v>
      </c>
      <c r="Z63" s="533" t="s">
        <v>52</v>
      </c>
      <c r="AA63" s="532" t="s">
        <v>52</v>
      </c>
      <c r="AB63" s="533" t="s">
        <v>52</v>
      </c>
    </row>
    <row r="64" spans="1:28" ht="16.2" x14ac:dyDescent="0.25">
      <c r="A64" s="42">
        <v>18</v>
      </c>
      <c r="B64" s="233" t="s">
        <v>14</v>
      </c>
      <c r="C64" s="17" t="s">
        <v>52</v>
      </c>
      <c r="D64" s="211" t="s">
        <v>52</v>
      </c>
      <c r="E64" s="17" t="s">
        <v>52</v>
      </c>
      <c r="F64" s="211" t="s">
        <v>52</v>
      </c>
      <c r="G64" s="17" t="s">
        <v>52</v>
      </c>
      <c r="H64" s="18" t="s">
        <v>52</v>
      </c>
      <c r="I64" s="17" t="s">
        <v>52</v>
      </c>
      <c r="J64" s="211" t="s">
        <v>52</v>
      </c>
      <c r="K64" s="17" t="s">
        <v>52</v>
      </c>
      <c r="L64" s="211" t="s">
        <v>52</v>
      </c>
      <c r="M64" s="532" t="s">
        <v>52</v>
      </c>
      <c r="N64" s="533" t="s">
        <v>52</v>
      </c>
      <c r="O64" s="532" t="s">
        <v>52</v>
      </c>
      <c r="P64" s="533" t="s">
        <v>52</v>
      </c>
      <c r="Q64" s="532" t="s">
        <v>52</v>
      </c>
      <c r="R64" s="533" t="s">
        <v>52</v>
      </c>
      <c r="S64" s="532" t="s">
        <v>52</v>
      </c>
      <c r="T64" s="533" t="s">
        <v>52</v>
      </c>
      <c r="U64" s="532" t="s">
        <v>52</v>
      </c>
      <c r="V64" s="533" t="s">
        <v>52</v>
      </c>
      <c r="W64" s="532" t="s">
        <v>52</v>
      </c>
      <c r="X64" s="533" t="s">
        <v>52</v>
      </c>
      <c r="Y64" s="532" t="s">
        <v>52</v>
      </c>
      <c r="Z64" s="533" t="s">
        <v>52</v>
      </c>
      <c r="AA64" s="532" t="s">
        <v>52</v>
      </c>
      <c r="AB64" s="533" t="s">
        <v>52</v>
      </c>
    </row>
    <row r="65" spans="1:28" ht="16.2" x14ac:dyDescent="0.25">
      <c r="A65" s="42">
        <v>19</v>
      </c>
      <c r="B65" s="233" t="s">
        <v>2</v>
      </c>
      <c r="C65" s="17" t="s">
        <v>52</v>
      </c>
      <c r="D65" s="211" t="s">
        <v>52</v>
      </c>
      <c r="E65" s="17" t="s">
        <v>52</v>
      </c>
      <c r="F65" s="211" t="s">
        <v>52</v>
      </c>
      <c r="G65" s="17" t="s">
        <v>52</v>
      </c>
      <c r="H65" s="18" t="s">
        <v>52</v>
      </c>
      <c r="I65" s="17" t="s">
        <v>52</v>
      </c>
      <c r="J65" s="211" t="s">
        <v>52</v>
      </c>
      <c r="K65" s="17" t="s">
        <v>52</v>
      </c>
      <c r="L65" s="211" t="s">
        <v>52</v>
      </c>
      <c r="M65" s="532" t="s">
        <v>52</v>
      </c>
      <c r="N65" s="533" t="s">
        <v>52</v>
      </c>
      <c r="O65" s="532" t="s">
        <v>52</v>
      </c>
      <c r="P65" s="533" t="s">
        <v>52</v>
      </c>
      <c r="Q65" s="532" t="s">
        <v>52</v>
      </c>
      <c r="R65" s="533" t="s">
        <v>52</v>
      </c>
      <c r="S65" s="532" t="s">
        <v>52</v>
      </c>
      <c r="T65" s="533" t="s">
        <v>52</v>
      </c>
      <c r="U65" s="532" t="s">
        <v>52</v>
      </c>
      <c r="V65" s="533" t="s">
        <v>52</v>
      </c>
      <c r="W65" s="532" t="s">
        <v>52</v>
      </c>
      <c r="X65" s="533" t="s">
        <v>52</v>
      </c>
      <c r="Y65" s="532" t="s">
        <v>52</v>
      </c>
      <c r="Z65" s="533" t="s">
        <v>52</v>
      </c>
      <c r="AA65" s="532" t="s">
        <v>52</v>
      </c>
      <c r="AB65" s="533" t="s">
        <v>52</v>
      </c>
    </row>
    <row r="66" spans="1:28" ht="16.2" x14ac:dyDescent="0.25">
      <c r="A66" s="42">
        <v>20</v>
      </c>
      <c r="B66" s="233" t="s">
        <v>15</v>
      </c>
      <c r="C66" s="17" t="s">
        <v>52</v>
      </c>
      <c r="D66" s="211" t="s">
        <v>52</v>
      </c>
      <c r="E66" s="17" t="s">
        <v>52</v>
      </c>
      <c r="F66" s="211" t="s">
        <v>52</v>
      </c>
      <c r="G66" s="17" t="s">
        <v>52</v>
      </c>
      <c r="H66" s="18" t="s">
        <v>52</v>
      </c>
      <c r="I66" s="17" t="s">
        <v>52</v>
      </c>
      <c r="J66" s="211" t="s">
        <v>52</v>
      </c>
      <c r="K66" s="17" t="s">
        <v>52</v>
      </c>
      <c r="L66" s="211" t="s">
        <v>52</v>
      </c>
      <c r="M66" s="532" t="s">
        <v>52</v>
      </c>
      <c r="N66" s="533" t="s">
        <v>52</v>
      </c>
      <c r="O66" s="532" t="s">
        <v>52</v>
      </c>
      <c r="P66" s="533" t="s">
        <v>52</v>
      </c>
      <c r="Q66" s="532" t="s">
        <v>52</v>
      </c>
      <c r="R66" s="533" t="s">
        <v>52</v>
      </c>
      <c r="S66" s="532" t="s">
        <v>52</v>
      </c>
      <c r="T66" s="533" t="s">
        <v>52</v>
      </c>
      <c r="U66" s="532" t="s">
        <v>52</v>
      </c>
      <c r="V66" s="533" t="s">
        <v>52</v>
      </c>
      <c r="W66" s="532" t="s">
        <v>52</v>
      </c>
      <c r="X66" s="533" t="s">
        <v>52</v>
      </c>
      <c r="Y66" s="532" t="s">
        <v>52</v>
      </c>
      <c r="Z66" s="533" t="s">
        <v>52</v>
      </c>
      <c r="AA66" s="532" t="s">
        <v>52</v>
      </c>
      <c r="AB66" s="533" t="s">
        <v>52</v>
      </c>
    </row>
    <row r="67" spans="1:28" ht="16.8" thickBot="1" x14ac:dyDescent="0.3">
      <c r="A67" s="42">
        <v>21</v>
      </c>
      <c r="B67" s="234" t="s">
        <v>16</v>
      </c>
      <c r="C67" s="19" t="s">
        <v>52</v>
      </c>
      <c r="D67" s="109" t="s">
        <v>52</v>
      </c>
      <c r="E67" s="19" t="s">
        <v>52</v>
      </c>
      <c r="F67" s="109" t="s">
        <v>52</v>
      </c>
      <c r="G67" s="19" t="s">
        <v>52</v>
      </c>
      <c r="H67" s="22" t="s">
        <v>52</v>
      </c>
      <c r="I67" s="19" t="s">
        <v>52</v>
      </c>
      <c r="J67" s="109" t="s">
        <v>52</v>
      </c>
      <c r="K67" s="19" t="s">
        <v>52</v>
      </c>
      <c r="L67" s="109" t="s">
        <v>52</v>
      </c>
      <c r="M67" s="534" t="s">
        <v>52</v>
      </c>
      <c r="N67" s="535" t="s">
        <v>52</v>
      </c>
      <c r="O67" s="534" t="s">
        <v>52</v>
      </c>
      <c r="P67" s="535" t="s">
        <v>52</v>
      </c>
      <c r="Q67" s="534" t="s">
        <v>52</v>
      </c>
      <c r="R67" s="535" t="s">
        <v>52</v>
      </c>
      <c r="S67" s="534" t="s">
        <v>52</v>
      </c>
      <c r="T67" s="535" t="s">
        <v>52</v>
      </c>
      <c r="U67" s="534" t="s">
        <v>52</v>
      </c>
      <c r="V67" s="535" t="s">
        <v>52</v>
      </c>
      <c r="W67" s="534" t="s">
        <v>52</v>
      </c>
      <c r="X67" s="535" t="s">
        <v>52</v>
      </c>
      <c r="Y67" s="534" t="s">
        <v>52</v>
      </c>
      <c r="Z67" s="535" t="s">
        <v>52</v>
      </c>
      <c r="AA67" s="534" t="s">
        <v>52</v>
      </c>
      <c r="AB67" s="535" t="s">
        <v>52</v>
      </c>
    </row>
    <row r="68" spans="1:28" ht="13.8" thickBot="1" x14ac:dyDescent="0.3"/>
    <row r="69" spans="1:28" ht="21.6" customHeight="1" thickBot="1" x14ac:dyDescent="0.3">
      <c r="A69" s="779" t="s">
        <v>405</v>
      </c>
      <c r="B69" s="780"/>
      <c r="C69" s="780"/>
      <c r="D69" s="780"/>
      <c r="E69" s="780"/>
      <c r="F69" s="780"/>
      <c r="G69" s="780"/>
      <c r="H69" s="780"/>
      <c r="I69" s="780"/>
      <c r="J69" s="780"/>
      <c r="K69" s="780"/>
      <c r="L69" s="780"/>
      <c r="M69" s="780"/>
      <c r="N69" s="780"/>
      <c r="O69" s="780"/>
      <c r="P69" s="780"/>
      <c r="Q69" s="781"/>
    </row>
    <row r="70" spans="1:28" ht="23.4" customHeight="1" thickBot="1" x14ac:dyDescent="0.35">
      <c r="A70" s="782" t="s">
        <v>350</v>
      </c>
      <c r="B70" s="783"/>
      <c r="C70" s="685" t="s">
        <v>33</v>
      </c>
      <c r="D70" s="686" t="s">
        <v>27</v>
      </c>
      <c r="E70" s="686" t="s">
        <v>22</v>
      </c>
      <c r="F70" s="686" t="s">
        <v>28</v>
      </c>
      <c r="G70" s="686" t="s">
        <v>30</v>
      </c>
      <c r="H70" s="686" t="s">
        <v>29</v>
      </c>
      <c r="I70" s="686" t="s">
        <v>34</v>
      </c>
      <c r="J70" s="686" t="s">
        <v>1</v>
      </c>
      <c r="K70" s="686">
        <v>100</v>
      </c>
      <c r="L70" s="686">
        <v>50</v>
      </c>
      <c r="M70" s="686">
        <v>0</v>
      </c>
      <c r="N70" s="686" t="s">
        <v>31</v>
      </c>
      <c r="O70" s="686" t="s">
        <v>32</v>
      </c>
      <c r="P70" s="686" t="s">
        <v>35</v>
      </c>
      <c r="Q70" s="687" t="s">
        <v>36</v>
      </c>
    </row>
    <row r="71" spans="1:28" ht="16.2" thickBot="1" x14ac:dyDescent="0.3">
      <c r="A71" s="938"/>
      <c r="B71" s="1223"/>
      <c r="C71" s="682">
        <v>2</v>
      </c>
      <c r="D71" s="683">
        <v>2</v>
      </c>
      <c r="E71" s="683">
        <v>1</v>
      </c>
      <c r="F71" s="683">
        <v>30</v>
      </c>
      <c r="G71" s="683">
        <v>42</v>
      </c>
      <c r="H71" s="683" t="s">
        <v>75</v>
      </c>
      <c r="I71" s="683">
        <v>30</v>
      </c>
      <c r="J71" s="683">
        <v>71.42</v>
      </c>
      <c r="K71" s="683" t="s">
        <v>48</v>
      </c>
      <c r="L71" s="683" t="s">
        <v>48</v>
      </c>
      <c r="M71" s="683" t="s">
        <v>48</v>
      </c>
      <c r="N71" s="683">
        <v>2</v>
      </c>
      <c r="O71" s="683">
        <v>0</v>
      </c>
      <c r="P71" s="508">
        <v>1</v>
      </c>
      <c r="Q71" s="684"/>
    </row>
    <row r="72" spans="1:28" ht="17.399999999999999" customHeight="1" thickBot="1" x14ac:dyDescent="0.3"/>
    <row r="73" spans="1:28" ht="31.8" customHeight="1" thickBot="1" x14ac:dyDescent="0.3">
      <c r="A73" s="806" t="s">
        <v>1</v>
      </c>
      <c r="B73" s="802" t="s">
        <v>0</v>
      </c>
      <c r="C73" s="1081" t="s">
        <v>377</v>
      </c>
      <c r="D73" s="1082"/>
      <c r="E73" s="1083"/>
    </row>
    <row r="74" spans="1:28" ht="31.8" thickBot="1" x14ac:dyDescent="0.3">
      <c r="A74" s="807"/>
      <c r="B74" s="930"/>
      <c r="C74" s="651" t="s">
        <v>397</v>
      </c>
      <c r="D74" s="652" t="s">
        <v>332</v>
      </c>
      <c r="E74" s="653" t="s">
        <v>326</v>
      </c>
    </row>
    <row r="75" spans="1:28" ht="18" thickBot="1" x14ac:dyDescent="0.3">
      <c r="A75" s="821"/>
      <c r="B75" s="823"/>
      <c r="C75" s="1084" t="s">
        <v>17</v>
      </c>
      <c r="D75" s="1085"/>
      <c r="E75" s="1086"/>
    </row>
    <row r="76" spans="1:28" ht="17.399999999999999" customHeight="1" x14ac:dyDescent="0.25">
      <c r="A76" s="29">
        <v>1</v>
      </c>
      <c r="B76" s="239" t="s">
        <v>3</v>
      </c>
      <c r="C76" s="672">
        <v>4</v>
      </c>
      <c r="D76" s="645">
        <v>11</v>
      </c>
      <c r="E76" s="595">
        <v>12</v>
      </c>
    </row>
    <row r="77" spans="1:28" ht="15.6" customHeight="1" x14ac:dyDescent="0.25">
      <c r="A77" s="30">
        <v>2</v>
      </c>
      <c r="B77" s="240" t="s">
        <v>4</v>
      </c>
      <c r="C77" s="673">
        <v>1</v>
      </c>
      <c r="D77" s="642">
        <v>2</v>
      </c>
      <c r="E77" s="597">
        <v>1</v>
      </c>
    </row>
    <row r="78" spans="1:28" ht="18" customHeight="1" x14ac:dyDescent="0.25">
      <c r="A78" s="31">
        <v>3</v>
      </c>
      <c r="B78" s="240" t="s">
        <v>5</v>
      </c>
      <c r="C78" s="544" t="s">
        <v>378</v>
      </c>
      <c r="D78" s="643" t="s">
        <v>378</v>
      </c>
      <c r="E78" s="597" t="s">
        <v>378</v>
      </c>
    </row>
    <row r="79" spans="1:28" ht="18" customHeight="1" x14ac:dyDescent="0.25">
      <c r="A79" s="32">
        <v>4</v>
      </c>
      <c r="B79" s="240" t="s">
        <v>38</v>
      </c>
      <c r="C79" s="544" t="s">
        <v>398</v>
      </c>
      <c r="D79" s="643" t="s">
        <v>379</v>
      </c>
      <c r="E79" s="597" t="s">
        <v>380</v>
      </c>
    </row>
    <row r="80" spans="1:28" ht="16.8" x14ac:dyDescent="0.25">
      <c r="A80" s="33" t="s">
        <v>39</v>
      </c>
      <c r="B80" s="240" t="s">
        <v>6</v>
      </c>
      <c r="C80" s="544">
        <v>238</v>
      </c>
      <c r="D80" s="643">
        <v>223</v>
      </c>
      <c r="E80" s="597">
        <v>275</v>
      </c>
    </row>
    <row r="81" spans="1:5" ht="16.8" x14ac:dyDescent="0.25">
      <c r="A81" s="34">
        <v>6</v>
      </c>
      <c r="B81" s="240" t="s">
        <v>40</v>
      </c>
      <c r="C81" s="544">
        <v>10</v>
      </c>
      <c r="D81" s="643">
        <v>2</v>
      </c>
      <c r="E81" s="597">
        <v>9</v>
      </c>
    </row>
    <row r="82" spans="1:5" ht="16.8" x14ac:dyDescent="0.25">
      <c r="A82" s="35">
        <v>7</v>
      </c>
      <c r="B82" s="240" t="s">
        <v>7</v>
      </c>
      <c r="C82" s="544">
        <v>300</v>
      </c>
      <c r="D82" s="643">
        <v>219</v>
      </c>
      <c r="E82" s="597">
        <v>252</v>
      </c>
    </row>
    <row r="83" spans="1:5" ht="16.8" x14ac:dyDescent="0.25">
      <c r="A83" s="36">
        <v>8</v>
      </c>
      <c r="B83" s="240" t="s">
        <v>41</v>
      </c>
      <c r="C83" s="544">
        <v>239</v>
      </c>
      <c r="D83" s="644">
        <v>222</v>
      </c>
      <c r="E83" s="600">
        <v>276</v>
      </c>
    </row>
    <row r="84" spans="1:5" ht="16.8" x14ac:dyDescent="0.25">
      <c r="A84" s="30">
        <v>9</v>
      </c>
      <c r="B84" s="240" t="s">
        <v>42</v>
      </c>
      <c r="C84" s="544">
        <v>2</v>
      </c>
      <c r="D84" s="548">
        <v>10</v>
      </c>
      <c r="E84" s="545">
        <v>8</v>
      </c>
    </row>
    <row r="85" spans="1:5" ht="17.399999999999999" thickBot="1" x14ac:dyDescent="0.3">
      <c r="A85" s="37">
        <v>10</v>
      </c>
      <c r="B85" s="241" t="s">
        <v>19</v>
      </c>
      <c r="C85" s="546">
        <v>235</v>
      </c>
      <c r="D85" s="583">
        <v>291</v>
      </c>
      <c r="E85" s="547">
        <v>251</v>
      </c>
    </row>
    <row r="86" spans="1:5" ht="18" thickBot="1" x14ac:dyDescent="0.3">
      <c r="A86" s="1221"/>
      <c r="B86" s="1222"/>
      <c r="C86" s="1069" t="s">
        <v>18</v>
      </c>
      <c r="D86" s="1070"/>
      <c r="E86" s="1087"/>
    </row>
    <row r="87" spans="1:5" ht="13.8" customHeight="1" x14ac:dyDescent="0.25">
      <c r="A87" s="41">
        <v>11</v>
      </c>
      <c r="B87" s="232" t="s">
        <v>8</v>
      </c>
      <c r="C87" s="469" t="s">
        <v>52</v>
      </c>
      <c r="D87" s="649" t="s">
        <v>75</v>
      </c>
      <c r="E87" s="589">
        <v>3</v>
      </c>
    </row>
    <row r="88" spans="1:5" ht="16.8" x14ac:dyDescent="0.25">
      <c r="A88" s="30">
        <v>12</v>
      </c>
      <c r="B88" s="233" t="s">
        <v>9</v>
      </c>
      <c r="C88" s="472" t="s">
        <v>52</v>
      </c>
      <c r="D88" s="647">
        <v>34</v>
      </c>
      <c r="E88" s="533">
        <v>8</v>
      </c>
    </row>
    <row r="89" spans="1:5" ht="16.8" x14ac:dyDescent="0.25">
      <c r="A89" s="30">
        <v>13</v>
      </c>
      <c r="B89" s="233" t="s">
        <v>10</v>
      </c>
      <c r="C89" s="472" t="s">
        <v>52</v>
      </c>
      <c r="D89" s="647">
        <v>3</v>
      </c>
      <c r="E89" s="533">
        <v>3</v>
      </c>
    </row>
    <row r="90" spans="1:5" ht="16.8" x14ac:dyDescent="0.25">
      <c r="A90" s="30">
        <v>14</v>
      </c>
      <c r="B90" s="233" t="s">
        <v>11</v>
      </c>
      <c r="C90" s="472" t="s">
        <v>52</v>
      </c>
      <c r="D90" s="647" t="s">
        <v>22</v>
      </c>
      <c r="E90" s="533" t="s">
        <v>51</v>
      </c>
    </row>
    <row r="91" spans="1:5" ht="16.8" x14ac:dyDescent="0.25">
      <c r="A91" s="30">
        <v>15</v>
      </c>
      <c r="B91" s="233" t="s">
        <v>12</v>
      </c>
      <c r="C91" s="472" t="s">
        <v>52</v>
      </c>
      <c r="D91" s="647" t="s">
        <v>20</v>
      </c>
      <c r="E91" s="533" t="s">
        <v>20</v>
      </c>
    </row>
    <row r="92" spans="1:5" ht="16.2" x14ac:dyDescent="0.25">
      <c r="A92" s="42">
        <v>16</v>
      </c>
      <c r="B92" s="233" t="s">
        <v>13</v>
      </c>
      <c r="C92" s="472" t="s">
        <v>52</v>
      </c>
      <c r="D92" s="647" t="s">
        <v>52</v>
      </c>
      <c r="E92" s="533" t="s">
        <v>52</v>
      </c>
    </row>
    <row r="93" spans="1:5" ht="16.2" x14ac:dyDescent="0.25">
      <c r="A93" s="42">
        <v>17</v>
      </c>
      <c r="B93" s="233" t="s">
        <v>50</v>
      </c>
      <c r="C93" s="472" t="s">
        <v>52</v>
      </c>
      <c r="D93" s="647" t="s">
        <v>52</v>
      </c>
      <c r="E93" s="533" t="s">
        <v>52</v>
      </c>
    </row>
    <row r="94" spans="1:5" ht="16.2" x14ac:dyDescent="0.25">
      <c r="A94" s="42">
        <v>18</v>
      </c>
      <c r="B94" s="233" t="s">
        <v>14</v>
      </c>
      <c r="C94" s="472" t="s">
        <v>52</v>
      </c>
      <c r="D94" s="647" t="s">
        <v>52</v>
      </c>
      <c r="E94" s="533" t="s">
        <v>52</v>
      </c>
    </row>
    <row r="95" spans="1:5" ht="16.2" x14ac:dyDescent="0.25">
      <c r="A95" s="42">
        <v>19</v>
      </c>
      <c r="B95" s="233" t="s">
        <v>2</v>
      </c>
      <c r="C95" s="472" t="s">
        <v>52</v>
      </c>
      <c r="D95" s="647" t="s">
        <v>52</v>
      </c>
      <c r="E95" s="533" t="s">
        <v>52</v>
      </c>
    </row>
    <row r="96" spans="1:5" ht="16.2" x14ac:dyDescent="0.25">
      <c r="A96" s="42">
        <v>20</v>
      </c>
      <c r="B96" s="233" t="s">
        <v>15</v>
      </c>
      <c r="C96" s="472" t="s">
        <v>52</v>
      </c>
      <c r="D96" s="647" t="s">
        <v>52</v>
      </c>
      <c r="E96" s="533" t="s">
        <v>52</v>
      </c>
    </row>
    <row r="97" spans="1:5" ht="16.8" thickBot="1" x14ac:dyDescent="0.3">
      <c r="A97" s="42">
        <v>21</v>
      </c>
      <c r="B97" s="234" t="s">
        <v>16</v>
      </c>
      <c r="C97" s="474" t="s">
        <v>52</v>
      </c>
      <c r="D97" s="648" t="s">
        <v>52</v>
      </c>
      <c r="E97" s="535" t="s">
        <v>52</v>
      </c>
    </row>
  </sheetData>
  <mergeCells count="88">
    <mergeCell ref="A8:B8"/>
    <mergeCell ref="C10:G10"/>
    <mergeCell ref="H10:K10"/>
    <mergeCell ref="C42:L42"/>
    <mergeCell ref="A10:A11"/>
    <mergeCell ref="B10:B11"/>
    <mergeCell ref="A23:K23"/>
    <mergeCell ref="A12:K12"/>
    <mergeCell ref="A39:B39"/>
    <mergeCell ref="A40:B40"/>
    <mergeCell ref="A1:Q1"/>
    <mergeCell ref="A4:Q4"/>
    <mergeCell ref="A5:B5"/>
    <mergeCell ref="A6:B6"/>
    <mergeCell ref="A7:B7"/>
    <mergeCell ref="A3:B3"/>
    <mergeCell ref="C3:Q3"/>
    <mergeCell ref="C45:D45"/>
    <mergeCell ref="E45:F45"/>
    <mergeCell ref="G45:H45"/>
    <mergeCell ref="I45:J45"/>
    <mergeCell ref="K45:L45"/>
    <mergeCell ref="A36:Q36"/>
    <mergeCell ref="A37:B38"/>
    <mergeCell ref="B42:B43"/>
    <mergeCell ref="A42:A43"/>
    <mergeCell ref="C43:D43"/>
    <mergeCell ref="E43:F43"/>
    <mergeCell ref="G43:H43"/>
    <mergeCell ref="I43:J43"/>
    <mergeCell ref="K43:L43"/>
    <mergeCell ref="K48:L48"/>
    <mergeCell ref="C47:D47"/>
    <mergeCell ref="E47:F47"/>
    <mergeCell ref="G47:H47"/>
    <mergeCell ref="I47:J47"/>
    <mergeCell ref="K47:L47"/>
    <mergeCell ref="C48:D48"/>
    <mergeCell ref="E48:F48"/>
    <mergeCell ref="G48:H48"/>
    <mergeCell ref="I48:J48"/>
    <mergeCell ref="M42:AB42"/>
    <mergeCell ref="M43:N43"/>
    <mergeCell ref="O43:P43"/>
    <mergeCell ref="Q43:R43"/>
    <mergeCell ref="S43:T43"/>
    <mergeCell ref="U43:V43"/>
    <mergeCell ref="W43:X43"/>
    <mergeCell ref="Y43:Z43"/>
    <mergeCell ref="AA43:AB43"/>
    <mergeCell ref="M44:AB44"/>
    <mergeCell ref="M45:N45"/>
    <mergeCell ref="O45:P45"/>
    <mergeCell ref="Q45:R45"/>
    <mergeCell ref="S45:T45"/>
    <mergeCell ref="U45:V45"/>
    <mergeCell ref="W45:X45"/>
    <mergeCell ref="Y45:Z45"/>
    <mergeCell ref="AA45:AB45"/>
    <mergeCell ref="W47:X47"/>
    <mergeCell ref="Y47:Z47"/>
    <mergeCell ref="AA47:AB47"/>
    <mergeCell ref="M48:N48"/>
    <mergeCell ref="O48:P48"/>
    <mergeCell ref="Q48:R48"/>
    <mergeCell ref="S48:T48"/>
    <mergeCell ref="U48:V48"/>
    <mergeCell ref="W48:X48"/>
    <mergeCell ref="Y48:Z48"/>
    <mergeCell ref="AA48:AB48"/>
    <mergeCell ref="M47:N47"/>
    <mergeCell ref="O47:P47"/>
    <mergeCell ref="Q47:R47"/>
    <mergeCell ref="S47:T47"/>
    <mergeCell ref="U47:V47"/>
    <mergeCell ref="M55:AB55"/>
    <mergeCell ref="A69:Q69"/>
    <mergeCell ref="A70:B71"/>
    <mergeCell ref="A73:A74"/>
    <mergeCell ref="B73:B74"/>
    <mergeCell ref="B55:B56"/>
    <mergeCell ref="C55:L55"/>
    <mergeCell ref="A55:A56"/>
    <mergeCell ref="C73:E73"/>
    <mergeCell ref="C75:E75"/>
    <mergeCell ref="C86:E86"/>
    <mergeCell ref="A75:B75"/>
    <mergeCell ref="A86:B86"/>
  </mergeCells>
  <pageMargins left="0.7" right="0.7" top="0.75" bottom="0.75" header="0.3" footer="0.3"/>
  <pageSetup scale="5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99"/>
  <sheetViews>
    <sheetView zoomScale="60" zoomScaleNormal="60" workbookViewId="0">
      <selection activeCell="R20" sqref="R20"/>
    </sheetView>
  </sheetViews>
  <sheetFormatPr defaultColWidth="9.33203125" defaultRowHeight="13.2" x14ac:dyDescent="0.25"/>
  <cols>
    <col min="1" max="1" width="5.109375" style="1" bestFit="1" customWidth="1"/>
    <col min="2" max="2" width="59.109375" style="1" customWidth="1"/>
    <col min="3" max="33" width="10.77734375" style="1" customWidth="1"/>
    <col min="34" max="16384" width="9.33203125" style="1"/>
  </cols>
  <sheetData>
    <row r="1" spans="1:17" ht="90.6" customHeight="1" thickBot="1" x14ac:dyDescent="0.3">
      <c r="A1" s="829" t="s">
        <v>57</v>
      </c>
      <c r="B1" s="830"/>
      <c r="C1" s="830"/>
      <c r="D1" s="830"/>
      <c r="E1" s="830"/>
      <c r="F1" s="830"/>
      <c r="G1" s="830"/>
      <c r="H1" s="830"/>
      <c r="I1" s="830"/>
      <c r="J1" s="830"/>
      <c r="K1" s="830"/>
      <c r="L1" s="830"/>
      <c r="M1" s="830"/>
      <c r="N1" s="830"/>
      <c r="O1" s="830"/>
      <c r="P1" s="830"/>
      <c r="Q1" s="831"/>
    </row>
    <row r="2" spans="1:17" ht="13.8" customHeight="1" thickBot="1" x14ac:dyDescent="0.3"/>
    <row r="3" spans="1:17" ht="25.2" thickBot="1" x14ac:dyDescent="0.3">
      <c r="A3" s="840" t="s">
        <v>315</v>
      </c>
      <c r="B3" s="889"/>
      <c r="C3" s="890">
        <v>112</v>
      </c>
      <c r="D3" s="838"/>
      <c r="E3" s="838"/>
      <c r="F3" s="838"/>
      <c r="G3" s="838"/>
      <c r="H3" s="838"/>
      <c r="I3" s="838"/>
      <c r="J3" s="838"/>
      <c r="K3" s="838"/>
      <c r="L3" s="838"/>
      <c r="M3" s="838"/>
      <c r="N3" s="838"/>
      <c r="O3" s="838"/>
      <c r="P3" s="838"/>
      <c r="Q3" s="839"/>
    </row>
    <row r="4" spans="1:17" ht="23.4" thickBot="1" x14ac:dyDescent="0.3">
      <c r="A4" s="779" t="s">
        <v>45</v>
      </c>
      <c r="B4" s="780"/>
      <c r="C4" s="780"/>
      <c r="D4" s="780"/>
      <c r="E4" s="780"/>
      <c r="F4" s="780"/>
      <c r="G4" s="780"/>
      <c r="H4" s="780"/>
      <c r="I4" s="780"/>
      <c r="J4" s="780"/>
      <c r="K4" s="780"/>
      <c r="L4" s="780"/>
      <c r="M4" s="780"/>
      <c r="N4" s="780"/>
      <c r="O4" s="780"/>
      <c r="P4" s="780"/>
      <c r="Q4" s="781"/>
    </row>
    <row r="5" spans="1:17" ht="22.2" customHeight="1" thickBot="1" x14ac:dyDescent="0.35">
      <c r="A5" s="832"/>
      <c r="B5" s="833"/>
      <c r="C5" s="54" t="s">
        <v>33</v>
      </c>
      <c r="D5" s="54" t="s">
        <v>27</v>
      </c>
      <c r="E5" s="54" t="s">
        <v>22</v>
      </c>
      <c r="F5" s="54" t="s">
        <v>28</v>
      </c>
      <c r="G5" s="54" t="s">
        <v>30</v>
      </c>
      <c r="H5" s="54" t="s">
        <v>29</v>
      </c>
      <c r="I5" s="54" t="s">
        <v>34</v>
      </c>
      <c r="J5" s="54" t="s">
        <v>1</v>
      </c>
      <c r="K5" s="54">
        <v>100</v>
      </c>
      <c r="L5" s="54">
        <v>50</v>
      </c>
      <c r="M5" s="54">
        <v>0</v>
      </c>
      <c r="N5" s="54" t="s">
        <v>31</v>
      </c>
      <c r="O5" s="54" t="s">
        <v>32</v>
      </c>
      <c r="P5" s="54" t="s">
        <v>35</v>
      </c>
      <c r="Q5" s="55" t="s">
        <v>36</v>
      </c>
    </row>
    <row r="6" spans="1:17" ht="15.6" x14ac:dyDescent="0.3">
      <c r="A6" s="834" t="s">
        <v>24</v>
      </c>
      <c r="B6" s="887"/>
      <c r="C6" s="59">
        <v>9</v>
      </c>
      <c r="D6" s="60">
        <v>8</v>
      </c>
      <c r="E6" s="60" t="s">
        <v>48</v>
      </c>
      <c r="F6" s="60">
        <v>256</v>
      </c>
      <c r="G6" s="60">
        <v>188</v>
      </c>
      <c r="H6" s="60">
        <v>65</v>
      </c>
      <c r="I6" s="60">
        <v>32</v>
      </c>
      <c r="J6" s="60">
        <v>136.16999999999999</v>
      </c>
      <c r="K6" s="60" t="s">
        <v>48</v>
      </c>
      <c r="L6" s="60">
        <v>2</v>
      </c>
      <c r="M6" s="60" t="s">
        <v>48</v>
      </c>
      <c r="N6" s="60">
        <v>29</v>
      </c>
      <c r="O6" s="60">
        <v>4</v>
      </c>
      <c r="P6" s="56">
        <v>4</v>
      </c>
      <c r="Q6" s="86">
        <v>0</v>
      </c>
    </row>
    <row r="7" spans="1:17" ht="16.2" thickBot="1" x14ac:dyDescent="0.3">
      <c r="A7" s="836" t="s">
        <v>23</v>
      </c>
      <c r="B7" s="888"/>
      <c r="C7" s="84">
        <v>2</v>
      </c>
      <c r="D7" s="85">
        <v>2</v>
      </c>
      <c r="E7" s="85">
        <v>1</v>
      </c>
      <c r="F7" s="85">
        <v>120</v>
      </c>
      <c r="G7" s="85">
        <v>79</v>
      </c>
      <c r="H7" s="85">
        <v>79</v>
      </c>
      <c r="I7" s="85">
        <v>120</v>
      </c>
      <c r="J7" s="85">
        <v>151.9</v>
      </c>
      <c r="K7" s="85">
        <v>0</v>
      </c>
      <c r="L7" s="85">
        <v>1</v>
      </c>
      <c r="M7" s="85">
        <v>0</v>
      </c>
      <c r="N7" s="85">
        <v>13</v>
      </c>
      <c r="O7" s="62">
        <v>3</v>
      </c>
      <c r="P7" s="62">
        <v>0</v>
      </c>
      <c r="Q7" s="63">
        <v>0</v>
      </c>
    </row>
    <row r="8" spans="1:17" ht="16.2" thickBot="1" x14ac:dyDescent="0.35">
      <c r="A8" s="819" t="s">
        <v>37</v>
      </c>
      <c r="B8" s="820"/>
      <c r="C8" s="140">
        <f>SUM(C6:C7)</f>
        <v>11</v>
      </c>
      <c r="D8" s="134">
        <f>SUM(D6:D7)</f>
        <v>10</v>
      </c>
      <c r="E8" s="134">
        <f>SUM(E7)</f>
        <v>1</v>
      </c>
      <c r="F8" s="134">
        <f>SUM(F6:F7)</f>
        <v>376</v>
      </c>
      <c r="G8" s="134">
        <f>SUM(G6:G7)</f>
        <v>267</v>
      </c>
      <c r="H8" s="134">
        <v>79</v>
      </c>
      <c r="I8" s="134">
        <v>41.78</v>
      </c>
      <c r="J8" s="134">
        <v>140.82</v>
      </c>
      <c r="K8" s="134">
        <v>0</v>
      </c>
      <c r="L8" s="134">
        <v>3</v>
      </c>
      <c r="M8" s="134">
        <v>0</v>
      </c>
      <c r="N8" s="134">
        <f>SUM(N6:N7)</f>
        <v>42</v>
      </c>
      <c r="O8" s="134">
        <f>SUM(O6:O7)</f>
        <v>7</v>
      </c>
      <c r="P8" s="230">
        <f>SUM(P6:P7)</f>
        <v>4</v>
      </c>
      <c r="Q8" s="141">
        <f>SUM(Q6:Q7)</f>
        <v>0</v>
      </c>
    </row>
    <row r="9" spans="1:17" ht="13.8" thickBot="1" x14ac:dyDescent="0.3"/>
    <row r="10" spans="1:17" ht="21" customHeight="1" x14ac:dyDescent="0.25">
      <c r="A10" s="824" t="s">
        <v>1</v>
      </c>
      <c r="B10" s="824" t="s">
        <v>0</v>
      </c>
      <c r="C10" s="826" t="s">
        <v>25</v>
      </c>
      <c r="D10" s="827"/>
      <c r="E10" s="827"/>
      <c r="F10" s="827"/>
      <c r="G10" s="827"/>
      <c r="H10" s="827"/>
      <c r="I10" s="827"/>
      <c r="J10" s="827"/>
      <c r="K10" s="828"/>
      <c r="L10" s="891" t="s">
        <v>26</v>
      </c>
      <c r="M10" s="892"/>
    </row>
    <row r="11" spans="1:17" ht="33" customHeight="1" thickBot="1" x14ac:dyDescent="0.3">
      <c r="A11" s="825"/>
      <c r="B11" s="825"/>
      <c r="C11" s="9" t="s">
        <v>150</v>
      </c>
      <c r="D11" s="10" t="s">
        <v>151</v>
      </c>
      <c r="E11" s="10" t="s">
        <v>152</v>
      </c>
      <c r="F11" s="10" t="s">
        <v>153</v>
      </c>
      <c r="G11" s="11" t="s">
        <v>150</v>
      </c>
      <c r="H11" s="10" t="s">
        <v>151</v>
      </c>
      <c r="I11" s="10" t="s">
        <v>152</v>
      </c>
      <c r="J11" s="10" t="s">
        <v>153</v>
      </c>
      <c r="K11" s="12" t="s">
        <v>157</v>
      </c>
      <c r="L11" s="178" t="s">
        <v>155</v>
      </c>
      <c r="M11" s="213" t="s">
        <v>156</v>
      </c>
    </row>
    <row r="12" spans="1:17" ht="21" customHeight="1" thickBot="1" x14ac:dyDescent="0.3">
      <c r="A12" s="821" t="s">
        <v>17</v>
      </c>
      <c r="B12" s="822"/>
      <c r="C12" s="822"/>
      <c r="D12" s="822"/>
      <c r="E12" s="822"/>
      <c r="F12" s="822"/>
      <c r="G12" s="822"/>
      <c r="H12" s="822"/>
      <c r="I12" s="822"/>
      <c r="J12" s="822"/>
      <c r="K12" s="822"/>
      <c r="L12" s="822"/>
      <c r="M12" s="822"/>
    </row>
    <row r="13" spans="1:17" ht="20.25" customHeight="1" x14ac:dyDescent="0.25">
      <c r="A13" s="29">
        <v>1</v>
      </c>
      <c r="B13" s="26" t="s">
        <v>3</v>
      </c>
      <c r="C13" s="13">
        <v>1</v>
      </c>
      <c r="D13" s="14">
        <v>4</v>
      </c>
      <c r="E13" s="14">
        <v>6</v>
      </c>
      <c r="F13" s="14">
        <v>8</v>
      </c>
      <c r="G13" s="14">
        <v>12</v>
      </c>
      <c r="H13" s="15">
        <v>14</v>
      </c>
      <c r="I13" s="15">
        <v>16</v>
      </c>
      <c r="J13" s="15">
        <v>18</v>
      </c>
      <c r="K13" s="69">
        <v>21</v>
      </c>
      <c r="L13" s="23">
        <v>12</v>
      </c>
      <c r="M13" s="16">
        <v>14</v>
      </c>
    </row>
    <row r="14" spans="1:17" ht="19.5" customHeight="1" x14ac:dyDescent="0.25">
      <c r="A14" s="30">
        <v>2</v>
      </c>
      <c r="B14" s="27" t="s">
        <v>4</v>
      </c>
      <c r="C14" s="17">
        <v>1</v>
      </c>
      <c r="D14" s="3">
        <v>2</v>
      </c>
      <c r="E14" s="3">
        <v>2</v>
      </c>
      <c r="F14" s="3">
        <v>1</v>
      </c>
      <c r="G14" s="3">
        <v>1</v>
      </c>
      <c r="H14" s="2">
        <v>2</v>
      </c>
      <c r="I14" s="2">
        <v>1</v>
      </c>
      <c r="J14" s="2">
        <v>2</v>
      </c>
      <c r="K14" s="70">
        <v>2</v>
      </c>
      <c r="L14" s="24">
        <v>1</v>
      </c>
      <c r="M14" s="18">
        <v>2</v>
      </c>
    </row>
    <row r="15" spans="1:17" ht="20.25" customHeight="1" x14ac:dyDescent="0.25">
      <c r="A15" s="31">
        <v>3</v>
      </c>
      <c r="B15" s="27" t="s">
        <v>5</v>
      </c>
      <c r="C15" s="17">
        <v>4</v>
      </c>
      <c r="D15" s="3">
        <v>4</v>
      </c>
      <c r="E15" s="3">
        <v>4</v>
      </c>
      <c r="F15" s="3">
        <v>4</v>
      </c>
      <c r="G15" s="3">
        <v>4</v>
      </c>
      <c r="H15" s="2">
        <v>4</v>
      </c>
      <c r="I15" s="2">
        <v>4</v>
      </c>
      <c r="J15" s="2">
        <v>4</v>
      </c>
      <c r="K15" s="70">
        <v>4</v>
      </c>
      <c r="L15" s="216" t="s">
        <v>135</v>
      </c>
      <c r="M15" s="217" t="s">
        <v>135</v>
      </c>
    </row>
    <row r="16" spans="1:17" ht="19.5" customHeight="1" x14ac:dyDescent="0.25">
      <c r="A16" s="32">
        <v>4</v>
      </c>
      <c r="B16" s="27" t="s">
        <v>38</v>
      </c>
      <c r="C16" s="17">
        <v>2</v>
      </c>
      <c r="D16" s="3">
        <v>1</v>
      </c>
      <c r="E16" s="3">
        <v>3</v>
      </c>
      <c r="F16" s="3">
        <v>5</v>
      </c>
      <c r="G16" s="3">
        <v>2</v>
      </c>
      <c r="H16" s="2">
        <v>1</v>
      </c>
      <c r="I16" s="2">
        <v>3</v>
      </c>
      <c r="J16" s="2">
        <v>5</v>
      </c>
      <c r="K16" s="70">
        <v>2</v>
      </c>
      <c r="L16" s="216" t="s">
        <v>136</v>
      </c>
      <c r="M16" s="217" t="s">
        <v>138</v>
      </c>
    </row>
    <row r="17" spans="1:15" ht="19.5" customHeight="1" x14ac:dyDescent="0.25">
      <c r="A17" s="33" t="s">
        <v>39</v>
      </c>
      <c r="B17" s="27" t="s">
        <v>6</v>
      </c>
      <c r="C17" s="17">
        <v>150</v>
      </c>
      <c r="D17" s="3">
        <v>150</v>
      </c>
      <c r="E17" s="3">
        <v>126</v>
      </c>
      <c r="F17" s="3">
        <v>194</v>
      </c>
      <c r="G17" s="3">
        <v>187</v>
      </c>
      <c r="H17" s="2">
        <v>169</v>
      </c>
      <c r="I17" s="2">
        <v>160</v>
      </c>
      <c r="J17" s="2">
        <v>72</v>
      </c>
      <c r="K17" s="70">
        <v>151</v>
      </c>
      <c r="L17" s="24">
        <v>147</v>
      </c>
      <c r="M17" s="18">
        <v>168</v>
      </c>
    </row>
    <row r="18" spans="1:15" ht="19.5" customHeight="1" x14ac:dyDescent="0.25">
      <c r="A18" s="34">
        <v>6</v>
      </c>
      <c r="B18" s="27" t="s">
        <v>40</v>
      </c>
      <c r="C18" s="17">
        <v>7</v>
      </c>
      <c r="D18" s="3">
        <v>7</v>
      </c>
      <c r="E18" s="3">
        <v>2</v>
      </c>
      <c r="F18" s="3">
        <v>5</v>
      </c>
      <c r="G18" s="3">
        <v>7</v>
      </c>
      <c r="H18" s="2">
        <v>7</v>
      </c>
      <c r="I18" s="2">
        <v>10</v>
      </c>
      <c r="J18" s="2">
        <v>3</v>
      </c>
      <c r="K18" s="70">
        <v>9</v>
      </c>
      <c r="L18" s="24">
        <v>8</v>
      </c>
      <c r="M18" s="18">
        <v>5</v>
      </c>
    </row>
    <row r="19" spans="1:15" ht="19.5" customHeight="1" x14ac:dyDescent="0.25">
      <c r="A19" s="35">
        <v>7</v>
      </c>
      <c r="B19" s="27" t="s">
        <v>7</v>
      </c>
      <c r="C19" s="17">
        <v>120</v>
      </c>
      <c r="D19" s="3">
        <v>120</v>
      </c>
      <c r="E19" s="3">
        <v>87</v>
      </c>
      <c r="F19" s="3">
        <v>120</v>
      </c>
      <c r="G19" s="3">
        <v>120</v>
      </c>
      <c r="H19" s="2">
        <v>114</v>
      </c>
      <c r="I19" s="2">
        <v>116</v>
      </c>
      <c r="J19" s="2">
        <v>54</v>
      </c>
      <c r="K19" s="70">
        <v>120</v>
      </c>
      <c r="L19" s="24">
        <v>120</v>
      </c>
      <c r="M19" s="18">
        <v>110</v>
      </c>
    </row>
    <row r="20" spans="1:15" ht="19.5" customHeight="1" x14ac:dyDescent="0.25">
      <c r="A20" s="36">
        <v>8</v>
      </c>
      <c r="B20" s="27" t="s">
        <v>41</v>
      </c>
      <c r="C20" s="17">
        <v>154</v>
      </c>
      <c r="D20" s="3">
        <v>162</v>
      </c>
      <c r="E20" s="3">
        <v>123</v>
      </c>
      <c r="F20" s="3">
        <v>159</v>
      </c>
      <c r="G20" s="3">
        <v>189</v>
      </c>
      <c r="H20" s="2">
        <v>168</v>
      </c>
      <c r="I20" s="2">
        <v>152</v>
      </c>
      <c r="J20" s="2">
        <v>71</v>
      </c>
      <c r="K20" s="70">
        <v>180</v>
      </c>
      <c r="L20" s="24">
        <v>148</v>
      </c>
      <c r="M20" s="18">
        <v>164</v>
      </c>
    </row>
    <row r="21" spans="1:15" ht="19.5" customHeight="1" x14ac:dyDescent="0.25">
      <c r="A21" s="30">
        <v>9</v>
      </c>
      <c r="B21" s="27" t="s">
        <v>42</v>
      </c>
      <c r="C21" s="17">
        <v>6</v>
      </c>
      <c r="D21" s="3">
        <v>5</v>
      </c>
      <c r="E21" s="3">
        <v>10</v>
      </c>
      <c r="F21" s="3">
        <v>10</v>
      </c>
      <c r="G21" s="3">
        <v>7</v>
      </c>
      <c r="H21" s="2">
        <v>10</v>
      </c>
      <c r="I21" s="2">
        <v>6</v>
      </c>
      <c r="J21" s="2">
        <v>10</v>
      </c>
      <c r="K21" s="70">
        <v>6</v>
      </c>
      <c r="L21" s="24">
        <v>7</v>
      </c>
      <c r="M21" s="18">
        <v>8</v>
      </c>
    </row>
    <row r="22" spans="1:15" ht="19.5" customHeight="1" thickBot="1" x14ac:dyDescent="0.3">
      <c r="A22" s="37">
        <v>10</v>
      </c>
      <c r="B22" s="28" t="s">
        <v>19</v>
      </c>
      <c r="C22" s="19">
        <v>114</v>
      </c>
      <c r="D22" s="20">
        <v>120</v>
      </c>
      <c r="E22" s="20">
        <v>116</v>
      </c>
      <c r="F22" s="20">
        <v>118</v>
      </c>
      <c r="G22" s="20">
        <v>120</v>
      </c>
      <c r="H22" s="21">
        <v>120</v>
      </c>
      <c r="I22" s="21">
        <v>120</v>
      </c>
      <c r="J22" s="21">
        <v>96</v>
      </c>
      <c r="K22" s="185">
        <v>120</v>
      </c>
      <c r="L22" s="25">
        <v>117</v>
      </c>
      <c r="M22" s="22">
        <v>120</v>
      </c>
    </row>
    <row r="23" spans="1:15" ht="19.5" customHeight="1" thickBot="1" x14ac:dyDescent="0.3">
      <c r="A23" s="813" t="s">
        <v>18</v>
      </c>
      <c r="B23" s="814"/>
      <c r="C23" s="814"/>
      <c r="D23" s="814"/>
      <c r="E23" s="814"/>
      <c r="F23" s="814"/>
      <c r="G23" s="814"/>
      <c r="H23" s="814"/>
      <c r="I23" s="814"/>
      <c r="J23" s="814"/>
      <c r="K23" s="814"/>
      <c r="L23" s="814"/>
      <c r="M23" s="814"/>
    </row>
    <row r="24" spans="1:15" ht="19.5" customHeight="1" x14ac:dyDescent="0.25">
      <c r="A24" s="41">
        <v>11</v>
      </c>
      <c r="B24" s="46" t="s">
        <v>8</v>
      </c>
      <c r="C24" s="13">
        <v>13</v>
      </c>
      <c r="D24" s="14">
        <v>43</v>
      </c>
      <c r="E24" s="14">
        <v>45</v>
      </c>
      <c r="F24" s="14">
        <v>65</v>
      </c>
      <c r="G24" s="14">
        <v>28</v>
      </c>
      <c r="H24" s="122">
        <v>4</v>
      </c>
      <c r="I24" s="122">
        <v>57</v>
      </c>
      <c r="J24" s="122" t="s">
        <v>21</v>
      </c>
      <c r="K24" s="125">
        <v>1</v>
      </c>
      <c r="L24" s="218">
        <v>41</v>
      </c>
      <c r="M24" s="219" t="s">
        <v>139</v>
      </c>
    </row>
    <row r="25" spans="1:15" ht="19.5" customHeight="1" x14ac:dyDescent="0.25">
      <c r="A25" s="30">
        <v>12</v>
      </c>
      <c r="B25" s="47" t="s">
        <v>9</v>
      </c>
      <c r="C25" s="17">
        <v>12</v>
      </c>
      <c r="D25" s="3">
        <v>28</v>
      </c>
      <c r="E25" s="3">
        <v>38</v>
      </c>
      <c r="F25" s="3">
        <v>48</v>
      </c>
      <c r="G25" s="3">
        <v>19</v>
      </c>
      <c r="H25" s="4">
        <v>5</v>
      </c>
      <c r="I25" s="4">
        <v>36</v>
      </c>
      <c r="J25" s="4" t="s">
        <v>21</v>
      </c>
      <c r="K25" s="126">
        <v>2</v>
      </c>
      <c r="L25" s="220">
        <v>33</v>
      </c>
      <c r="M25" s="126">
        <v>46</v>
      </c>
    </row>
    <row r="26" spans="1:15" ht="19.5" customHeight="1" x14ac:dyDescent="0.25">
      <c r="A26" s="30">
        <v>13</v>
      </c>
      <c r="B26" s="47" t="s">
        <v>10</v>
      </c>
      <c r="C26" s="17">
        <v>2</v>
      </c>
      <c r="D26" s="3">
        <v>2</v>
      </c>
      <c r="E26" s="3">
        <v>1</v>
      </c>
      <c r="F26" s="3">
        <v>1</v>
      </c>
      <c r="G26" s="3">
        <v>1</v>
      </c>
      <c r="H26" s="4">
        <v>1</v>
      </c>
      <c r="I26" s="4">
        <v>1</v>
      </c>
      <c r="J26" s="4" t="s">
        <v>21</v>
      </c>
      <c r="K26" s="126">
        <v>1</v>
      </c>
      <c r="L26" s="220">
        <v>2</v>
      </c>
      <c r="M26" s="126">
        <v>2</v>
      </c>
    </row>
    <row r="27" spans="1:15" ht="19.5" customHeight="1" x14ac:dyDescent="0.25">
      <c r="A27" s="30">
        <v>14</v>
      </c>
      <c r="B27" s="47" t="s">
        <v>11</v>
      </c>
      <c r="C27" s="17" t="s">
        <v>51</v>
      </c>
      <c r="D27" s="44" t="s">
        <v>51</v>
      </c>
      <c r="E27" s="44" t="s">
        <v>51</v>
      </c>
      <c r="F27" s="44" t="s">
        <v>51</v>
      </c>
      <c r="G27" s="44" t="s">
        <v>51</v>
      </c>
      <c r="H27" s="44" t="s">
        <v>51</v>
      </c>
      <c r="I27" s="44" t="s">
        <v>51</v>
      </c>
      <c r="J27" s="44" t="s">
        <v>21</v>
      </c>
      <c r="K27" s="210" t="s">
        <v>51</v>
      </c>
      <c r="L27" s="220" t="s">
        <v>137</v>
      </c>
      <c r="M27" s="126" t="s">
        <v>22</v>
      </c>
      <c r="N27" s="5"/>
      <c r="O27" s="5"/>
    </row>
    <row r="28" spans="1:15" ht="19.5" customHeight="1" x14ac:dyDescent="0.25">
      <c r="A28" s="30">
        <v>15</v>
      </c>
      <c r="B28" s="47" t="s">
        <v>12</v>
      </c>
      <c r="C28" s="17" t="s">
        <v>20</v>
      </c>
      <c r="D28" s="3" t="s">
        <v>20</v>
      </c>
      <c r="E28" s="3" t="s">
        <v>20</v>
      </c>
      <c r="F28" s="3" t="s">
        <v>20</v>
      </c>
      <c r="G28" s="3" t="s">
        <v>20</v>
      </c>
      <c r="H28" s="3" t="s">
        <v>20</v>
      </c>
      <c r="I28" s="3" t="s">
        <v>20</v>
      </c>
      <c r="J28" s="3" t="s">
        <v>20</v>
      </c>
      <c r="K28" s="211" t="s">
        <v>20</v>
      </c>
      <c r="L28" s="24" t="s">
        <v>20</v>
      </c>
      <c r="M28" s="18" t="s">
        <v>20</v>
      </c>
    </row>
    <row r="29" spans="1:15" ht="18.75" customHeight="1" x14ac:dyDescent="0.25">
      <c r="A29" s="42">
        <v>16</v>
      </c>
      <c r="B29" s="47" t="s">
        <v>13</v>
      </c>
      <c r="C29" s="17" t="s">
        <v>20</v>
      </c>
      <c r="D29" s="3" t="s">
        <v>20</v>
      </c>
      <c r="E29" s="3" t="s">
        <v>20</v>
      </c>
      <c r="F29" s="3" t="s">
        <v>20</v>
      </c>
      <c r="G29" s="3" t="s">
        <v>20</v>
      </c>
      <c r="H29" s="3" t="s">
        <v>20</v>
      </c>
      <c r="I29" s="3" t="s">
        <v>20</v>
      </c>
      <c r="J29" s="3" t="s">
        <v>20</v>
      </c>
      <c r="K29" s="211" t="s">
        <v>20</v>
      </c>
      <c r="L29" s="24" t="s">
        <v>20</v>
      </c>
      <c r="M29" s="18" t="s">
        <v>20</v>
      </c>
    </row>
    <row r="30" spans="1:15" ht="18.75" customHeight="1" x14ac:dyDescent="0.25">
      <c r="A30" s="42">
        <v>17</v>
      </c>
      <c r="B30" s="47" t="s">
        <v>50</v>
      </c>
      <c r="C30" s="17" t="s">
        <v>20</v>
      </c>
      <c r="D30" s="3" t="s">
        <v>20</v>
      </c>
      <c r="E30" s="3" t="s">
        <v>20</v>
      </c>
      <c r="F30" s="3" t="s">
        <v>20</v>
      </c>
      <c r="G30" s="3" t="s">
        <v>20</v>
      </c>
      <c r="H30" s="3" t="s">
        <v>20</v>
      </c>
      <c r="I30" s="3" t="s">
        <v>20</v>
      </c>
      <c r="J30" s="3" t="s">
        <v>20</v>
      </c>
      <c r="K30" s="211" t="s">
        <v>20</v>
      </c>
      <c r="L30" s="24" t="s">
        <v>20</v>
      </c>
      <c r="M30" s="18" t="s">
        <v>20</v>
      </c>
    </row>
    <row r="31" spans="1:15" ht="19.5" customHeight="1" x14ac:dyDescent="0.25">
      <c r="A31" s="42">
        <v>18</v>
      </c>
      <c r="B31" s="47" t="s">
        <v>14</v>
      </c>
      <c r="C31" s="17" t="s">
        <v>20</v>
      </c>
      <c r="D31" s="3" t="s">
        <v>20</v>
      </c>
      <c r="E31" s="3" t="s">
        <v>20</v>
      </c>
      <c r="F31" s="3" t="s">
        <v>20</v>
      </c>
      <c r="G31" s="3" t="s">
        <v>20</v>
      </c>
      <c r="H31" s="3" t="s">
        <v>20</v>
      </c>
      <c r="I31" s="3" t="s">
        <v>20</v>
      </c>
      <c r="J31" s="3" t="s">
        <v>20</v>
      </c>
      <c r="K31" s="211" t="s">
        <v>20</v>
      </c>
      <c r="L31" s="24" t="s">
        <v>20</v>
      </c>
      <c r="M31" s="18" t="s">
        <v>20</v>
      </c>
    </row>
    <row r="32" spans="1:15" ht="19.5" customHeight="1" x14ac:dyDescent="0.25">
      <c r="A32" s="42">
        <v>19</v>
      </c>
      <c r="B32" s="47" t="s">
        <v>2</v>
      </c>
      <c r="C32" s="17" t="s">
        <v>20</v>
      </c>
      <c r="D32" s="3" t="s">
        <v>20</v>
      </c>
      <c r="E32" s="3" t="s">
        <v>20</v>
      </c>
      <c r="F32" s="3" t="s">
        <v>20</v>
      </c>
      <c r="G32" s="3" t="s">
        <v>20</v>
      </c>
      <c r="H32" s="3" t="s">
        <v>20</v>
      </c>
      <c r="I32" s="3" t="s">
        <v>20</v>
      </c>
      <c r="J32" s="3" t="s">
        <v>20</v>
      </c>
      <c r="K32" s="211" t="s">
        <v>20</v>
      </c>
      <c r="L32" s="24" t="s">
        <v>20</v>
      </c>
      <c r="M32" s="18" t="s">
        <v>20</v>
      </c>
    </row>
    <row r="33" spans="1:17" ht="19.5" customHeight="1" x14ac:dyDescent="0.25">
      <c r="A33" s="42">
        <v>20</v>
      </c>
      <c r="B33" s="47" t="s">
        <v>15</v>
      </c>
      <c r="C33" s="17" t="s">
        <v>20</v>
      </c>
      <c r="D33" s="3" t="s">
        <v>20</v>
      </c>
      <c r="E33" s="3" t="s">
        <v>20</v>
      </c>
      <c r="F33" s="3" t="s">
        <v>20</v>
      </c>
      <c r="G33" s="3" t="s">
        <v>20</v>
      </c>
      <c r="H33" s="3" t="s">
        <v>20</v>
      </c>
      <c r="I33" s="3" t="s">
        <v>20</v>
      </c>
      <c r="J33" s="3" t="s">
        <v>20</v>
      </c>
      <c r="K33" s="211" t="s">
        <v>20</v>
      </c>
      <c r="L33" s="24" t="s">
        <v>20</v>
      </c>
      <c r="M33" s="18" t="s">
        <v>20</v>
      </c>
    </row>
    <row r="34" spans="1:17" ht="19.5" customHeight="1" thickBot="1" x14ac:dyDescent="0.3">
      <c r="A34" s="42">
        <v>21</v>
      </c>
      <c r="B34" s="48" t="s">
        <v>16</v>
      </c>
      <c r="C34" s="19" t="s">
        <v>20</v>
      </c>
      <c r="D34" s="20" t="s">
        <v>20</v>
      </c>
      <c r="E34" s="20" t="s">
        <v>20</v>
      </c>
      <c r="F34" s="20" t="s">
        <v>20</v>
      </c>
      <c r="G34" s="20" t="s">
        <v>20</v>
      </c>
      <c r="H34" s="20" t="s">
        <v>20</v>
      </c>
      <c r="I34" s="20" t="s">
        <v>20</v>
      </c>
      <c r="J34" s="20" t="s">
        <v>20</v>
      </c>
      <c r="K34" s="109" t="s">
        <v>20</v>
      </c>
      <c r="L34" s="25" t="s">
        <v>20</v>
      </c>
      <c r="M34" s="22" t="s">
        <v>20</v>
      </c>
    </row>
    <row r="35" spans="1:17" ht="19.5" customHeight="1" thickBot="1" x14ac:dyDescent="0.3"/>
    <row r="36" spans="1:17" ht="19.5" customHeight="1" thickBot="1" x14ac:dyDescent="0.3">
      <c r="A36" s="893" t="s">
        <v>46</v>
      </c>
      <c r="B36" s="894"/>
      <c r="C36" s="894"/>
      <c r="D36" s="894"/>
      <c r="E36" s="894"/>
      <c r="F36" s="894"/>
      <c r="G36" s="894"/>
      <c r="H36" s="894"/>
      <c r="I36" s="894"/>
      <c r="J36" s="894"/>
      <c r="K36" s="894"/>
      <c r="L36" s="894"/>
      <c r="M36" s="894"/>
      <c r="N36" s="894"/>
      <c r="O36" s="894"/>
      <c r="P36" s="894"/>
      <c r="Q36" s="895"/>
    </row>
    <row r="37" spans="1:17" ht="19.5" customHeight="1" x14ac:dyDescent="0.3">
      <c r="A37" s="896" t="s">
        <v>53</v>
      </c>
      <c r="B37" s="897"/>
      <c r="C37" s="243" t="s">
        <v>33</v>
      </c>
      <c r="D37" s="244" t="s">
        <v>27</v>
      </c>
      <c r="E37" s="244" t="s">
        <v>22</v>
      </c>
      <c r="F37" s="244" t="s">
        <v>28</v>
      </c>
      <c r="G37" s="244" t="s">
        <v>30</v>
      </c>
      <c r="H37" s="244" t="s">
        <v>29</v>
      </c>
      <c r="I37" s="244" t="s">
        <v>34</v>
      </c>
      <c r="J37" s="244" t="s">
        <v>1</v>
      </c>
      <c r="K37" s="244">
        <v>100</v>
      </c>
      <c r="L37" s="244">
        <v>50</v>
      </c>
      <c r="M37" s="244">
        <v>0</v>
      </c>
      <c r="N37" s="244" t="s">
        <v>31</v>
      </c>
      <c r="O37" s="244" t="s">
        <v>32</v>
      </c>
      <c r="P37" s="244" t="s">
        <v>35</v>
      </c>
      <c r="Q37" s="245" t="s">
        <v>36</v>
      </c>
    </row>
    <row r="38" spans="1:17" ht="20.25" customHeight="1" x14ac:dyDescent="0.3">
      <c r="A38" s="898"/>
      <c r="B38" s="899"/>
      <c r="C38" s="277">
        <v>4</v>
      </c>
      <c r="D38" s="6">
        <v>4</v>
      </c>
      <c r="E38" s="6" t="s">
        <v>48</v>
      </c>
      <c r="F38" s="6">
        <v>212</v>
      </c>
      <c r="G38" s="6">
        <v>233</v>
      </c>
      <c r="H38" s="6">
        <v>78</v>
      </c>
      <c r="I38" s="6">
        <v>53</v>
      </c>
      <c r="J38" s="6">
        <v>90.98</v>
      </c>
      <c r="K38" s="6" t="s">
        <v>48</v>
      </c>
      <c r="L38" s="6">
        <v>3</v>
      </c>
      <c r="M38" s="6" t="s">
        <v>48</v>
      </c>
      <c r="N38" s="6">
        <v>21</v>
      </c>
      <c r="O38" s="6">
        <v>3</v>
      </c>
      <c r="P38" s="52">
        <v>1</v>
      </c>
      <c r="Q38" s="507"/>
    </row>
    <row r="39" spans="1:17" ht="20.25" customHeight="1" thickBot="1" x14ac:dyDescent="0.35">
      <c r="A39" s="842" t="s">
        <v>329</v>
      </c>
      <c r="B39" s="843"/>
      <c r="C39" s="280">
        <v>4</v>
      </c>
      <c r="D39" s="281">
        <v>3</v>
      </c>
      <c r="E39" s="281">
        <v>1</v>
      </c>
      <c r="F39" s="281">
        <v>157</v>
      </c>
      <c r="G39" s="281">
        <v>165</v>
      </c>
      <c r="H39" s="281" t="s">
        <v>348</v>
      </c>
      <c r="I39" s="281">
        <v>78.5</v>
      </c>
      <c r="J39" s="281">
        <v>95.15</v>
      </c>
      <c r="K39" s="281" t="s">
        <v>48</v>
      </c>
      <c r="L39" s="281">
        <v>2</v>
      </c>
      <c r="M39" s="281" t="s">
        <v>48</v>
      </c>
      <c r="N39" s="281">
        <v>11</v>
      </c>
      <c r="O39" s="281">
        <v>5</v>
      </c>
      <c r="P39" s="116"/>
      <c r="Q39" s="117"/>
    </row>
    <row r="40" spans="1:17" ht="20.25" customHeight="1" thickBot="1" x14ac:dyDescent="0.35">
      <c r="A40" s="844" t="s">
        <v>37</v>
      </c>
      <c r="B40" s="845"/>
      <c r="C40" s="509">
        <f>SUM(C38:C39)</f>
        <v>8</v>
      </c>
      <c r="D40" s="509">
        <f>SUM(D38:D39)</f>
        <v>7</v>
      </c>
      <c r="E40" s="509">
        <f>SUM(E39)</f>
        <v>1</v>
      </c>
      <c r="F40" s="509">
        <f>SUM(F38:F39)</f>
        <v>369</v>
      </c>
      <c r="G40" s="509">
        <f>SUM(G38:G39)</f>
        <v>398</v>
      </c>
      <c r="H40" s="509">
        <v>78</v>
      </c>
      <c r="I40" s="509">
        <f>F40/6</f>
        <v>61.5</v>
      </c>
      <c r="J40" s="510">
        <f>F40*100/G40</f>
        <v>92.713567839195974</v>
      </c>
      <c r="K40" s="509"/>
      <c r="L40" s="509">
        <f>SUM(L38:L39)</f>
        <v>5</v>
      </c>
      <c r="M40" s="509"/>
      <c r="N40" s="509">
        <f>SUM(N38:N39)</f>
        <v>32</v>
      </c>
      <c r="O40" s="509">
        <f>SUM(O38:O39)</f>
        <v>8</v>
      </c>
      <c r="P40" s="230">
        <f>SUM(P38:P39)</f>
        <v>1</v>
      </c>
      <c r="Q40" s="141"/>
    </row>
    <row r="41" spans="1:17" ht="13.8" thickBot="1" x14ac:dyDescent="0.3"/>
    <row r="42" spans="1:17" ht="20.25" customHeight="1" thickBot="1" x14ac:dyDescent="0.3">
      <c r="A42" s="806" t="s">
        <v>1</v>
      </c>
      <c r="B42" s="802" t="s">
        <v>0</v>
      </c>
      <c r="C42" s="826" t="s">
        <v>43</v>
      </c>
      <c r="D42" s="827"/>
      <c r="E42" s="827"/>
      <c r="F42" s="827"/>
      <c r="G42" s="827"/>
      <c r="H42" s="828"/>
      <c r="I42" s="868" t="s">
        <v>327</v>
      </c>
      <c r="J42" s="869"/>
      <c r="K42" s="869"/>
      <c r="L42" s="869"/>
      <c r="M42" s="870"/>
    </row>
    <row r="43" spans="1:17" ht="31.8" thickBot="1" x14ac:dyDescent="0.3">
      <c r="A43" s="807"/>
      <c r="B43" s="803"/>
      <c r="C43" s="51" t="s">
        <v>151</v>
      </c>
      <c r="D43" s="10" t="s">
        <v>152</v>
      </c>
      <c r="E43" s="10" t="s">
        <v>154</v>
      </c>
      <c r="F43" s="10" t="s">
        <v>153</v>
      </c>
      <c r="G43" s="10" t="s">
        <v>214</v>
      </c>
      <c r="H43" s="12" t="s">
        <v>215</v>
      </c>
      <c r="I43" s="514" t="s">
        <v>318</v>
      </c>
      <c r="J43" s="515" t="s">
        <v>319</v>
      </c>
      <c r="K43" s="515" t="s">
        <v>320</v>
      </c>
      <c r="L43" s="515" t="s">
        <v>321</v>
      </c>
      <c r="M43" s="516" t="s">
        <v>322</v>
      </c>
    </row>
    <row r="44" spans="1:17" ht="20.25" customHeight="1" thickBot="1" x14ac:dyDescent="0.3">
      <c r="A44" s="821" t="s">
        <v>17</v>
      </c>
      <c r="B44" s="822"/>
      <c r="C44" s="822"/>
      <c r="D44" s="822"/>
      <c r="E44" s="822"/>
      <c r="F44" s="822"/>
      <c r="G44" s="822"/>
      <c r="H44" s="823"/>
      <c r="I44" s="821" t="s">
        <v>17</v>
      </c>
      <c r="J44" s="822"/>
      <c r="K44" s="822"/>
      <c r="L44" s="822"/>
      <c r="M44" s="823"/>
    </row>
    <row r="45" spans="1:17" ht="18" x14ac:dyDescent="0.25">
      <c r="A45" s="29">
        <v>1</v>
      </c>
      <c r="B45" s="239" t="s">
        <v>3</v>
      </c>
      <c r="C45" s="13">
        <v>2</v>
      </c>
      <c r="D45" s="14">
        <v>5</v>
      </c>
      <c r="E45" s="14">
        <v>8</v>
      </c>
      <c r="F45" s="14">
        <v>10</v>
      </c>
      <c r="G45" s="14">
        <v>12</v>
      </c>
      <c r="H45" s="16">
        <v>13</v>
      </c>
      <c r="I45" s="451">
        <v>1</v>
      </c>
      <c r="J45" s="451">
        <v>8</v>
      </c>
      <c r="K45" s="451">
        <v>13</v>
      </c>
      <c r="L45" s="451">
        <v>15</v>
      </c>
      <c r="M45" s="451">
        <v>18</v>
      </c>
    </row>
    <row r="46" spans="1:17" ht="18" customHeight="1" x14ac:dyDescent="0.25">
      <c r="A46" s="30">
        <v>2</v>
      </c>
      <c r="B46" s="240" t="s">
        <v>4</v>
      </c>
      <c r="C46" s="17">
        <v>2</v>
      </c>
      <c r="D46" s="3">
        <v>2</v>
      </c>
      <c r="E46" s="3">
        <v>1</v>
      </c>
      <c r="F46" s="3">
        <v>2</v>
      </c>
      <c r="G46" s="3">
        <v>1</v>
      </c>
      <c r="H46" s="248" t="s">
        <v>216</v>
      </c>
      <c r="I46" s="451">
        <v>1</v>
      </c>
      <c r="J46" s="451">
        <v>2</v>
      </c>
      <c r="K46" s="451">
        <v>2</v>
      </c>
      <c r="L46" s="451">
        <v>2</v>
      </c>
      <c r="M46" s="451">
        <v>2</v>
      </c>
      <c r="N46" s="5"/>
      <c r="O46" s="5"/>
    </row>
    <row r="47" spans="1:17" ht="18" x14ac:dyDescent="0.25">
      <c r="A47" s="31">
        <v>3</v>
      </c>
      <c r="B47" s="240" t="s">
        <v>5</v>
      </c>
      <c r="C47" s="246" t="s">
        <v>138</v>
      </c>
      <c r="D47" s="247" t="s">
        <v>138</v>
      </c>
      <c r="E47" s="247" t="s">
        <v>138</v>
      </c>
      <c r="F47" s="247" t="s">
        <v>138</v>
      </c>
      <c r="G47" s="247" t="s">
        <v>138</v>
      </c>
      <c r="H47" s="249" t="s">
        <v>138</v>
      </c>
      <c r="I47" s="488" t="s">
        <v>136</v>
      </c>
      <c r="J47" s="488" t="s">
        <v>136</v>
      </c>
      <c r="K47" s="488" t="s">
        <v>136</v>
      </c>
      <c r="L47" s="488" t="s">
        <v>136</v>
      </c>
      <c r="M47" s="488" t="s">
        <v>133</v>
      </c>
      <c r="N47" s="5"/>
      <c r="O47" s="5"/>
    </row>
    <row r="48" spans="1:17" ht="16.8" x14ac:dyDescent="0.25">
      <c r="A48" s="32">
        <v>4</v>
      </c>
      <c r="B48" s="240" t="s">
        <v>38</v>
      </c>
      <c r="C48" s="246" t="s">
        <v>141</v>
      </c>
      <c r="D48" s="247" t="s">
        <v>171</v>
      </c>
      <c r="E48" s="247" t="s">
        <v>182</v>
      </c>
      <c r="F48" s="247" t="s">
        <v>170</v>
      </c>
      <c r="G48" s="247" t="s">
        <v>141</v>
      </c>
      <c r="H48" s="249" t="s">
        <v>182</v>
      </c>
      <c r="I48" s="487" t="s">
        <v>138</v>
      </c>
      <c r="J48" s="487" t="s">
        <v>170</v>
      </c>
      <c r="K48" s="487" t="s">
        <v>140</v>
      </c>
      <c r="L48" s="487" t="s">
        <v>141</v>
      </c>
      <c r="M48" s="451" t="s">
        <v>171</v>
      </c>
      <c r="N48" s="5"/>
      <c r="O48" s="5"/>
    </row>
    <row r="49" spans="1:15" ht="16.8" x14ac:dyDescent="0.25">
      <c r="A49" s="33" t="s">
        <v>39</v>
      </c>
      <c r="B49" s="240" t="s">
        <v>6</v>
      </c>
      <c r="C49" s="17">
        <v>203</v>
      </c>
      <c r="D49" s="3">
        <v>199</v>
      </c>
      <c r="E49" s="3">
        <v>367</v>
      </c>
      <c r="F49" s="3">
        <v>310</v>
      </c>
      <c r="G49" s="3">
        <v>263</v>
      </c>
      <c r="H49" s="248" t="s">
        <v>216</v>
      </c>
      <c r="I49" s="451">
        <v>320</v>
      </c>
      <c r="J49" s="451">
        <v>169</v>
      </c>
      <c r="K49" s="451">
        <v>156</v>
      </c>
      <c r="L49" s="451">
        <v>224</v>
      </c>
      <c r="M49" s="451">
        <v>271</v>
      </c>
      <c r="N49" s="5"/>
      <c r="O49" s="5"/>
    </row>
    <row r="50" spans="1:15" ht="16.8" x14ac:dyDescent="0.25">
      <c r="A50" s="34">
        <v>6</v>
      </c>
      <c r="B50" s="240" t="s">
        <v>40</v>
      </c>
      <c r="C50" s="17">
        <v>10</v>
      </c>
      <c r="D50" s="3">
        <v>10</v>
      </c>
      <c r="E50" s="3">
        <v>6</v>
      </c>
      <c r="F50" s="3">
        <v>8</v>
      </c>
      <c r="G50" s="3">
        <v>9</v>
      </c>
      <c r="H50" s="248" t="s">
        <v>216</v>
      </c>
      <c r="I50" s="451">
        <v>8</v>
      </c>
      <c r="J50" s="451">
        <v>1</v>
      </c>
      <c r="K50" s="451">
        <v>9</v>
      </c>
      <c r="L50" s="451">
        <v>8</v>
      </c>
      <c r="M50" s="451">
        <v>10</v>
      </c>
      <c r="N50" s="5"/>
      <c r="O50" s="5"/>
    </row>
    <row r="51" spans="1:15" ht="16.8" x14ac:dyDescent="0.25">
      <c r="A51" s="35">
        <v>7</v>
      </c>
      <c r="B51" s="240" t="s">
        <v>7</v>
      </c>
      <c r="C51" s="17">
        <v>237</v>
      </c>
      <c r="D51" s="3">
        <v>212</v>
      </c>
      <c r="E51" s="3">
        <v>300</v>
      </c>
      <c r="F51" s="3">
        <v>300</v>
      </c>
      <c r="G51" s="3">
        <v>50</v>
      </c>
      <c r="H51" s="248" t="s">
        <v>216</v>
      </c>
      <c r="I51" s="451">
        <v>300</v>
      </c>
      <c r="J51" s="451">
        <v>155</v>
      </c>
      <c r="K51" s="451">
        <v>215</v>
      </c>
      <c r="L51" s="451">
        <v>258</v>
      </c>
      <c r="M51" s="451">
        <v>257</v>
      </c>
      <c r="N51" s="5"/>
      <c r="O51" s="5"/>
    </row>
    <row r="52" spans="1:15" ht="16.8" x14ac:dyDescent="0.25">
      <c r="A52" s="36">
        <v>8</v>
      </c>
      <c r="B52" s="240" t="s">
        <v>41</v>
      </c>
      <c r="C52" s="17">
        <v>336</v>
      </c>
      <c r="D52" s="3">
        <v>283</v>
      </c>
      <c r="E52" s="3">
        <v>332</v>
      </c>
      <c r="F52" s="3">
        <v>326</v>
      </c>
      <c r="G52" s="3">
        <v>251</v>
      </c>
      <c r="H52" s="248" t="s">
        <v>216</v>
      </c>
      <c r="I52" s="451">
        <v>250</v>
      </c>
      <c r="J52" s="451">
        <v>168</v>
      </c>
      <c r="K52" s="451">
        <v>249</v>
      </c>
      <c r="L52" s="451">
        <v>220</v>
      </c>
      <c r="M52" s="451">
        <v>342</v>
      </c>
      <c r="N52" s="5"/>
      <c r="O52" s="5"/>
    </row>
    <row r="53" spans="1:15" ht="15.6" customHeight="1" x14ac:dyDescent="0.25">
      <c r="A53" s="30">
        <v>9</v>
      </c>
      <c r="B53" s="240" t="s">
        <v>42</v>
      </c>
      <c r="C53" s="17">
        <v>5</v>
      </c>
      <c r="D53" s="3">
        <v>10</v>
      </c>
      <c r="E53" s="3">
        <v>9</v>
      </c>
      <c r="F53" s="3">
        <v>10</v>
      </c>
      <c r="G53" s="3">
        <v>10</v>
      </c>
      <c r="H53" s="248" t="s">
        <v>216</v>
      </c>
      <c r="I53" s="451">
        <v>7</v>
      </c>
      <c r="J53" s="451">
        <v>10</v>
      </c>
      <c r="K53" s="451">
        <v>9</v>
      </c>
      <c r="L53" s="451">
        <v>10</v>
      </c>
      <c r="M53" s="451">
        <v>9</v>
      </c>
      <c r="N53" s="5"/>
      <c r="O53" s="5"/>
    </row>
    <row r="54" spans="1:15" ht="17.399999999999999" thickBot="1" x14ac:dyDescent="0.3">
      <c r="A54" s="37">
        <v>10</v>
      </c>
      <c r="B54" s="241" t="s">
        <v>19</v>
      </c>
      <c r="C54" s="19">
        <v>300</v>
      </c>
      <c r="D54" s="20">
        <v>281</v>
      </c>
      <c r="E54" s="20">
        <v>300</v>
      </c>
      <c r="F54" s="20">
        <v>297</v>
      </c>
      <c r="G54" s="20">
        <v>297</v>
      </c>
      <c r="H54" s="250" t="s">
        <v>216</v>
      </c>
      <c r="I54" s="451">
        <v>270</v>
      </c>
      <c r="J54" s="451">
        <v>260</v>
      </c>
      <c r="K54" s="451">
        <v>270</v>
      </c>
      <c r="L54" s="451">
        <v>265</v>
      </c>
      <c r="M54" s="451">
        <v>300</v>
      </c>
      <c r="N54" s="5"/>
      <c r="O54" s="5"/>
    </row>
    <row r="55" spans="1:15" ht="18" customHeight="1" thickBot="1" x14ac:dyDescent="0.3">
      <c r="A55" s="813" t="s">
        <v>18</v>
      </c>
      <c r="B55" s="814"/>
      <c r="C55" s="814"/>
      <c r="D55" s="814"/>
      <c r="E55" s="814"/>
      <c r="F55" s="814"/>
      <c r="G55" s="814"/>
      <c r="H55" s="815"/>
      <c r="I55" s="813" t="s">
        <v>18</v>
      </c>
      <c r="J55" s="814"/>
      <c r="K55" s="814"/>
      <c r="L55" s="814"/>
      <c r="M55" s="815"/>
      <c r="N55" s="78"/>
      <c r="O55" s="78"/>
    </row>
    <row r="56" spans="1:15" ht="16.8" x14ac:dyDescent="0.25">
      <c r="A56" s="41">
        <v>11</v>
      </c>
      <c r="B56" s="232" t="s">
        <v>8</v>
      </c>
      <c r="C56" s="13">
        <v>78</v>
      </c>
      <c r="D56" s="14">
        <v>60</v>
      </c>
      <c r="E56" s="14">
        <v>51</v>
      </c>
      <c r="F56" s="14" t="s">
        <v>52</v>
      </c>
      <c r="G56" s="14">
        <v>23</v>
      </c>
      <c r="H56" s="251" t="s">
        <v>216</v>
      </c>
      <c r="I56" s="447">
        <v>25</v>
      </c>
      <c r="J56" s="448" t="s">
        <v>348</v>
      </c>
      <c r="K56" s="448" t="s">
        <v>349</v>
      </c>
      <c r="L56" s="448" t="s">
        <v>52</v>
      </c>
      <c r="M56" s="448">
        <v>63</v>
      </c>
      <c r="N56" s="5"/>
      <c r="O56" s="5"/>
    </row>
    <row r="57" spans="1:15" ht="16.8" x14ac:dyDescent="0.25">
      <c r="A57" s="30">
        <v>12</v>
      </c>
      <c r="B57" s="233" t="s">
        <v>9</v>
      </c>
      <c r="C57" s="17">
        <v>83</v>
      </c>
      <c r="D57" s="3">
        <v>62</v>
      </c>
      <c r="E57" s="3">
        <v>56</v>
      </c>
      <c r="F57" s="3" t="s">
        <v>52</v>
      </c>
      <c r="G57" s="3">
        <v>32</v>
      </c>
      <c r="H57" s="248" t="s">
        <v>216</v>
      </c>
      <c r="I57" s="450">
        <v>41</v>
      </c>
      <c r="J57" s="451">
        <v>60</v>
      </c>
      <c r="K57" s="451" t="s">
        <v>349</v>
      </c>
      <c r="L57" s="451" t="s">
        <v>52</v>
      </c>
      <c r="M57" s="451">
        <v>64</v>
      </c>
      <c r="N57" s="5"/>
      <c r="O57" s="5"/>
    </row>
    <row r="58" spans="1:15" ht="16.8" x14ac:dyDescent="0.25">
      <c r="A58" s="30">
        <v>13</v>
      </c>
      <c r="B58" s="233" t="s">
        <v>10</v>
      </c>
      <c r="C58" s="17">
        <v>2</v>
      </c>
      <c r="D58" s="3">
        <v>2</v>
      </c>
      <c r="E58" s="3">
        <v>2</v>
      </c>
      <c r="F58" s="3" t="s">
        <v>52</v>
      </c>
      <c r="G58" s="3">
        <v>2</v>
      </c>
      <c r="H58" s="248" t="s">
        <v>216</v>
      </c>
      <c r="I58" s="450">
        <v>2</v>
      </c>
      <c r="J58" s="451">
        <v>2</v>
      </c>
      <c r="K58" s="451" t="s">
        <v>349</v>
      </c>
      <c r="L58" s="451" t="s">
        <v>52</v>
      </c>
      <c r="M58" s="451">
        <v>4</v>
      </c>
      <c r="N58" s="5"/>
      <c r="O58" s="5"/>
    </row>
    <row r="59" spans="1:15" ht="16.8" x14ac:dyDescent="0.25">
      <c r="A59" s="30">
        <v>14</v>
      </c>
      <c r="B59" s="233" t="s">
        <v>11</v>
      </c>
      <c r="C59" s="17" t="s">
        <v>51</v>
      </c>
      <c r="D59" s="3" t="s">
        <v>51</v>
      </c>
      <c r="E59" s="3" t="s">
        <v>51</v>
      </c>
      <c r="F59" s="3" t="s">
        <v>52</v>
      </c>
      <c r="G59" s="3" t="s">
        <v>51</v>
      </c>
      <c r="H59" s="248" t="s">
        <v>216</v>
      </c>
      <c r="I59" s="450" t="s">
        <v>51</v>
      </c>
      <c r="J59" s="451" t="s">
        <v>22</v>
      </c>
      <c r="K59" s="451" t="s">
        <v>349</v>
      </c>
      <c r="L59" s="451" t="s">
        <v>52</v>
      </c>
      <c r="M59" s="451" t="s">
        <v>51</v>
      </c>
      <c r="N59" s="5"/>
      <c r="O59" s="5"/>
    </row>
    <row r="60" spans="1:15" ht="16.8" x14ac:dyDescent="0.25">
      <c r="A60" s="30">
        <v>15</v>
      </c>
      <c r="B60" s="233" t="s">
        <v>12</v>
      </c>
      <c r="C60" s="17" t="s">
        <v>20</v>
      </c>
      <c r="D60" s="3" t="s">
        <v>20</v>
      </c>
      <c r="E60" s="3" t="s">
        <v>20</v>
      </c>
      <c r="F60" s="3" t="s">
        <v>20</v>
      </c>
      <c r="G60" s="3" t="s">
        <v>20</v>
      </c>
      <c r="H60" s="211" t="s">
        <v>20</v>
      </c>
      <c r="I60" s="450" t="s">
        <v>20</v>
      </c>
      <c r="J60" s="451" t="s">
        <v>20</v>
      </c>
      <c r="K60" s="451" t="s">
        <v>349</v>
      </c>
      <c r="L60" s="451" t="s">
        <v>52</v>
      </c>
      <c r="M60" s="451" t="s">
        <v>20</v>
      </c>
      <c r="N60" s="5"/>
      <c r="O60" s="5"/>
    </row>
    <row r="61" spans="1:15" ht="16.2" x14ac:dyDescent="0.25">
      <c r="A61" s="42">
        <v>16</v>
      </c>
      <c r="B61" s="233" t="s">
        <v>13</v>
      </c>
      <c r="C61" s="17" t="s">
        <v>20</v>
      </c>
      <c r="D61" s="3" t="s">
        <v>20</v>
      </c>
      <c r="E61" s="3" t="s">
        <v>20</v>
      </c>
      <c r="F61" s="3" t="s">
        <v>20</v>
      </c>
      <c r="G61" s="3" t="s">
        <v>20</v>
      </c>
      <c r="H61" s="211" t="s">
        <v>20</v>
      </c>
      <c r="I61" s="451" t="s">
        <v>52</v>
      </c>
      <c r="J61" s="451" t="s">
        <v>52</v>
      </c>
      <c r="K61" s="451" t="s">
        <v>52</v>
      </c>
      <c r="L61" s="451" t="s">
        <v>52</v>
      </c>
      <c r="M61" s="451" t="s">
        <v>52</v>
      </c>
      <c r="N61" s="5"/>
      <c r="O61" s="5"/>
    </row>
    <row r="62" spans="1:15" ht="16.2" x14ac:dyDescent="0.25">
      <c r="A62" s="42">
        <v>17</v>
      </c>
      <c r="B62" s="233" t="s">
        <v>50</v>
      </c>
      <c r="C62" s="17" t="s">
        <v>20</v>
      </c>
      <c r="D62" s="3" t="s">
        <v>20</v>
      </c>
      <c r="E62" s="3" t="s">
        <v>20</v>
      </c>
      <c r="F62" s="3" t="s">
        <v>20</v>
      </c>
      <c r="G62" s="3" t="s">
        <v>20</v>
      </c>
      <c r="H62" s="211" t="s">
        <v>20</v>
      </c>
      <c r="I62" s="451" t="s">
        <v>52</v>
      </c>
      <c r="J62" s="451" t="s">
        <v>52</v>
      </c>
      <c r="K62" s="451" t="s">
        <v>52</v>
      </c>
      <c r="L62" s="451" t="s">
        <v>52</v>
      </c>
      <c r="M62" s="451" t="s">
        <v>52</v>
      </c>
      <c r="N62" s="5"/>
      <c r="O62" s="5"/>
    </row>
    <row r="63" spans="1:15" ht="16.2" x14ac:dyDescent="0.25">
      <c r="A63" s="42">
        <v>18</v>
      </c>
      <c r="B63" s="233" t="s">
        <v>14</v>
      </c>
      <c r="C63" s="17" t="s">
        <v>20</v>
      </c>
      <c r="D63" s="3" t="s">
        <v>20</v>
      </c>
      <c r="E63" s="3" t="s">
        <v>20</v>
      </c>
      <c r="F63" s="3" t="s">
        <v>20</v>
      </c>
      <c r="G63" s="3" t="s">
        <v>20</v>
      </c>
      <c r="H63" s="211" t="s">
        <v>20</v>
      </c>
      <c r="I63" s="451" t="s">
        <v>52</v>
      </c>
      <c r="J63" s="451" t="s">
        <v>52</v>
      </c>
      <c r="K63" s="451" t="s">
        <v>52</v>
      </c>
      <c r="L63" s="451" t="s">
        <v>52</v>
      </c>
      <c r="M63" s="451" t="s">
        <v>52</v>
      </c>
      <c r="N63" s="5"/>
      <c r="O63" s="5"/>
    </row>
    <row r="64" spans="1:15" ht="16.2" x14ac:dyDescent="0.25">
      <c r="A64" s="42">
        <v>19</v>
      </c>
      <c r="B64" s="233" t="s">
        <v>2</v>
      </c>
      <c r="C64" s="17" t="s">
        <v>20</v>
      </c>
      <c r="D64" s="3" t="s">
        <v>20</v>
      </c>
      <c r="E64" s="3" t="s">
        <v>20</v>
      </c>
      <c r="F64" s="3" t="s">
        <v>20</v>
      </c>
      <c r="G64" s="3" t="s">
        <v>20</v>
      </c>
      <c r="H64" s="211" t="s">
        <v>20</v>
      </c>
      <c r="I64" s="451" t="s">
        <v>52</v>
      </c>
      <c r="J64" s="451" t="s">
        <v>52</v>
      </c>
      <c r="K64" s="451" t="s">
        <v>52</v>
      </c>
      <c r="L64" s="451" t="s">
        <v>52</v>
      </c>
      <c r="M64" s="451" t="s">
        <v>52</v>
      </c>
      <c r="N64" s="5"/>
      <c r="O64" s="5"/>
    </row>
    <row r="65" spans="1:30" ht="16.2" x14ac:dyDescent="0.25">
      <c r="A65" s="42">
        <v>20</v>
      </c>
      <c r="B65" s="233" t="s">
        <v>15</v>
      </c>
      <c r="C65" s="17" t="s">
        <v>20</v>
      </c>
      <c r="D65" s="3" t="s">
        <v>20</v>
      </c>
      <c r="E65" s="3" t="s">
        <v>20</v>
      </c>
      <c r="F65" s="3" t="s">
        <v>20</v>
      </c>
      <c r="G65" s="3" t="s">
        <v>20</v>
      </c>
      <c r="H65" s="211" t="s">
        <v>20</v>
      </c>
      <c r="I65" s="451" t="s">
        <v>52</v>
      </c>
      <c r="J65" s="451" t="s">
        <v>52</v>
      </c>
      <c r="K65" s="451" t="s">
        <v>52</v>
      </c>
      <c r="L65" s="451" t="s">
        <v>52</v>
      </c>
      <c r="M65" s="451" t="s">
        <v>52</v>
      </c>
      <c r="N65" s="5"/>
      <c r="O65" s="5"/>
    </row>
    <row r="66" spans="1:30" ht="16.8" thickBot="1" x14ac:dyDescent="0.3">
      <c r="A66" s="77">
        <v>21</v>
      </c>
      <c r="B66" s="234" t="s">
        <v>16</v>
      </c>
      <c r="C66" s="19" t="s">
        <v>20</v>
      </c>
      <c r="D66" s="20" t="s">
        <v>20</v>
      </c>
      <c r="E66" s="20" t="s">
        <v>20</v>
      </c>
      <c r="F66" s="20" t="s">
        <v>20</v>
      </c>
      <c r="G66" s="20" t="s">
        <v>20</v>
      </c>
      <c r="H66" s="109" t="s">
        <v>20</v>
      </c>
      <c r="I66" s="454" t="s">
        <v>52</v>
      </c>
      <c r="J66" s="454" t="s">
        <v>52</v>
      </c>
      <c r="K66" s="454" t="s">
        <v>52</v>
      </c>
      <c r="L66" s="454" t="s">
        <v>52</v>
      </c>
      <c r="M66" s="454" t="s">
        <v>52</v>
      </c>
      <c r="N66" s="5"/>
      <c r="O66" s="5"/>
    </row>
    <row r="67" spans="1:30" ht="13.8" thickBot="1" x14ac:dyDescent="0.3"/>
    <row r="68" spans="1:30" ht="23.4" customHeight="1" thickBot="1" x14ac:dyDescent="0.3">
      <c r="A68" s="893" t="s">
        <v>44</v>
      </c>
      <c r="B68" s="894"/>
      <c r="C68" s="894"/>
      <c r="D68" s="894"/>
      <c r="E68" s="894"/>
      <c r="F68" s="894"/>
      <c r="G68" s="894"/>
      <c r="H68" s="894"/>
      <c r="I68" s="894"/>
      <c r="J68" s="894"/>
      <c r="K68" s="894"/>
      <c r="L68" s="894"/>
      <c r="M68" s="894"/>
      <c r="N68" s="894"/>
      <c r="O68" s="894"/>
      <c r="P68" s="894"/>
      <c r="Q68" s="895"/>
    </row>
    <row r="69" spans="1:30" ht="16.2" thickBot="1" x14ac:dyDescent="0.35">
      <c r="A69" s="900" t="s">
        <v>47</v>
      </c>
      <c r="B69" s="901"/>
      <c r="C69" s="305" t="s">
        <v>33</v>
      </c>
      <c r="D69" s="305" t="s">
        <v>27</v>
      </c>
      <c r="E69" s="305" t="s">
        <v>22</v>
      </c>
      <c r="F69" s="305" t="s">
        <v>28</v>
      </c>
      <c r="G69" s="305" t="s">
        <v>30</v>
      </c>
      <c r="H69" s="305" t="s">
        <v>29</v>
      </c>
      <c r="I69" s="305" t="s">
        <v>34</v>
      </c>
      <c r="J69" s="305" t="s">
        <v>1</v>
      </c>
      <c r="K69" s="305">
        <v>100</v>
      </c>
      <c r="L69" s="305">
        <v>50</v>
      </c>
      <c r="M69" s="305">
        <v>0</v>
      </c>
      <c r="N69" s="305" t="s">
        <v>31</v>
      </c>
      <c r="O69" s="305" t="s">
        <v>32</v>
      </c>
      <c r="P69" s="305" t="s">
        <v>35</v>
      </c>
      <c r="Q69" s="306" t="s">
        <v>36</v>
      </c>
    </row>
    <row r="70" spans="1:30" ht="15.6" x14ac:dyDescent="0.25">
      <c r="A70" s="902"/>
      <c r="B70" s="903"/>
      <c r="C70" s="536">
        <v>5</v>
      </c>
      <c r="D70" s="537">
        <v>9</v>
      </c>
      <c r="E70" s="537">
        <v>1</v>
      </c>
      <c r="F70" s="537">
        <v>635</v>
      </c>
      <c r="G70" s="537">
        <v>877</v>
      </c>
      <c r="H70" s="537">
        <v>184</v>
      </c>
      <c r="I70" s="537">
        <v>79.37</v>
      </c>
      <c r="J70" s="537">
        <v>72.400000000000006</v>
      </c>
      <c r="K70" s="537">
        <v>3</v>
      </c>
      <c r="L70" s="537">
        <v>1</v>
      </c>
      <c r="M70" s="537" t="s">
        <v>48</v>
      </c>
      <c r="N70" s="537">
        <v>77</v>
      </c>
      <c r="O70" s="537">
        <v>2</v>
      </c>
      <c r="P70" s="537">
        <v>2</v>
      </c>
      <c r="Q70" s="538"/>
    </row>
    <row r="71" spans="1:30" ht="18" thickBot="1" x14ac:dyDescent="0.35">
      <c r="A71" s="842" t="s">
        <v>333</v>
      </c>
      <c r="B71" s="846"/>
      <c r="C71" s="280">
        <v>2</v>
      </c>
      <c r="D71" s="281">
        <v>3</v>
      </c>
      <c r="E71" s="281" t="s">
        <v>48</v>
      </c>
      <c r="F71" s="281">
        <v>188</v>
      </c>
      <c r="G71" s="281">
        <v>277</v>
      </c>
      <c r="H71" s="281">
        <v>158</v>
      </c>
      <c r="I71" s="281">
        <v>62.66</v>
      </c>
      <c r="J71" s="281">
        <v>67.87</v>
      </c>
      <c r="K71" s="281">
        <v>1</v>
      </c>
      <c r="L71" s="281" t="s">
        <v>48</v>
      </c>
      <c r="M71" s="281" t="s">
        <v>48</v>
      </c>
      <c r="N71" s="281">
        <v>24</v>
      </c>
      <c r="O71" s="281">
        <v>0</v>
      </c>
      <c r="P71" s="116">
        <v>2</v>
      </c>
      <c r="Q71" s="117"/>
    </row>
    <row r="72" spans="1:30" ht="18" thickBot="1" x14ac:dyDescent="0.35">
      <c r="A72" s="885" t="s">
        <v>37</v>
      </c>
      <c r="B72" s="886"/>
      <c r="C72" s="509">
        <f>SUM(C70:C71)</f>
        <v>7</v>
      </c>
      <c r="D72" s="509">
        <f>SUM(D70:D71)</f>
        <v>12</v>
      </c>
      <c r="E72" s="509">
        <f>SUM(E70:E71)</f>
        <v>1</v>
      </c>
      <c r="F72" s="509">
        <f>SUM(F70:F71)</f>
        <v>823</v>
      </c>
      <c r="G72" s="509">
        <f>SUM(G70:G71)</f>
        <v>1154</v>
      </c>
      <c r="H72" s="509">
        <v>184</v>
      </c>
      <c r="I72" s="510">
        <f>F72/11</f>
        <v>74.818181818181813</v>
      </c>
      <c r="J72" s="510">
        <f>F72*100/G72</f>
        <v>71.317157712305033</v>
      </c>
      <c r="K72" s="509">
        <f>SUM(K70:K71)</f>
        <v>4</v>
      </c>
      <c r="L72" s="509">
        <f>SUM(L70:L71)</f>
        <v>1</v>
      </c>
      <c r="M72" s="509"/>
      <c r="N72" s="509">
        <f>SUM(N70:N71)</f>
        <v>101</v>
      </c>
      <c r="O72" s="509">
        <f>SUM(O70:O71)</f>
        <v>2</v>
      </c>
      <c r="P72" s="230">
        <f>SUM(P70:P71)</f>
        <v>4</v>
      </c>
      <c r="Q72" s="141"/>
    </row>
    <row r="73" spans="1:30" ht="13.8" thickBot="1" x14ac:dyDescent="0.3"/>
    <row r="74" spans="1:30" ht="17.399999999999999" customHeight="1" thickBot="1" x14ac:dyDescent="0.3">
      <c r="A74" s="850" t="s">
        <v>1</v>
      </c>
      <c r="B74" s="853" t="s">
        <v>0</v>
      </c>
      <c r="C74" s="810" t="s">
        <v>47</v>
      </c>
      <c r="D74" s="811"/>
      <c r="E74" s="811"/>
      <c r="F74" s="811"/>
      <c r="G74" s="811"/>
      <c r="H74" s="811"/>
      <c r="I74" s="811"/>
      <c r="J74" s="811"/>
      <c r="K74" s="811"/>
      <c r="L74" s="812"/>
      <c r="M74" s="863" t="s">
        <v>333</v>
      </c>
      <c r="N74" s="864"/>
      <c r="O74" s="864"/>
      <c r="P74" s="864"/>
      <c r="Q74" s="864"/>
      <c r="R74" s="864"/>
      <c r="S74" s="864"/>
      <c r="T74" s="864"/>
      <c r="U74" s="864"/>
      <c r="V74" s="864"/>
      <c r="W74" s="864"/>
      <c r="X74" s="864"/>
      <c r="Y74" s="864"/>
      <c r="Z74" s="864"/>
      <c r="AA74" s="864"/>
      <c r="AB74" s="864"/>
      <c r="AC74" s="864"/>
      <c r="AD74" s="865"/>
    </row>
    <row r="75" spans="1:30" ht="31.8" customHeight="1" thickBot="1" x14ac:dyDescent="0.3">
      <c r="A75" s="851"/>
      <c r="B75" s="854"/>
      <c r="C75" s="883" t="s">
        <v>244</v>
      </c>
      <c r="D75" s="884"/>
      <c r="E75" s="808" t="s">
        <v>243</v>
      </c>
      <c r="F75" s="809"/>
      <c r="G75" s="883" t="s">
        <v>245</v>
      </c>
      <c r="H75" s="884"/>
      <c r="I75" s="808" t="s">
        <v>198</v>
      </c>
      <c r="J75" s="809"/>
      <c r="K75" s="808" t="s">
        <v>156</v>
      </c>
      <c r="L75" s="809"/>
      <c r="M75" s="866" t="s">
        <v>320</v>
      </c>
      <c r="N75" s="867"/>
      <c r="O75" s="866" t="s">
        <v>342</v>
      </c>
      <c r="P75" s="867"/>
      <c r="Q75" s="866" t="s">
        <v>331</v>
      </c>
      <c r="R75" s="867"/>
      <c r="S75" s="866" t="s">
        <v>321</v>
      </c>
      <c r="T75" s="867"/>
      <c r="U75" s="866" t="s">
        <v>319</v>
      </c>
      <c r="V75" s="867"/>
      <c r="W75" s="866" t="s">
        <v>325</v>
      </c>
      <c r="X75" s="867"/>
      <c r="Y75" s="866" t="s">
        <v>332</v>
      </c>
      <c r="Z75" s="867"/>
      <c r="AA75" s="866" t="s">
        <v>318</v>
      </c>
      <c r="AB75" s="867"/>
      <c r="AC75" s="866" t="s">
        <v>343</v>
      </c>
      <c r="AD75" s="867"/>
    </row>
    <row r="76" spans="1:30" ht="18" customHeight="1" thickBot="1" x14ac:dyDescent="0.3">
      <c r="A76" s="852"/>
      <c r="B76" s="855"/>
      <c r="C76" s="821" t="s">
        <v>17</v>
      </c>
      <c r="D76" s="822"/>
      <c r="E76" s="822"/>
      <c r="F76" s="822"/>
      <c r="G76" s="822"/>
      <c r="H76" s="822"/>
      <c r="I76" s="822"/>
      <c r="J76" s="822"/>
      <c r="K76" s="822"/>
      <c r="L76" s="823"/>
      <c r="M76" s="856" t="s">
        <v>17</v>
      </c>
      <c r="N76" s="857"/>
      <c r="O76" s="857"/>
      <c r="P76" s="857"/>
      <c r="Q76" s="857"/>
      <c r="R76" s="857"/>
      <c r="S76" s="857"/>
      <c r="T76" s="857"/>
      <c r="U76" s="857"/>
      <c r="V76" s="857"/>
      <c r="W76" s="857"/>
      <c r="X76" s="857"/>
      <c r="Y76" s="857"/>
      <c r="Z76" s="857"/>
      <c r="AA76" s="857"/>
      <c r="AB76" s="857"/>
      <c r="AC76" s="857"/>
      <c r="AD76" s="858"/>
    </row>
    <row r="77" spans="1:30" ht="18" x14ac:dyDescent="0.25">
      <c r="A77" s="29">
        <v>1</v>
      </c>
      <c r="B77" s="239" t="s">
        <v>3</v>
      </c>
      <c r="C77" s="879">
        <v>1</v>
      </c>
      <c r="D77" s="880"/>
      <c r="E77" s="879">
        <v>14</v>
      </c>
      <c r="F77" s="880"/>
      <c r="G77" s="879">
        <v>21</v>
      </c>
      <c r="H77" s="880"/>
      <c r="I77" s="881">
        <v>28</v>
      </c>
      <c r="J77" s="882"/>
      <c r="K77" s="881">
        <v>43</v>
      </c>
      <c r="L77" s="882"/>
      <c r="M77" s="859">
        <v>1</v>
      </c>
      <c r="N77" s="860"/>
      <c r="O77" s="859">
        <v>6</v>
      </c>
      <c r="P77" s="860"/>
      <c r="Q77" s="859">
        <v>10</v>
      </c>
      <c r="R77" s="860"/>
      <c r="S77" s="859">
        <v>14</v>
      </c>
      <c r="T77" s="860"/>
      <c r="U77" s="859">
        <v>17</v>
      </c>
      <c r="V77" s="860"/>
      <c r="W77" s="859">
        <v>22</v>
      </c>
      <c r="X77" s="860"/>
      <c r="Y77" s="859">
        <v>26</v>
      </c>
      <c r="Z77" s="860"/>
      <c r="AA77" s="859">
        <v>29</v>
      </c>
      <c r="AB77" s="860"/>
      <c r="AC77" s="859">
        <v>37</v>
      </c>
      <c r="AD77" s="860"/>
    </row>
    <row r="78" spans="1:30" ht="17.399999999999999" customHeight="1" x14ac:dyDescent="0.25">
      <c r="A78" s="30">
        <v>2</v>
      </c>
      <c r="B78" s="240" t="s">
        <v>4</v>
      </c>
      <c r="C78" s="17">
        <v>1</v>
      </c>
      <c r="D78" s="211">
        <v>3</v>
      </c>
      <c r="E78" s="17">
        <v>1</v>
      </c>
      <c r="F78" s="211">
        <v>3</v>
      </c>
      <c r="G78" s="17">
        <v>2</v>
      </c>
      <c r="H78" s="18">
        <v>4</v>
      </c>
      <c r="I78" s="24">
        <v>1</v>
      </c>
      <c r="J78" s="18">
        <v>3</v>
      </c>
      <c r="K78" s="24">
        <v>2</v>
      </c>
      <c r="L78" s="18">
        <v>4</v>
      </c>
      <c r="M78" s="489">
        <v>2</v>
      </c>
      <c r="N78" s="490">
        <v>4</v>
      </c>
      <c r="O78" s="489">
        <v>1</v>
      </c>
      <c r="P78" s="490">
        <v>3</v>
      </c>
      <c r="Q78" s="489">
        <v>1</v>
      </c>
      <c r="R78" s="490">
        <v>3</v>
      </c>
      <c r="S78" s="489">
        <v>2</v>
      </c>
      <c r="T78" s="490">
        <v>4</v>
      </c>
      <c r="U78" s="489">
        <v>2</v>
      </c>
      <c r="V78" s="490">
        <v>4</v>
      </c>
      <c r="W78" s="489">
        <v>1</v>
      </c>
      <c r="X78" s="490">
        <v>3</v>
      </c>
      <c r="Y78" s="489">
        <v>1</v>
      </c>
      <c r="Z78" s="490">
        <v>3</v>
      </c>
      <c r="AA78" s="489">
        <v>2</v>
      </c>
      <c r="AB78" s="490">
        <v>4</v>
      </c>
      <c r="AC78" s="489">
        <v>2</v>
      </c>
      <c r="AD78" s="490">
        <v>4</v>
      </c>
    </row>
    <row r="79" spans="1:30" ht="15.6" customHeight="1" x14ac:dyDescent="0.25">
      <c r="A79" s="31">
        <v>3</v>
      </c>
      <c r="B79" s="240" t="s">
        <v>5</v>
      </c>
      <c r="C79" s="873">
        <v>5</v>
      </c>
      <c r="D79" s="874"/>
      <c r="E79" s="873">
        <v>5</v>
      </c>
      <c r="F79" s="874"/>
      <c r="G79" s="873">
        <v>5</v>
      </c>
      <c r="H79" s="874"/>
      <c r="I79" s="871">
        <v>5</v>
      </c>
      <c r="J79" s="872"/>
      <c r="K79" s="871">
        <v>5</v>
      </c>
      <c r="L79" s="872"/>
      <c r="M79" s="861" t="s">
        <v>136</v>
      </c>
      <c r="N79" s="862"/>
      <c r="O79" s="861" t="s">
        <v>136</v>
      </c>
      <c r="P79" s="862"/>
      <c r="Q79" s="861" t="s">
        <v>136</v>
      </c>
      <c r="R79" s="862"/>
      <c r="S79" s="861" t="s">
        <v>136</v>
      </c>
      <c r="T79" s="862"/>
      <c r="U79" s="861" t="s">
        <v>136</v>
      </c>
      <c r="V79" s="862"/>
      <c r="W79" s="861" t="s">
        <v>136</v>
      </c>
      <c r="X79" s="862"/>
      <c r="Y79" s="861" t="s">
        <v>136</v>
      </c>
      <c r="Z79" s="862"/>
      <c r="AA79" s="861" t="s">
        <v>136</v>
      </c>
      <c r="AB79" s="862"/>
      <c r="AC79" s="861" t="s">
        <v>171</v>
      </c>
      <c r="AD79" s="862"/>
    </row>
    <row r="80" spans="1:30" ht="18" customHeight="1" x14ac:dyDescent="0.25">
      <c r="A80" s="32">
        <v>4</v>
      </c>
      <c r="B80" s="240" t="s">
        <v>38</v>
      </c>
      <c r="C80" s="873">
        <v>3</v>
      </c>
      <c r="D80" s="874"/>
      <c r="E80" s="873">
        <v>4</v>
      </c>
      <c r="F80" s="874"/>
      <c r="G80" s="873">
        <v>2</v>
      </c>
      <c r="H80" s="874"/>
      <c r="I80" s="871">
        <v>1</v>
      </c>
      <c r="J80" s="872"/>
      <c r="K80" s="871">
        <v>6</v>
      </c>
      <c r="L80" s="872"/>
      <c r="M80" s="861" t="s">
        <v>344</v>
      </c>
      <c r="N80" s="862"/>
      <c r="O80" s="861" t="s">
        <v>140</v>
      </c>
      <c r="P80" s="862"/>
      <c r="Q80" s="861" t="s">
        <v>345</v>
      </c>
      <c r="R80" s="862"/>
      <c r="S80" s="861" t="s">
        <v>346</v>
      </c>
      <c r="T80" s="862"/>
      <c r="U80" s="861" t="s">
        <v>141</v>
      </c>
      <c r="V80" s="862"/>
      <c r="W80" s="861" t="s">
        <v>170</v>
      </c>
      <c r="X80" s="862"/>
      <c r="Y80" s="861" t="s">
        <v>347</v>
      </c>
      <c r="Z80" s="862"/>
      <c r="AA80" s="861" t="s">
        <v>138</v>
      </c>
      <c r="AB80" s="862"/>
      <c r="AC80" s="861" t="s">
        <v>182</v>
      </c>
      <c r="AD80" s="862"/>
    </row>
    <row r="81" spans="1:30" ht="18" customHeight="1" x14ac:dyDescent="0.25">
      <c r="A81" s="33" t="s">
        <v>39</v>
      </c>
      <c r="B81" s="240" t="s">
        <v>6</v>
      </c>
      <c r="C81" s="17">
        <v>256</v>
      </c>
      <c r="D81" s="211">
        <v>493</v>
      </c>
      <c r="E81" s="17">
        <v>260</v>
      </c>
      <c r="F81" s="211">
        <v>125</v>
      </c>
      <c r="G81" s="17">
        <v>147</v>
      </c>
      <c r="H81" s="18">
        <v>142</v>
      </c>
      <c r="I81" s="24">
        <v>292</v>
      </c>
      <c r="J81" s="18">
        <v>233</v>
      </c>
      <c r="K81" s="24">
        <v>468</v>
      </c>
      <c r="L81" s="18" t="s">
        <v>52</v>
      </c>
      <c r="M81" s="489">
        <v>333</v>
      </c>
      <c r="N81" s="490">
        <v>335</v>
      </c>
      <c r="O81" s="489">
        <v>93</v>
      </c>
      <c r="P81" s="490">
        <v>215</v>
      </c>
      <c r="Q81" s="489">
        <v>335</v>
      </c>
      <c r="R81" s="490">
        <v>456</v>
      </c>
      <c r="S81" s="489">
        <v>531</v>
      </c>
      <c r="T81" s="490" t="s">
        <v>52</v>
      </c>
      <c r="U81" s="489">
        <v>325</v>
      </c>
      <c r="V81" s="490">
        <v>248</v>
      </c>
      <c r="W81" s="489">
        <v>421</v>
      </c>
      <c r="X81" s="490">
        <v>112</v>
      </c>
      <c r="Y81" s="489">
        <v>425</v>
      </c>
      <c r="Z81" s="490" t="s">
        <v>52</v>
      </c>
      <c r="AA81" s="489">
        <v>273</v>
      </c>
      <c r="AB81" s="490">
        <v>259</v>
      </c>
      <c r="AC81" s="489">
        <v>317</v>
      </c>
      <c r="AD81" s="490">
        <v>154</v>
      </c>
    </row>
    <row r="82" spans="1:30" ht="16.8" x14ac:dyDescent="0.25">
      <c r="A82" s="34">
        <v>6</v>
      </c>
      <c r="B82" s="240" t="s">
        <v>40</v>
      </c>
      <c r="C82" s="17">
        <v>10</v>
      </c>
      <c r="D82" s="211">
        <v>10</v>
      </c>
      <c r="E82" s="17">
        <v>10</v>
      </c>
      <c r="F82" s="211">
        <v>10</v>
      </c>
      <c r="G82" s="17">
        <v>10</v>
      </c>
      <c r="H82" s="18">
        <v>10</v>
      </c>
      <c r="I82" s="24">
        <v>10</v>
      </c>
      <c r="J82" s="18">
        <v>4</v>
      </c>
      <c r="K82" s="24">
        <v>6</v>
      </c>
      <c r="L82" s="18" t="s">
        <v>52</v>
      </c>
      <c r="M82" s="489">
        <v>10</v>
      </c>
      <c r="N82" s="490">
        <v>6</v>
      </c>
      <c r="O82" s="489">
        <v>10</v>
      </c>
      <c r="P82" s="490">
        <v>10</v>
      </c>
      <c r="Q82" s="489">
        <v>10</v>
      </c>
      <c r="R82" s="490">
        <v>3</v>
      </c>
      <c r="S82" s="489">
        <v>9</v>
      </c>
      <c r="T82" s="490" t="s">
        <v>52</v>
      </c>
      <c r="U82" s="489">
        <v>10</v>
      </c>
      <c r="V82" s="490">
        <v>3</v>
      </c>
      <c r="W82" s="489">
        <v>10</v>
      </c>
      <c r="X82" s="490">
        <v>10</v>
      </c>
      <c r="Y82" s="489">
        <v>10</v>
      </c>
      <c r="Z82" s="490" t="s">
        <v>52</v>
      </c>
      <c r="AA82" s="489">
        <v>10</v>
      </c>
      <c r="AB82" s="490">
        <v>4</v>
      </c>
      <c r="AC82" s="489">
        <v>10</v>
      </c>
      <c r="AD82" s="490">
        <v>4</v>
      </c>
    </row>
    <row r="83" spans="1:30" ht="16.8" x14ac:dyDescent="0.25">
      <c r="A83" s="35">
        <v>7</v>
      </c>
      <c r="B83" s="240" t="s">
        <v>7</v>
      </c>
      <c r="C83" s="17">
        <v>371</v>
      </c>
      <c r="D83" s="211">
        <v>742</v>
      </c>
      <c r="E83" s="17">
        <v>468</v>
      </c>
      <c r="F83" s="211">
        <v>306</v>
      </c>
      <c r="G83" s="17">
        <v>207</v>
      </c>
      <c r="H83" s="18">
        <v>247</v>
      </c>
      <c r="I83" s="24">
        <v>525</v>
      </c>
      <c r="J83" s="18">
        <v>342</v>
      </c>
      <c r="K83" s="24">
        <v>576</v>
      </c>
      <c r="L83" s="18" t="s">
        <v>52</v>
      </c>
      <c r="M83" s="489">
        <v>490</v>
      </c>
      <c r="N83" s="490">
        <v>402</v>
      </c>
      <c r="O83" s="489">
        <v>259</v>
      </c>
      <c r="P83" s="490">
        <v>405</v>
      </c>
      <c r="Q83" s="489">
        <v>513</v>
      </c>
      <c r="R83" s="490">
        <v>680</v>
      </c>
      <c r="S83" s="489">
        <v>684</v>
      </c>
      <c r="T83" s="490" t="s">
        <v>52</v>
      </c>
      <c r="U83" s="489">
        <v>513</v>
      </c>
      <c r="V83" s="490">
        <v>254</v>
      </c>
      <c r="W83" s="489">
        <v>617</v>
      </c>
      <c r="X83" s="490">
        <v>274</v>
      </c>
      <c r="Y83" s="489">
        <v>651</v>
      </c>
      <c r="Z83" s="490" t="s">
        <v>52</v>
      </c>
      <c r="AA83" s="489">
        <v>471</v>
      </c>
      <c r="AB83" s="490">
        <v>322</v>
      </c>
      <c r="AC83" s="489">
        <v>536</v>
      </c>
      <c r="AD83" s="490">
        <v>241</v>
      </c>
    </row>
    <row r="84" spans="1:30" ht="16.8" x14ac:dyDescent="0.25">
      <c r="A84" s="36">
        <v>8</v>
      </c>
      <c r="B84" s="240" t="s">
        <v>41</v>
      </c>
      <c r="C84" s="17">
        <v>529</v>
      </c>
      <c r="D84" s="211">
        <v>72</v>
      </c>
      <c r="E84" s="17">
        <v>170</v>
      </c>
      <c r="F84" s="211">
        <v>216</v>
      </c>
      <c r="G84" s="17">
        <v>297</v>
      </c>
      <c r="H84" s="18">
        <v>70</v>
      </c>
      <c r="I84" s="24">
        <v>251</v>
      </c>
      <c r="J84" s="18" t="s">
        <v>52</v>
      </c>
      <c r="K84" s="24">
        <v>188</v>
      </c>
      <c r="L84" s="18">
        <v>168</v>
      </c>
      <c r="M84" s="489">
        <v>406</v>
      </c>
      <c r="N84" s="490">
        <v>261</v>
      </c>
      <c r="O84" s="489">
        <v>414</v>
      </c>
      <c r="P84" s="490" t="s">
        <v>52</v>
      </c>
      <c r="Q84" s="489">
        <v>479</v>
      </c>
      <c r="R84" s="490" t="s">
        <v>52</v>
      </c>
      <c r="S84" s="489">
        <v>164</v>
      </c>
      <c r="T84" s="490">
        <v>279</v>
      </c>
      <c r="U84" s="489">
        <v>238</v>
      </c>
      <c r="V84" s="490">
        <v>329</v>
      </c>
      <c r="W84" s="489">
        <v>180</v>
      </c>
      <c r="X84" s="490">
        <v>335</v>
      </c>
      <c r="Y84" s="489">
        <v>179</v>
      </c>
      <c r="Z84" s="490">
        <v>152</v>
      </c>
      <c r="AA84" s="489">
        <v>278</v>
      </c>
      <c r="AB84" s="490">
        <v>249</v>
      </c>
      <c r="AC84" s="489">
        <v>205</v>
      </c>
      <c r="AD84" s="490">
        <v>264</v>
      </c>
    </row>
    <row r="85" spans="1:30" ht="16.8" x14ac:dyDescent="0.25">
      <c r="A85" s="30">
        <v>9</v>
      </c>
      <c r="B85" s="240" t="s">
        <v>42</v>
      </c>
      <c r="C85" s="17">
        <v>10</v>
      </c>
      <c r="D85" s="211">
        <v>4</v>
      </c>
      <c r="E85" s="17">
        <v>10</v>
      </c>
      <c r="F85" s="211">
        <v>7</v>
      </c>
      <c r="G85" s="17">
        <v>10</v>
      </c>
      <c r="H85" s="18">
        <v>10</v>
      </c>
      <c r="I85" s="24">
        <v>10</v>
      </c>
      <c r="J85" s="18" t="s">
        <v>52</v>
      </c>
      <c r="K85" s="24">
        <v>10</v>
      </c>
      <c r="L85" s="18">
        <v>10</v>
      </c>
      <c r="M85" s="489">
        <v>10</v>
      </c>
      <c r="N85" s="490">
        <v>10</v>
      </c>
      <c r="O85" s="489">
        <v>9</v>
      </c>
      <c r="P85" s="490" t="s">
        <v>52</v>
      </c>
      <c r="Q85" s="489">
        <v>10</v>
      </c>
      <c r="R85" s="490" t="s">
        <v>52</v>
      </c>
      <c r="S85" s="489">
        <v>10</v>
      </c>
      <c r="T85" s="490">
        <v>10</v>
      </c>
      <c r="U85" s="489">
        <v>10</v>
      </c>
      <c r="V85" s="490">
        <v>10</v>
      </c>
      <c r="W85" s="489">
        <v>10</v>
      </c>
      <c r="X85" s="490">
        <v>7</v>
      </c>
      <c r="Y85" s="489">
        <v>10</v>
      </c>
      <c r="Z85" s="490">
        <v>10</v>
      </c>
      <c r="AA85" s="489">
        <v>10</v>
      </c>
      <c r="AB85" s="490">
        <v>10</v>
      </c>
      <c r="AC85" s="489">
        <v>10</v>
      </c>
      <c r="AD85" s="490">
        <v>10</v>
      </c>
    </row>
    <row r="86" spans="1:30" ht="17.399999999999999" thickBot="1" x14ac:dyDescent="0.3">
      <c r="A86" s="37">
        <v>10</v>
      </c>
      <c r="B86" s="241" t="s">
        <v>19</v>
      </c>
      <c r="C86" s="503">
        <v>715</v>
      </c>
      <c r="D86" s="504">
        <v>84</v>
      </c>
      <c r="E86" s="503">
        <v>330</v>
      </c>
      <c r="F86" s="504">
        <v>255</v>
      </c>
      <c r="G86" s="503">
        <v>638</v>
      </c>
      <c r="H86" s="505">
        <v>109</v>
      </c>
      <c r="I86" s="506">
        <v>419</v>
      </c>
      <c r="J86" s="505" t="s">
        <v>52</v>
      </c>
      <c r="K86" s="506">
        <v>330</v>
      </c>
      <c r="L86" s="505">
        <v>333</v>
      </c>
      <c r="M86" s="491">
        <v>589</v>
      </c>
      <c r="N86" s="492">
        <v>612</v>
      </c>
      <c r="O86" s="491">
        <v>589</v>
      </c>
      <c r="P86" s="492" t="s">
        <v>52</v>
      </c>
      <c r="Q86" s="491">
        <v>883</v>
      </c>
      <c r="R86" s="492" t="s">
        <v>52</v>
      </c>
      <c r="S86" s="489">
        <v>276</v>
      </c>
      <c r="T86" s="492">
        <v>415</v>
      </c>
      <c r="U86" s="491">
        <v>332</v>
      </c>
      <c r="V86" s="492">
        <v>494</v>
      </c>
      <c r="W86" s="491">
        <v>317</v>
      </c>
      <c r="X86" s="492">
        <v>728</v>
      </c>
      <c r="Y86" s="491">
        <v>284</v>
      </c>
      <c r="Z86" s="492">
        <v>212</v>
      </c>
      <c r="AA86" s="489">
        <v>557</v>
      </c>
      <c r="AB86" s="492">
        <v>473</v>
      </c>
      <c r="AC86" s="491">
        <v>326</v>
      </c>
      <c r="AD86" s="492">
        <v>458</v>
      </c>
    </row>
    <row r="87" spans="1:30" ht="18" thickBot="1" x14ac:dyDescent="0.3">
      <c r="A87" s="875" t="s">
        <v>54</v>
      </c>
      <c r="B87" s="877" t="s">
        <v>0</v>
      </c>
      <c r="C87" s="813" t="s">
        <v>18</v>
      </c>
      <c r="D87" s="814"/>
      <c r="E87" s="814"/>
      <c r="F87" s="814"/>
      <c r="G87" s="814"/>
      <c r="H87" s="814"/>
      <c r="I87" s="814"/>
      <c r="J87" s="814"/>
      <c r="K87" s="814"/>
      <c r="L87" s="815"/>
      <c r="M87" s="847" t="s">
        <v>18</v>
      </c>
      <c r="N87" s="848"/>
      <c r="O87" s="848"/>
      <c r="P87" s="848"/>
      <c r="Q87" s="848"/>
      <c r="R87" s="848"/>
      <c r="S87" s="848"/>
      <c r="T87" s="848"/>
      <c r="U87" s="848"/>
      <c r="V87" s="848"/>
      <c r="W87" s="848"/>
      <c r="X87" s="848"/>
      <c r="Y87" s="848"/>
      <c r="Z87" s="848"/>
      <c r="AA87" s="848"/>
      <c r="AB87" s="848"/>
      <c r="AC87" s="848"/>
      <c r="AD87" s="849"/>
    </row>
    <row r="88" spans="1:30" ht="18" thickBot="1" x14ac:dyDescent="0.3">
      <c r="A88" s="876"/>
      <c r="B88" s="878"/>
      <c r="C88" s="270" t="s">
        <v>55</v>
      </c>
      <c r="D88" s="271" t="s">
        <v>56</v>
      </c>
      <c r="E88" s="270" t="s">
        <v>55</v>
      </c>
      <c r="F88" s="271" t="s">
        <v>56</v>
      </c>
      <c r="G88" s="270" t="s">
        <v>55</v>
      </c>
      <c r="H88" s="271" t="s">
        <v>56</v>
      </c>
      <c r="I88" s="270" t="s">
        <v>55</v>
      </c>
      <c r="J88" s="271" t="s">
        <v>56</v>
      </c>
      <c r="K88" s="270" t="s">
        <v>55</v>
      </c>
      <c r="L88" s="271" t="s">
        <v>56</v>
      </c>
      <c r="M88" s="501" t="s">
        <v>55</v>
      </c>
      <c r="N88" s="502" t="s">
        <v>56</v>
      </c>
      <c r="O88" s="501" t="s">
        <v>55</v>
      </c>
      <c r="P88" s="502" t="s">
        <v>56</v>
      </c>
      <c r="Q88" s="501" t="s">
        <v>55</v>
      </c>
      <c r="R88" s="502" t="s">
        <v>56</v>
      </c>
      <c r="S88" s="501" t="s">
        <v>55</v>
      </c>
      <c r="T88" s="502" t="s">
        <v>56</v>
      </c>
      <c r="U88" s="501" t="s">
        <v>55</v>
      </c>
      <c r="V88" s="502" t="s">
        <v>56</v>
      </c>
      <c r="W88" s="501" t="s">
        <v>55</v>
      </c>
      <c r="X88" s="502" t="s">
        <v>56</v>
      </c>
      <c r="Y88" s="501" t="s">
        <v>55</v>
      </c>
      <c r="Z88" s="502" t="s">
        <v>56</v>
      </c>
      <c r="AA88" s="501" t="s">
        <v>55</v>
      </c>
      <c r="AB88" s="502" t="s">
        <v>56</v>
      </c>
      <c r="AC88" s="501" t="s">
        <v>55</v>
      </c>
      <c r="AD88" s="502" t="s">
        <v>56</v>
      </c>
    </row>
    <row r="89" spans="1:30" ht="16.8" x14ac:dyDescent="0.25">
      <c r="A89" s="41">
        <v>11</v>
      </c>
      <c r="B89" s="232" t="s">
        <v>8</v>
      </c>
      <c r="C89" s="266">
        <v>39</v>
      </c>
      <c r="D89" s="267">
        <v>160</v>
      </c>
      <c r="E89" s="266">
        <v>31</v>
      </c>
      <c r="F89" s="267">
        <v>2</v>
      </c>
      <c r="G89" s="266">
        <v>24</v>
      </c>
      <c r="H89" s="296">
        <v>30</v>
      </c>
      <c r="I89" s="95">
        <v>60</v>
      </c>
      <c r="J89" s="94">
        <v>105</v>
      </c>
      <c r="K89" s="95">
        <v>184</v>
      </c>
      <c r="L89" s="94" t="s">
        <v>52</v>
      </c>
      <c r="M89" s="493" t="s">
        <v>52</v>
      </c>
      <c r="N89" s="494" t="s">
        <v>52</v>
      </c>
      <c r="O89" s="493" t="s">
        <v>52</v>
      </c>
      <c r="P89" s="494" t="s">
        <v>52</v>
      </c>
      <c r="Q89" s="493" t="s">
        <v>52</v>
      </c>
      <c r="R89" s="494" t="s">
        <v>52</v>
      </c>
      <c r="S89" s="493" t="s">
        <v>52</v>
      </c>
      <c r="T89" s="494" t="s">
        <v>52</v>
      </c>
      <c r="U89" s="493" t="s">
        <v>52</v>
      </c>
      <c r="V89" s="494" t="s">
        <v>52</v>
      </c>
      <c r="W89" s="493" t="s">
        <v>52</v>
      </c>
      <c r="X89" s="494" t="s">
        <v>52</v>
      </c>
      <c r="Y89" s="493" t="s">
        <v>52</v>
      </c>
      <c r="Z89" s="494" t="s">
        <v>52</v>
      </c>
      <c r="AA89" s="497">
        <v>158</v>
      </c>
      <c r="AB89" s="498" t="s">
        <v>52</v>
      </c>
      <c r="AC89" s="497">
        <v>9</v>
      </c>
      <c r="AD89" s="498">
        <v>21</v>
      </c>
    </row>
    <row r="90" spans="1:30" ht="16.8" x14ac:dyDescent="0.25">
      <c r="A90" s="30">
        <v>12</v>
      </c>
      <c r="B90" s="233" t="s">
        <v>9</v>
      </c>
      <c r="C90" s="17">
        <v>66</v>
      </c>
      <c r="D90" s="211">
        <v>189</v>
      </c>
      <c r="E90" s="17">
        <v>46</v>
      </c>
      <c r="F90" s="211">
        <v>3</v>
      </c>
      <c r="G90" s="17">
        <v>49</v>
      </c>
      <c r="H90" s="126">
        <v>49</v>
      </c>
      <c r="I90" s="24">
        <v>102</v>
      </c>
      <c r="J90" s="18">
        <v>144</v>
      </c>
      <c r="K90" s="24">
        <v>229</v>
      </c>
      <c r="L90" s="18" t="s">
        <v>52</v>
      </c>
      <c r="M90" s="489" t="s">
        <v>52</v>
      </c>
      <c r="N90" s="490" t="s">
        <v>52</v>
      </c>
      <c r="O90" s="489" t="s">
        <v>52</v>
      </c>
      <c r="P90" s="490" t="s">
        <v>52</v>
      </c>
      <c r="Q90" s="489" t="s">
        <v>52</v>
      </c>
      <c r="R90" s="490" t="s">
        <v>52</v>
      </c>
      <c r="S90" s="489" t="s">
        <v>52</v>
      </c>
      <c r="T90" s="490" t="s">
        <v>52</v>
      </c>
      <c r="U90" s="489" t="s">
        <v>52</v>
      </c>
      <c r="V90" s="490" t="s">
        <v>52</v>
      </c>
      <c r="W90" s="489" t="s">
        <v>52</v>
      </c>
      <c r="X90" s="490" t="s">
        <v>52</v>
      </c>
      <c r="Y90" s="489" t="s">
        <v>52</v>
      </c>
      <c r="Z90" s="490" t="s">
        <v>52</v>
      </c>
      <c r="AA90" s="500">
        <v>218</v>
      </c>
      <c r="AB90" s="499" t="s">
        <v>52</v>
      </c>
      <c r="AC90" s="500">
        <v>20</v>
      </c>
      <c r="AD90" s="499">
        <v>39</v>
      </c>
    </row>
    <row r="91" spans="1:30" ht="16.8" x14ac:dyDescent="0.25">
      <c r="A91" s="30">
        <v>13</v>
      </c>
      <c r="B91" s="233" t="s">
        <v>10</v>
      </c>
      <c r="C91" s="17">
        <v>2</v>
      </c>
      <c r="D91" s="211">
        <v>2</v>
      </c>
      <c r="E91" s="17">
        <v>2</v>
      </c>
      <c r="F91" s="211">
        <v>5</v>
      </c>
      <c r="G91" s="17">
        <v>2</v>
      </c>
      <c r="H91" s="126">
        <v>2</v>
      </c>
      <c r="I91" s="24">
        <v>2</v>
      </c>
      <c r="J91" s="18">
        <v>2</v>
      </c>
      <c r="K91" s="24">
        <v>2</v>
      </c>
      <c r="L91" s="18" t="s">
        <v>52</v>
      </c>
      <c r="M91" s="489" t="s">
        <v>52</v>
      </c>
      <c r="N91" s="490" t="s">
        <v>52</v>
      </c>
      <c r="O91" s="489" t="s">
        <v>52</v>
      </c>
      <c r="P91" s="490" t="s">
        <v>52</v>
      </c>
      <c r="Q91" s="489" t="s">
        <v>52</v>
      </c>
      <c r="R91" s="490" t="s">
        <v>52</v>
      </c>
      <c r="S91" s="489" t="s">
        <v>52</v>
      </c>
      <c r="T91" s="490" t="s">
        <v>52</v>
      </c>
      <c r="U91" s="489" t="s">
        <v>52</v>
      </c>
      <c r="V91" s="490" t="s">
        <v>52</v>
      </c>
      <c r="W91" s="489" t="s">
        <v>52</v>
      </c>
      <c r="X91" s="490" t="s">
        <v>52</v>
      </c>
      <c r="Y91" s="489" t="s">
        <v>52</v>
      </c>
      <c r="Z91" s="490" t="s">
        <v>52</v>
      </c>
      <c r="AA91" s="500">
        <v>2</v>
      </c>
      <c r="AB91" s="499" t="s">
        <v>52</v>
      </c>
      <c r="AC91" s="500">
        <v>2</v>
      </c>
      <c r="AD91" s="499">
        <v>2</v>
      </c>
    </row>
    <row r="92" spans="1:30" ht="16.8" x14ac:dyDescent="0.25">
      <c r="A92" s="30">
        <v>14</v>
      </c>
      <c r="B92" s="233" t="s">
        <v>11</v>
      </c>
      <c r="C92" s="17" t="s">
        <v>51</v>
      </c>
      <c r="D92" s="211" t="s">
        <v>51</v>
      </c>
      <c r="E92" s="17" t="s">
        <v>51</v>
      </c>
      <c r="F92" s="211" t="s">
        <v>51</v>
      </c>
      <c r="G92" s="17" t="s">
        <v>51</v>
      </c>
      <c r="H92" s="126" t="s">
        <v>51</v>
      </c>
      <c r="I92" s="24" t="s">
        <v>51</v>
      </c>
      <c r="J92" s="18" t="s">
        <v>22</v>
      </c>
      <c r="K92" s="24" t="s">
        <v>51</v>
      </c>
      <c r="L92" s="18" t="s">
        <v>52</v>
      </c>
      <c r="M92" s="489" t="s">
        <v>52</v>
      </c>
      <c r="N92" s="490" t="s">
        <v>52</v>
      </c>
      <c r="O92" s="489" t="s">
        <v>52</v>
      </c>
      <c r="P92" s="490" t="s">
        <v>52</v>
      </c>
      <c r="Q92" s="489" t="s">
        <v>52</v>
      </c>
      <c r="R92" s="490" t="s">
        <v>52</v>
      </c>
      <c r="S92" s="489" t="s">
        <v>52</v>
      </c>
      <c r="T92" s="490" t="s">
        <v>52</v>
      </c>
      <c r="U92" s="489" t="s">
        <v>52</v>
      </c>
      <c r="V92" s="490" t="s">
        <v>52</v>
      </c>
      <c r="W92" s="489" t="s">
        <v>52</v>
      </c>
      <c r="X92" s="490" t="s">
        <v>52</v>
      </c>
      <c r="Y92" s="489" t="s">
        <v>52</v>
      </c>
      <c r="Z92" s="490" t="s">
        <v>52</v>
      </c>
      <c r="AA92" s="500" t="s">
        <v>51</v>
      </c>
      <c r="AB92" s="499" t="s">
        <v>52</v>
      </c>
      <c r="AC92" s="500" t="s">
        <v>51</v>
      </c>
      <c r="AD92" s="499" t="s">
        <v>51</v>
      </c>
    </row>
    <row r="93" spans="1:30" ht="16.8" x14ac:dyDescent="0.25">
      <c r="A93" s="30">
        <v>15</v>
      </c>
      <c r="B93" s="233" t="s">
        <v>12</v>
      </c>
      <c r="C93" s="17" t="s">
        <v>20</v>
      </c>
      <c r="D93" s="211" t="s">
        <v>20</v>
      </c>
      <c r="E93" s="17" t="s">
        <v>20</v>
      </c>
      <c r="F93" s="211" t="s">
        <v>20</v>
      </c>
      <c r="G93" s="17" t="s">
        <v>20</v>
      </c>
      <c r="H93" s="126" t="s">
        <v>20</v>
      </c>
      <c r="I93" s="24" t="s">
        <v>20</v>
      </c>
      <c r="J93" s="18" t="s">
        <v>20</v>
      </c>
      <c r="K93" s="24" t="s">
        <v>20</v>
      </c>
      <c r="L93" s="18" t="s">
        <v>52</v>
      </c>
      <c r="M93" s="489" t="s">
        <v>52</v>
      </c>
      <c r="N93" s="490" t="s">
        <v>52</v>
      </c>
      <c r="O93" s="489" t="s">
        <v>52</v>
      </c>
      <c r="P93" s="490" t="s">
        <v>52</v>
      </c>
      <c r="Q93" s="489" t="s">
        <v>52</v>
      </c>
      <c r="R93" s="490" t="s">
        <v>52</v>
      </c>
      <c r="S93" s="489" t="s">
        <v>52</v>
      </c>
      <c r="T93" s="490" t="s">
        <v>52</v>
      </c>
      <c r="U93" s="489" t="s">
        <v>52</v>
      </c>
      <c r="V93" s="490" t="s">
        <v>52</v>
      </c>
      <c r="W93" s="489" t="s">
        <v>52</v>
      </c>
      <c r="X93" s="490" t="s">
        <v>52</v>
      </c>
      <c r="Y93" s="489" t="s">
        <v>52</v>
      </c>
      <c r="Z93" s="490" t="s">
        <v>52</v>
      </c>
      <c r="AA93" s="489" t="s">
        <v>20</v>
      </c>
      <c r="AB93" s="490" t="s">
        <v>52</v>
      </c>
      <c r="AC93" s="489" t="s">
        <v>20</v>
      </c>
      <c r="AD93" s="490" t="s">
        <v>20</v>
      </c>
    </row>
    <row r="94" spans="1:30" ht="16.2" x14ac:dyDescent="0.25">
      <c r="A94" s="42">
        <v>16</v>
      </c>
      <c r="B94" s="233" t="s">
        <v>13</v>
      </c>
      <c r="C94" s="17" t="s">
        <v>52</v>
      </c>
      <c r="D94" s="211" t="s">
        <v>52</v>
      </c>
      <c r="E94" s="17" t="s">
        <v>52</v>
      </c>
      <c r="F94" s="211" t="s">
        <v>52</v>
      </c>
      <c r="G94" s="17" t="s">
        <v>52</v>
      </c>
      <c r="H94" s="211" t="s">
        <v>52</v>
      </c>
      <c r="I94" s="17" t="s">
        <v>52</v>
      </c>
      <c r="J94" s="211" t="s">
        <v>52</v>
      </c>
      <c r="K94" s="17" t="s">
        <v>52</v>
      </c>
      <c r="L94" s="211" t="s">
        <v>52</v>
      </c>
      <c r="M94" s="532" t="s">
        <v>52</v>
      </c>
      <c r="N94" s="533" t="s">
        <v>52</v>
      </c>
      <c r="O94" s="532" t="s">
        <v>52</v>
      </c>
      <c r="P94" s="533" t="s">
        <v>52</v>
      </c>
      <c r="Q94" s="532" t="s">
        <v>52</v>
      </c>
      <c r="R94" s="533" t="s">
        <v>52</v>
      </c>
      <c r="S94" s="532" t="s">
        <v>52</v>
      </c>
      <c r="T94" s="533" t="s">
        <v>52</v>
      </c>
      <c r="U94" s="532" t="s">
        <v>52</v>
      </c>
      <c r="V94" s="533" t="s">
        <v>52</v>
      </c>
      <c r="W94" s="532" t="s">
        <v>52</v>
      </c>
      <c r="X94" s="533" t="s">
        <v>52</v>
      </c>
      <c r="Y94" s="532" t="s">
        <v>52</v>
      </c>
      <c r="Z94" s="533" t="s">
        <v>52</v>
      </c>
      <c r="AA94" s="532" t="s">
        <v>52</v>
      </c>
      <c r="AB94" s="533" t="s">
        <v>52</v>
      </c>
      <c r="AC94" s="532" t="s">
        <v>52</v>
      </c>
      <c r="AD94" s="533" t="s">
        <v>52</v>
      </c>
    </row>
    <row r="95" spans="1:30" ht="16.2" x14ac:dyDescent="0.25">
      <c r="A95" s="42">
        <v>17</v>
      </c>
      <c r="B95" s="233" t="s">
        <v>50</v>
      </c>
      <c r="C95" s="17" t="s">
        <v>52</v>
      </c>
      <c r="D95" s="211" t="s">
        <v>52</v>
      </c>
      <c r="E95" s="17" t="s">
        <v>52</v>
      </c>
      <c r="F95" s="211" t="s">
        <v>52</v>
      </c>
      <c r="G95" s="17" t="s">
        <v>52</v>
      </c>
      <c r="H95" s="211" t="s">
        <v>52</v>
      </c>
      <c r="I95" s="17" t="s">
        <v>52</v>
      </c>
      <c r="J95" s="211" t="s">
        <v>52</v>
      </c>
      <c r="K95" s="17" t="s">
        <v>52</v>
      </c>
      <c r="L95" s="211" t="s">
        <v>52</v>
      </c>
      <c r="M95" s="532" t="s">
        <v>52</v>
      </c>
      <c r="N95" s="533" t="s">
        <v>52</v>
      </c>
      <c r="O95" s="532" t="s">
        <v>52</v>
      </c>
      <c r="P95" s="533" t="s">
        <v>52</v>
      </c>
      <c r="Q95" s="532" t="s">
        <v>52</v>
      </c>
      <c r="R95" s="533" t="s">
        <v>52</v>
      </c>
      <c r="S95" s="532" t="s">
        <v>52</v>
      </c>
      <c r="T95" s="533" t="s">
        <v>52</v>
      </c>
      <c r="U95" s="532" t="s">
        <v>52</v>
      </c>
      <c r="V95" s="533" t="s">
        <v>52</v>
      </c>
      <c r="W95" s="532" t="s">
        <v>52</v>
      </c>
      <c r="X95" s="533" t="s">
        <v>52</v>
      </c>
      <c r="Y95" s="532" t="s">
        <v>52</v>
      </c>
      <c r="Z95" s="533" t="s">
        <v>52</v>
      </c>
      <c r="AA95" s="532" t="s">
        <v>52</v>
      </c>
      <c r="AB95" s="533" t="s">
        <v>52</v>
      </c>
      <c r="AC95" s="532" t="s">
        <v>52</v>
      </c>
      <c r="AD95" s="533" t="s">
        <v>52</v>
      </c>
    </row>
    <row r="96" spans="1:30" ht="16.2" x14ac:dyDescent="0.25">
      <c r="A96" s="42">
        <v>18</v>
      </c>
      <c r="B96" s="233" t="s">
        <v>14</v>
      </c>
      <c r="C96" s="17" t="s">
        <v>52</v>
      </c>
      <c r="D96" s="211" t="s">
        <v>52</v>
      </c>
      <c r="E96" s="17" t="s">
        <v>52</v>
      </c>
      <c r="F96" s="211" t="s">
        <v>52</v>
      </c>
      <c r="G96" s="17" t="s">
        <v>52</v>
      </c>
      <c r="H96" s="211" t="s">
        <v>52</v>
      </c>
      <c r="I96" s="17" t="s">
        <v>52</v>
      </c>
      <c r="J96" s="211" t="s">
        <v>52</v>
      </c>
      <c r="K96" s="17" t="s">
        <v>52</v>
      </c>
      <c r="L96" s="211" t="s">
        <v>52</v>
      </c>
      <c r="M96" s="532" t="s">
        <v>52</v>
      </c>
      <c r="N96" s="533" t="s">
        <v>52</v>
      </c>
      <c r="O96" s="532" t="s">
        <v>52</v>
      </c>
      <c r="P96" s="533" t="s">
        <v>52</v>
      </c>
      <c r="Q96" s="532" t="s">
        <v>52</v>
      </c>
      <c r="R96" s="533" t="s">
        <v>52</v>
      </c>
      <c r="S96" s="532" t="s">
        <v>52</v>
      </c>
      <c r="T96" s="533" t="s">
        <v>52</v>
      </c>
      <c r="U96" s="532" t="s">
        <v>52</v>
      </c>
      <c r="V96" s="533" t="s">
        <v>52</v>
      </c>
      <c r="W96" s="532" t="s">
        <v>52</v>
      </c>
      <c r="X96" s="533" t="s">
        <v>52</v>
      </c>
      <c r="Y96" s="532" t="s">
        <v>52</v>
      </c>
      <c r="Z96" s="533" t="s">
        <v>52</v>
      </c>
      <c r="AA96" s="532" t="s">
        <v>52</v>
      </c>
      <c r="AB96" s="533" t="s">
        <v>52</v>
      </c>
      <c r="AC96" s="532" t="s">
        <v>52</v>
      </c>
      <c r="AD96" s="533" t="s">
        <v>52</v>
      </c>
    </row>
    <row r="97" spans="1:30" ht="16.2" x14ac:dyDescent="0.25">
      <c r="A97" s="42">
        <v>19</v>
      </c>
      <c r="B97" s="233" t="s">
        <v>2</v>
      </c>
      <c r="C97" s="17" t="s">
        <v>52</v>
      </c>
      <c r="D97" s="211" t="s">
        <v>52</v>
      </c>
      <c r="E97" s="17" t="s">
        <v>52</v>
      </c>
      <c r="F97" s="211" t="s">
        <v>52</v>
      </c>
      <c r="G97" s="17" t="s">
        <v>52</v>
      </c>
      <c r="H97" s="211" t="s">
        <v>52</v>
      </c>
      <c r="I97" s="17" t="s">
        <v>52</v>
      </c>
      <c r="J97" s="211" t="s">
        <v>52</v>
      </c>
      <c r="K97" s="17" t="s">
        <v>52</v>
      </c>
      <c r="L97" s="211" t="s">
        <v>52</v>
      </c>
      <c r="M97" s="532" t="s">
        <v>52</v>
      </c>
      <c r="N97" s="533" t="s">
        <v>52</v>
      </c>
      <c r="O97" s="532" t="s">
        <v>52</v>
      </c>
      <c r="P97" s="533" t="s">
        <v>52</v>
      </c>
      <c r="Q97" s="532" t="s">
        <v>52</v>
      </c>
      <c r="R97" s="533" t="s">
        <v>52</v>
      </c>
      <c r="S97" s="532" t="s">
        <v>52</v>
      </c>
      <c r="T97" s="533" t="s">
        <v>52</v>
      </c>
      <c r="U97" s="532" t="s">
        <v>52</v>
      </c>
      <c r="V97" s="533" t="s">
        <v>52</v>
      </c>
      <c r="W97" s="532" t="s">
        <v>52</v>
      </c>
      <c r="X97" s="533" t="s">
        <v>52</v>
      </c>
      <c r="Y97" s="532" t="s">
        <v>52</v>
      </c>
      <c r="Z97" s="533" t="s">
        <v>52</v>
      </c>
      <c r="AA97" s="532" t="s">
        <v>52</v>
      </c>
      <c r="AB97" s="533" t="s">
        <v>52</v>
      </c>
      <c r="AC97" s="532" t="s">
        <v>52</v>
      </c>
      <c r="AD97" s="533" t="s">
        <v>52</v>
      </c>
    </row>
    <row r="98" spans="1:30" ht="16.2" x14ac:dyDescent="0.25">
      <c r="A98" s="42">
        <v>20</v>
      </c>
      <c r="B98" s="233" t="s">
        <v>15</v>
      </c>
      <c r="C98" s="17" t="s">
        <v>52</v>
      </c>
      <c r="D98" s="211" t="s">
        <v>52</v>
      </c>
      <c r="E98" s="17" t="s">
        <v>52</v>
      </c>
      <c r="F98" s="211" t="s">
        <v>52</v>
      </c>
      <c r="G98" s="17" t="s">
        <v>52</v>
      </c>
      <c r="H98" s="211" t="s">
        <v>52</v>
      </c>
      <c r="I98" s="17" t="s">
        <v>52</v>
      </c>
      <c r="J98" s="211" t="s">
        <v>52</v>
      </c>
      <c r="K98" s="17" t="s">
        <v>52</v>
      </c>
      <c r="L98" s="211" t="s">
        <v>52</v>
      </c>
      <c r="M98" s="532" t="s">
        <v>52</v>
      </c>
      <c r="N98" s="533" t="s">
        <v>52</v>
      </c>
      <c r="O98" s="532" t="s">
        <v>52</v>
      </c>
      <c r="P98" s="533" t="s">
        <v>52</v>
      </c>
      <c r="Q98" s="532" t="s">
        <v>52</v>
      </c>
      <c r="R98" s="533" t="s">
        <v>52</v>
      </c>
      <c r="S98" s="532" t="s">
        <v>52</v>
      </c>
      <c r="T98" s="533" t="s">
        <v>52</v>
      </c>
      <c r="U98" s="532" t="s">
        <v>52</v>
      </c>
      <c r="V98" s="533" t="s">
        <v>52</v>
      </c>
      <c r="W98" s="532" t="s">
        <v>52</v>
      </c>
      <c r="X98" s="533" t="s">
        <v>52</v>
      </c>
      <c r="Y98" s="532" t="s">
        <v>52</v>
      </c>
      <c r="Z98" s="533" t="s">
        <v>52</v>
      </c>
      <c r="AA98" s="532" t="s">
        <v>52</v>
      </c>
      <c r="AB98" s="533" t="s">
        <v>52</v>
      </c>
      <c r="AC98" s="532" t="s">
        <v>52</v>
      </c>
      <c r="AD98" s="533" t="s">
        <v>52</v>
      </c>
    </row>
    <row r="99" spans="1:30" ht="16.8" thickBot="1" x14ac:dyDescent="0.3">
      <c r="A99" s="42">
        <v>21</v>
      </c>
      <c r="B99" s="234" t="s">
        <v>16</v>
      </c>
      <c r="C99" s="19" t="s">
        <v>52</v>
      </c>
      <c r="D99" s="109" t="s">
        <v>52</v>
      </c>
      <c r="E99" s="19" t="s">
        <v>52</v>
      </c>
      <c r="F99" s="109" t="s">
        <v>52</v>
      </c>
      <c r="G99" s="19" t="s">
        <v>52</v>
      </c>
      <c r="H99" s="109" t="s">
        <v>52</v>
      </c>
      <c r="I99" s="19" t="s">
        <v>52</v>
      </c>
      <c r="J99" s="109" t="s">
        <v>52</v>
      </c>
      <c r="K99" s="19" t="s">
        <v>52</v>
      </c>
      <c r="L99" s="109" t="s">
        <v>52</v>
      </c>
      <c r="M99" s="534" t="s">
        <v>52</v>
      </c>
      <c r="N99" s="535" t="s">
        <v>52</v>
      </c>
      <c r="O99" s="534" t="s">
        <v>52</v>
      </c>
      <c r="P99" s="535" t="s">
        <v>52</v>
      </c>
      <c r="Q99" s="534" t="s">
        <v>52</v>
      </c>
      <c r="R99" s="535" t="s">
        <v>52</v>
      </c>
      <c r="S99" s="534" t="s">
        <v>52</v>
      </c>
      <c r="T99" s="535" t="s">
        <v>52</v>
      </c>
      <c r="U99" s="534" t="s">
        <v>52</v>
      </c>
      <c r="V99" s="535" t="s">
        <v>52</v>
      </c>
      <c r="W99" s="534" t="s">
        <v>52</v>
      </c>
      <c r="X99" s="535" t="s">
        <v>52</v>
      </c>
      <c r="Y99" s="534" t="s">
        <v>52</v>
      </c>
      <c r="Z99" s="535" t="s">
        <v>52</v>
      </c>
      <c r="AA99" s="534" t="s">
        <v>52</v>
      </c>
      <c r="AB99" s="535" t="s">
        <v>52</v>
      </c>
      <c r="AC99" s="534" t="s">
        <v>52</v>
      </c>
      <c r="AD99" s="535" t="s">
        <v>52</v>
      </c>
    </row>
  </sheetData>
  <mergeCells count="96">
    <mergeCell ref="C74:L74"/>
    <mergeCell ref="A10:A11"/>
    <mergeCell ref="B10:B11"/>
    <mergeCell ref="C10:K10"/>
    <mergeCell ref="A36:Q36"/>
    <mergeCell ref="A37:B38"/>
    <mergeCell ref="B42:B43"/>
    <mergeCell ref="C42:H42"/>
    <mergeCell ref="A68:Q68"/>
    <mergeCell ref="A69:B70"/>
    <mergeCell ref="A72:B72"/>
    <mergeCell ref="A1:Q1"/>
    <mergeCell ref="A4:Q4"/>
    <mergeCell ref="A5:B5"/>
    <mergeCell ref="A6:B6"/>
    <mergeCell ref="A7:B7"/>
    <mergeCell ref="A3:B3"/>
    <mergeCell ref="C3:Q3"/>
    <mergeCell ref="A8:B8"/>
    <mergeCell ref="L10:M10"/>
    <mergeCell ref="A42:A43"/>
    <mergeCell ref="K75:L75"/>
    <mergeCell ref="C77:D77"/>
    <mergeCell ref="E77:F77"/>
    <mergeCell ref="G77:H77"/>
    <mergeCell ref="I77:J77"/>
    <mergeCell ref="K77:L77"/>
    <mergeCell ref="C75:D75"/>
    <mergeCell ref="E75:F75"/>
    <mergeCell ref="G75:H75"/>
    <mergeCell ref="I75:J75"/>
    <mergeCell ref="A87:A88"/>
    <mergeCell ref="B87:B88"/>
    <mergeCell ref="C80:D80"/>
    <mergeCell ref="E80:F80"/>
    <mergeCell ref="G80:H80"/>
    <mergeCell ref="C87:L87"/>
    <mergeCell ref="I80:J80"/>
    <mergeCell ref="K80:L80"/>
    <mergeCell ref="C79:D79"/>
    <mergeCell ref="E79:F79"/>
    <mergeCell ref="G79:H79"/>
    <mergeCell ref="I79:J79"/>
    <mergeCell ref="K79:L79"/>
    <mergeCell ref="Y77:Z77"/>
    <mergeCell ref="AA77:AB77"/>
    <mergeCell ref="AC77:AD77"/>
    <mergeCell ref="AC79:AD79"/>
    <mergeCell ref="M74:AD74"/>
    <mergeCell ref="W75:X75"/>
    <mergeCell ref="Y75:Z75"/>
    <mergeCell ref="AA75:AB75"/>
    <mergeCell ref="AC75:AD75"/>
    <mergeCell ref="M75:N75"/>
    <mergeCell ref="O75:P75"/>
    <mergeCell ref="Q75:R75"/>
    <mergeCell ref="S75:T75"/>
    <mergeCell ref="U75:V75"/>
    <mergeCell ref="Y79:Z79"/>
    <mergeCell ref="AA79:AB79"/>
    <mergeCell ref="Y80:Z80"/>
    <mergeCell ref="AA80:AB80"/>
    <mergeCell ref="AC80:AD80"/>
    <mergeCell ref="S80:T80"/>
    <mergeCell ref="U80:V80"/>
    <mergeCell ref="W80:X80"/>
    <mergeCell ref="Q77:R77"/>
    <mergeCell ref="S79:T79"/>
    <mergeCell ref="U79:V79"/>
    <mergeCell ref="W79:X79"/>
    <mergeCell ref="M87:AD87"/>
    <mergeCell ref="A74:A76"/>
    <mergeCell ref="B74:B76"/>
    <mergeCell ref="C76:L76"/>
    <mergeCell ref="M76:AD76"/>
    <mergeCell ref="M77:N77"/>
    <mergeCell ref="M79:N79"/>
    <mergeCell ref="M80:N80"/>
    <mergeCell ref="O77:P77"/>
    <mergeCell ref="O79:P79"/>
    <mergeCell ref="O80:P80"/>
    <mergeCell ref="Q79:R79"/>
    <mergeCell ref="Q80:R80"/>
    <mergeCell ref="S77:T77"/>
    <mergeCell ref="U77:V77"/>
    <mergeCell ref="W77:X77"/>
    <mergeCell ref="A12:M12"/>
    <mergeCell ref="A23:M23"/>
    <mergeCell ref="A39:B39"/>
    <mergeCell ref="A40:B40"/>
    <mergeCell ref="A71:B71"/>
    <mergeCell ref="A44:H44"/>
    <mergeCell ref="A55:H55"/>
    <mergeCell ref="I42:M42"/>
    <mergeCell ref="I44:M44"/>
    <mergeCell ref="I55:M55"/>
  </mergeCells>
  <pageMargins left="0.7" right="0.7" top="0.75" bottom="0.75" header="0.3" footer="0.3"/>
  <pageSetup scale="59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9"/>
  <sheetViews>
    <sheetView zoomScaleNormal="100" workbookViewId="0">
      <selection activeCell="I10" sqref="I10:M34"/>
    </sheetView>
  </sheetViews>
  <sheetFormatPr defaultColWidth="9.33203125" defaultRowHeight="13.2" x14ac:dyDescent="0.25"/>
  <cols>
    <col min="1" max="1" width="5.109375" style="1" bestFit="1" customWidth="1"/>
    <col min="2" max="2" width="59.109375" style="1" customWidth="1"/>
    <col min="3" max="7" width="9.33203125" style="1" customWidth="1"/>
    <col min="8" max="9" width="9.33203125" style="1"/>
    <col min="10" max="10" width="12.6640625" style="1" bestFit="1" customWidth="1"/>
    <col min="11" max="16384" width="9.33203125" style="1"/>
  </cols>
  <sheetData>
    <row r="1" spans="1:17" ht="90.6" customHeight="1" thickBot="1" x14ac:dyDescent="0.3">
      <c r="A1" s="829" t="s">
        <v>219</v>
      </c>
      <c r="B1" s="830"/>
      <c r="C1" s="830"/>
      <c r="D1" s="830"/>
      <c r="E1" s="830"/>
      <c r="F1" s="830"/>
      <c r="G1" s="830"/>
      <c r="H1" s="830"/>
      <c r="I1" s="830"/>
      <c r="J1" s="830"/>
      <c r="K1" s="830"/>
      <c r="L1" s="830"/>
      <c r="M1" s="830"/>
      <c r="N1" s="830"/>
      <c r="O1" s="830"/>
      <c r="P1" s="830"/>
      <c r="Q1" s="831"/>
    </row>
    <row r="2" spans="1:17" ht="13.8" customHeight="1" thickBot="1" x14ac:dyDescent="0.3"/>
    <row r="3" spans="1:17" ht="25.2" thickBot="1" x14ac:dyDescent="0.3">
      <c r="A3" s="840" t="s">
        <v>315</v>
      </c>
      <c r="B3" s="889"/>
      <c r="C3" s="890">
        <v>130</v>
      </c>
      <c r="D3" s="838"/>
      <c r="E3" s="838"/>
      <c r="F3" s="838"/>
      <c r="G3" s="838"/>
      <c r="H3" s="838"/>
      <c r="I3" s="838"/>
      <c r="J3" s="838"/>
      <c r="K3" s="838"/>
      <c r="L3" s="838"/>
      <c r="M3" s="838"/>
      <c r="N3" s="838"/>
      <c r="O3" s="838"/>
      <c r="P3" s="839"/>
    </row>
    <row r="4" spans="1:17" ht="23.4" thickBot="1" x14ac:dyDescent="0.3">
      <c r="A4" s="893" t="s">
        <v>46</v>
      </c>
      <c r="B4" s="894"/>
      <c r="C4" s="894"/>
      <c r="D4" s="894"/>
      <c r="E4" s="894"/>
      <c r="F4" s="894"/>
      <c r="G4" s="894"/>
      <c r="H4" s="894"/>
      <c r="I4" s="894"/>
      <c r="J4" s="894"/>
      <c r="K4" s="894"/>
      <c r="L4" s="894"/>
      <c r="M4" s="894"/>
      <c r="N4" s="894"/>
      <c r="O4" s="894"/>
      <c r="P4" s="894"/>
      <c r="Q4" s="895"/>
    </row>
    <row r="5" spans="1:17" ht="15.6" x14ac:dyDescent="0.3">
      <c r="A5" s="896" t="s">
        <v>53</v>
      </c>
      <c r="B5" s="1023"/>
      <c r="C5" s="79" t="s">
        <v>33</v>
      </c>
      <c r="D5" s="49" t="s">
        <v>27</v>
      </c>
      <c r="E5" s="49" t="s">
        <v>22</v>
      </c>
      <c r="F5" s="49" t="s">
        <v>28</v>
      </c>
      <c r="G5" s="49" t="s">
        <v>30</v>
      </c>
      <c r="H5" s="49" t="s">
        <v>29</v>
      </c>
      <c r="I5" s="49" t="s">
        <v>34</v>
      </c>
      <c r="J5" s="49" t="s">
        <v>1</v>
      </c>
      <c r="K5" s="49">
        <v>100</v>
      </c>
      <c r="L5" s="49">
        <v>50</v>
      </c>
      <c r="M5" s="49">
        <v>0</v>
      </c>
      <c r="N5" s="49" t="s">
        <v>31</v>
      </c>
      <c r="O5" s="49" t="s">
        <v>32</v>
      </c>
      <c r="P5" s="49" t="s">
        <v>35</v>
      </c>
      <c r="Q5" s="50" t="s">
        <v>36</v>
      </c>
    </row>
    <row r="6" spans="1:17" ht="15.6" x14ac:dyDescent="0.3">
      <c r="A6" s="898"/>
      <c r="B6" s="1024"/>
      <c r="C6" s="416">
        <v>4</v>
      </c>
      <c r="D6" s="58">
        <v>4</v>
      </c>
      <c r="E6" s="58">
        <v>1</v>
      </c>
      <c r="F6" s="58">
        <v>155</v>
      </c>
      <c r="G6" s="58">
        <v>133</v>
      </c>
      <c r="H6" s="58" t="s">
        <v>220</v>
      </c>
      <c r="I6" s="58">
        <v>51.66</v>
      </c>
      <c r="J6" s="58">
        <v>116.54</v>
      </c>
      <c r="K6" s="58">
        <v>1</v>
      </c>
      <c r="L6" s="58" t="s">
        <v>48</v>
      </c>
      <c r="M6" s="58" t="s">
        <v>48</v>
      </c>
      <c r="N6" s="58">
        <v>13</v>
      </c>
      <c r="O6" s="58">
        <v>6</v>
      </c>
      <c r="P6" s="52">
        <v>2</v>
      </c>
      <c r="Q6" s="256"/>
    </row>
    <row r="7" spans="1:17" ht="17.399999999999999" x14ac:dyDescent="0.3">
      <c r="A7" s="898" t="s">
        <v>329</v>
      </c>
      <c r="B7" s="1024"/>
      <c r="C7" s="566">
        <v>5</v>
      </c>
      <c r="D7" s="262">
        <v>4</v>
      </c>
      <c r="E7" s="262">
        <v>1</v>
      </c>
      <c r="F7" s="262">
        <v>148</v>
      </c>
      <c r="G7" s="262">
        <v>143</v>
      </c>
      <c r="H7" s="262">
        <v>56</v>
      </c>
      <c r="I7" s="262">
        <v>49.33</v>
      </c>
      <c r="J7" s="262">
        <v>103.49</v>
      </c>
      <c r="K7" s="262" t="s">
        <v>48</v>
      </c>
      <c r="L7" s="262">
        <v>2</v>
      </c>
      <c r="M7" s="262" t="s">
        <v>48</v>
      </c>
      <c r="N7" s="262">
        <v>12</v>
      </c>
      <c r="O7" s="262">
        <v>4</v>
      </c>
      <c r="P7" s="58">
        <v>6</v>
      </c>
      <c r="Q7" s="258"/>
    </row>
    <row r="8" spans="1:17" ht="16.2" customHeight="1" thickBot="1" x14ac:dyDescent="0.35">
      <c r="A8" s="923" t="s">
        <v>37</v>
      </c>
      <c r="B8" s="1071"/>
      <c r="C8" s="571">
        <f>SUM(C6:C7)</f>
        <v>9</v>
      </c>
      <c r="D8" s="156">
        <f>SUM(D6:D7)</f>
        <v>8</v>
      </c>
      <c r="E8" s="156">
        <f>SUM(E6:E7)</f>
        <v>2</v>
      </c>
      <c r="F8" s="156">
        <f>SUM(F6:F7)</f>
        <v>303</v>
      </c>
      <c r="G8" s="156">
        <f>SUM(G6:G7)</f>
        <v>276</v>
      </c>
      <c r="H8" s="156" t="s">
        <v>220</v>
      </c>
      <c r="I8" s="156">
        <f>F8/6</f>
        <v>50.5</v>
      </c>
      <c r="J8" s="572">
        <f>F8*100/G8</f>
        <v>109.78260869565217</v>
      </c>
      <c r="K8" s="156">
        <f>SUM(K6:K7)</f>
        <v>1</v>
      </c>
      <c r="L8" s="156">
        <f>SUM(L6:L7)</f>
        <v>2</v>
      </c>
      <c r="M8" s="156"/>
      <c r="N8" s="156">
        <f>SUM(N6:N7)</f>
        <v>25</v>
      </c>
      <c r="O8" s="156">
        <f>SUM(O6:O7)</f>
        <v>10</v>
      </c>
      <c r="P8" s="744">
        <f>SUM(P6:P7)</f>
        <v>8</v>
      </c>
      <c r="Q8" s="745"/>
    </row>
    <row r="9" spans="1:17" ht="13.8" thickBot="1" x14ac:dyDescent="0.3"/>
    <row r="10" spans="1:17" ht="17.399999999999999" customHeight="1" x14ac:dyDescent="0.25">
      <c r="A10" s="806" t="s">
        <v>1</v>
      </c>
      <c r="B10" s="802" t="s">
        <v>0</v>
      </c>
      <c r="C10" s="826" t="s">
        <v>43</v>
      </c>
      <c r="D10" s="827"/>
      <c r="E10" s="827"/>
      <c r="F10" s="827"/>
      <c r="G10" s="827"/>
      <c r="H10" s="828"/>
      <c r="I10" s="1066" t="s">
        <v>350</v>
      </c>
      <c r="J10" s="1067"/>
      <c r="K10" s="1067"/>
      <c r="L10" s="1067"/>
      <c r="M10" s="1068"/>
    </row>
    <row r="11" spans="1:17" ht="31.8" thickBot="1" x14ac:dyDescent="0.3">
      <c r="A11" s="807"/>
      <c r="B11" s="803"/>
      <c r="C11" s="51" t="s">
        <v>151</v>
      </c>
      <c r="D11" s="10" t="s">
        <v>152</v>
      </c>
      <c r="E11" s="10" t="s">
        <v>154</v>
      </c>
      <c r="F11" s="10" t="s">
        <v>153</v>
      </c>
      <c r="G11" s="10" t="s">
        <v>214</v>
      </c>
      <c r="H11" s="12" t="s">
        <v>215</v>
      </c>
      <c r="I11" s="385" t="s">
        <v>332</v>
      </c>
      <c r="J11" s="386" t="s">
        <v>325</v>
      </c>
      <c r="K11" s="386" t="s">
        <v>425</v>
      </c>
      <c r="L11" s="386" t="s">
        <v>426</v>
      </c>
      <c r="M11" s="387" t="s">
        <v>427</v>
      </c>
    </row>
    <row r="12" spans="1:17" ht="21" customHeight="1" thickBot="1" x14ac:dyDescent="0.3">
      <c r="A12" s="913" t="s">
        <v>17</v>
      </c>
      <c r="B12" s="914"/>
      <c r="C12" s="914"/>
      <c r="D12" s="914"/>
      <c r="E12" s="914"/>
      <c r="F12" s="914"/>
      <c r="G12" s="914"/>
      <c r="H12" s="915"/>
      <c r="I12" s="1014" t="s">
        <v>17</v>
      </c>
      <c r="J12" s="1015"/>
      <c r="K12" s="1015"/>
      <c r="L12" s="1015"/>
      <c r="M12" s="1016"/>
    </row>
    <row r="13" spans="1:17" ht="18" x14ac:dyDescent="0.25">
      <c r="A13" s="29">
        <v>1</v>
      </c>
      <c r="B13" s="26" t="s">
        <v>3</v>
      </c>
      <c r="C13" s="13">
        <v>2</v>
      </c>
      <c r="D13" s="14">
        <v>5</v>
      </c>
      <c r="E13" s="14">
        <v>8</v>
      </c>
      <c r="F13" s="14">
        <v>10</v>
      </c>
      <c r="G13" s="14">
        <v>12</v>
      </c>
      <c r="H13" s="16">
        <v>13</v>
      </c>
      <c r="I13" s="431">
        <v>4</v>
      </c>
      <c r="J13" s="432">
        <v>11</v>
      </c>
      <c r="K13" s="432">
        <v>14</v>
      </c>
      <c r="L13" s="432" t="s">
        <v>423</v>
      </c>
      <c r="M13" s="434" t="s">
        <v>424</v>
      </c>
      <c r="N13" s="5"/>
      <c r="O13" s="5"/>
      <c r="P13" s="5"/>
      <c r="Q13" s="5"/>
    </row>
    <row r="14" spans="1:17" ht="21" customHeight="1" x14ac:dyDescent="0.25">
      <c r="A14" s="30">
        <v>2</v>
      </c>
      <c r="B14" s="27" t="s">
        <v>4</v>
      </c>
      <c r="C14" s="17">
        <v>2</v>
      </c>
      <c r="D14" s="3">
        <v>2</v>
      </c>
      <c r="E14" s="3">
        <v>1</v>
      </c>
      <c r="F14" s="3">
        <v>2</v>
      </c>
      <c r="G14" s="3">
        <v>1</v>
      </c>
      <c r="H14" s="248" t="s">
        <v>216</v>
      </c>
      <c r="I14" s="435">
        <v>2</v>
      </c>
      <c r="J14" s="436">
        <v>2</v>
      </c>
      <c r="K14" s="436">
        <v>2</v>
      </c>
      <c r="L14" s="436">
        <v>1</v>
      </c>
      <c r="M14" s="438">
        <v>2</v>
      </c>
      <c r="N14" s="5"/>
      <c r="O14" s="5"/>
      <c r="P14" s="5"/>
      <c r="Q14" s="5"/>
    </row>
    <row r="15" spans="1:17" ht="20.25" customHeight="1" x14ac:dyDescent="0.25">
      <c r="A15" s="31">
        <v>3</v>
      </c>
      <c r="B15" s="27" t="s">
        <v>5</v>
      </c>
      <c r="C15" s="246" t="s">
        <v>138</v>
      </c>
      <c r="D15" s="247" t="s">
        <v>138</v>
      </c>
      <c r="E15" s="247" t="s">
        <v>138</v>
      </c>
      <c r="F15" s="247" t="s">
        <v>138</v>
      </c>
      <c r="G15" s="247" t="s">
        <v>138</v>
      </c>
      <c r="H15" s="249" t="s">
        <v>138</v>
      </c>
      <c r="I15" s="435">
        <v>2</v>
      </c>
      <c r="J15" s="436">
        <v>2</v>
      </c>
      <c r="K15" s="436">
        <v>2</v>
      </c>
      <c r="L15" s="436">
        <v>2</v>
      </c>
      <c r="M15" s="438">
        <v>2</v>
      </c>
      <c r="N15" s="5"/>
      <c r="O15" s="5"/>
      <c r="P15" s="5"/>
      <c r="Q15" s="5"/>
    </row>
    <row r="16" spans="1:17" ht="19.5" customHeight="1" x14ac:dyDescent="0.25">
      <c r="A16" s="32">
        <v>4</v>
      </c>
      <c r="B16" s="27" t="s">
        <v>38</v>
      </c>
      <c r="C16" s="246" t="s">
        <v>141</v>
      </c>
      <c r="D16" s="247" t="s">
        <v>171</v>
      </c>
      <c r="E16" s="247" t="s">
        <v>182</v>
      </c>
      <c r="F16" s="247" t="s">
        <v>170</v>
      </c>
      <c r="G16" s="247" t="s">
        <v>141</v>
      </c>
      <c r="H16" s="249" t="s">
        <v>182</v>
      </c>
      <c r="I16" s="435">
        <v>4</v>
      </c>
      <c r="J16" s="436">
        <v>1</v>
      </c>
      <c r="K16" s="436">
        <v>3</v>
      </c>
      <c r="L16" s="436">
        <v>1</v>
      </c>
      <c r="M16" s="438">
        <v>2</v>
      </c>
      <c r="N16" s="5"/>
      <c r="O16" s="5"/>
      <c r="P16" s="5"/>
      <c r="Q16" s="5"/>
    </row>
    <row r="17" spans="1:17" ht="20.25" customHeight="1" x14ac:dyDescent="0.25">
      <c r="A17" s="33" t="s">
        <v>39</v>
      </c>
      <c r="B17" s="27" t="s">
        <v>6</v>
      </c>
      <c r="C17" s="17">
        <v>203</v>
      </c>
      <c r="D17" s="3">
        <v>199</v>
      </c>
      <c r="E17" s="3">
        <v>367</v>
      </c>
      <c r="F17" s="3">
        <v>310</v>
      </c>
      <c r="G17" s="3">
        <v>263</v>
      </c>
      <c r="H17" s="248" t="s">
        <v>216</v>
      </c>
      <c r="I17" s="439">
        <v>113</v>
      </c>
      <c r="J17" s="437">
        <v>344</v>
      </c>
      <c r="K17" s="437">
        <v>276</v>
      </c>
      <c r="L17" s="437">
        <v>342</v>
      </c>
      <c r="M17" s="438">
        <v>169</v>
      </c>
      <c r="N17" s="5"/>
      <c r="O17" s="5"/>
      <c r="P17" s="5"/>
      <c r="Q17" s="5"/>
    </row>
    <row r="18" spans="1:17" ht="19.5" customHeight="1" x14ac:dyDescent="0.25">
      <c r="A18" s="34">
        <v>6</v>
      </c>
      <c r="B18" s="27" t="s">
        <v>40</v>
      </c>
      <c r="C18" s="17">
        <v>10</v>
      </c>
      <c r="D18" s="3">
        <v>10</v>
      </c>
      <c r="E18" s="3">
        <v>6</v>
      </c>
      <c r="F18" s="3">
        <v>8</v>
      </c>
      <c r="G18" s="3">
        <v>9</v>
      </c>
      <c r="H18" s="248" t="s">
        <v>216</v>
      </c>
      <c r="I18" s="435">
        <v>1</v>
      </c>
      <c r="J18" s="436">
        <v>8</v>
      </c>
      <c r="K18" s="436">
        <v>8</v>
      </c>
      <c r="L18" s="436">
        <v>9</v>
      </c>
      <c r="M18" s="438">
        <v>3</v>
      </c>
      <c r="N18" s="5"/>
      <c r="O18" s="5"/>
      <c r="P18" s="5"/>
      <c r="Q18" s="5"/>
    </row>
    <row r="19" spans="1:17" ht="19.5" customHeight="1" x14ac:dyDescent="0.25">
      <c r="A19" s="35">
        <v>7</v>
      </c>
      <c r="B19" s="27" t="s">
        <v>7</v>
      </c>
      <c r="C19" s="17">
        <v>237</v>
      </c>
      <c r="D19" s="3">
        <v>212</v>
      </c>
      <c r="E19" s="3">
        <v>300</v>
      </c>
      <c r="F19" s="3">
        <v>300</v>
      </c>
      <c r="G19" s="3">
        <v>50</v>
      </c>
      <c r="H19" s="248" t="s">
        <v>216</v>
      </c>
      <c r="I19" s="435">
        <v>71</v>
      </c>
      <c r="J19" s="436">
        <v>282</v>
      </c>
      <c r="K19" s="436">
        <v>251</v>
      </c>
      <c r="L19" s="436">
        <v>300</v>
      </c>
      <c r="M19" s="438">
        <v>262</v>
      </c>
      <c r="N19" s="5"/>
      <c r="O19" s="5"/>
      <c r="P19" s="5"/>
      <c r="Q19" s="5"/>
    </row>
    <row r="20" spans="1:17" ht="19.5" customHeight="1" x14ac:dyDescent="0.25">
      <c r="A20" s="36">
        <v>8</v>
      </c>
      <c r="B20" s="27" t="s">
        <v>41</v>
      </c>
      <c r="C20" s="17">
        <v>336</v>
      </c>
      <c r="D20" s="3">
        <v>283</v>
      </c>
      <c r="E20" s="3">
        <v>332</v>
      </c>
      <c r="F20" s="3">
        <v>326</v>
      </c>
      <c r="G20" s="3">
        <v>251</v>
      </c>
      <c r="H20" s="248" t="s">
        <v>216</v>
      </c>
      <c r="I20" s="440">
        <v>111</v>
      </c>
      <c r="J20" s="441">
        <v>379</v>
      </c>
      <c r="K20" s="441">
        <v>275</v>
      </c>
      <c r="L20" s="441">
        <v>271</v>
      </c>
      <c r="M20" s="746">
        <v>165</v>
      </c>
      <c r="N20" s="5"/>
      <c r="O20" s="5"/>
      <c r="P20" s="5"/>
      <c r="Q20" s="5"/>
    </row>
    <row r="21" spans="1:17" ht="19.5" customHeight="1" x14ac:dyDescent="0.25">
      <c r="A21" s="30">
        <v>9</v>
      </c>
      <c r="B21" s="27" t="s">
        <v>42</v>
      </c>
      <c r="C21" s="17">
        <v>5</v>
      </c>
      <c r="D21" s="3">
        <v>10</v>
      </c>
      <c r="E21" s="3">
        <v>9</v>
      </c>
      <c r="F21" s="3">
        <v>10</v>
      </c>
      <c r="G21" s="3">
        <v>10</v>
      </c>
      <c r="H21" s="248" t="s">
        <v>216</v>
      </c>
      <c r="I21" s="439">
        <v>10</v>
      </c>
      <c r="J21" s="442">
        <v>4</v>
      </c>
      <c r="K21" s="442">
        <v>9</v>
      </c>
      <c r="L21" s="442">
        <v>10</v>
      </c>
      <c r="M21" s="438">
        <v>10</v>
      </c>
      <c r="N21" s="5"/>
      <c r="O21" s="5"/>
      <c r="P21" s="5"/>
      <c r="Q21" s="5"/>
    </row>
    <row r="22" spans="1:17" ht="19.5" customHeight="1" thickBot="1" x14ac:dyDescent="0.3">
      <c r="A22" s="37">
        <v>10</v>
      </c>
      <c r="B22" s="28" t="s">
        <v>19</v>
      </c>
      <c r="C22" s="19">
        <v>300</v>
      </c>
      <c r="D22" s="20">
        <v>281</v>
      </c>
      <c r="E22" s="20">
        <v>300</v>
      </c>
      <c r="F22" s="20">
        <v>297</v>
      </c>
      <c r="G22" s="20">
        <v>297</v>
      </c>
      <c r="H22" s="250" t="s">
        <v>216</v>
      </c>
      <c r="I22" s="443">
        <v>228</v>
      </c>
      <c r="J22" s="444">
        <v>300</v>
      </c>
      <c r="K22" s="444">
        <v>252</v>
      </c>
      <c r="L22" s="444">
        <v>257</v>
      </c>
      <c r="M22" s="446">
        <v>225</v>
      </c>
      <c r="N22" s="5"/>
      <c r="O22" s="5"/>
      <c r="P22" s="5"/>
      <c r="Q22" s="5"/>
    </row>
    <row r="23" spans="1:17" ht="19.5" customHeight="1" thickBot="1" x14ac:dyDescent="0.3">
      <c r="A23" s="904" t="s">
        <v>18</v>
      </c>
      <c r="B23" s="905"/>
      <c r="C23" s="905"/>
      <c r="D23" s="905"/>
      <c r="E23" s="905"/>
      <c r="F23" s="905"/>
      <c r="G23" s="905"/>
      <c r="H23" s="906"/>
      <c r="I23" s="1069" t="s">
        <v>18</v>
      </c>
      <c r="J23" s="1070"/>
      <c r="K23" s="1070"/>
      <c r="L23" s="1070"/>
      <c r="M23" s="1070"/>
      <c r="N23" s="78"/>
      <c r="O23" s="78"/>
      <c r="P23" s="78"/>
      <c r="Q23" s="78"/>
    </row>
    <row r="24" spans="1:17" ht="19.5" customHeight="1" x14ac:dyDescent="0.25">
      <c r="A24" s="41">
        <v>11</v>
      </c>
      <c r="B24" s="232" t="s">
        <v>8</v>
      </c>
      <c r="C24" s="13" t="s">
        <v>52</v>
      </c>
      <c r="D24" s="14">
        <v>35</v>
      </c>
      <c r="E24" s="14" t="s">
        <v>220</v>
      </c>
      <c r="F24" s="14">
        <v>13</v>
      </c>
      <c r="G24" s="14">
        <v>7</v>
      </c>
      <c r="H24" s="646" t="s">
        <v>216</v>
      </c>
      <c r="I24" s="469" t="s">
        <v>21</v>
      </c>
      <c r="J24" s="470">
        <v>56</v>
      </c>
      <c r="K24" s="470">
        <v>32</v>
      </c>
      <c r="L24" s="470">
        <v>56</v>
      </c>
      <c r="M24" s="471" t="s">
        <v>60</v>
      </c>
      <c r="N24" s="5"/>
      <c r="O24" s="5"/>
      <c r="P24" s="5"/>
      <c r="Q24" s="5"/>
    </row>
    <row r="25" spans="1:17" ht="19.5" customHeight="1" x14ac:dyDescent="0.25">
      <c r="A25" s="30">
        <v>12</v>
      </c>
      <c r="B25" s="233" t="s">
        <v>9</v>
      </c>
      <c r="C25" s="17" t="s">
        <v>52</v>
      </c>
      <c r="D25" s="3">
        <v>50</v>
      </c>
      <c r="E25" s="3">
        <v>56</v>
      </c>
      <c r="F25" s="3">
        <v>16</v>
      </c>
      <c r="G25" s="3">
        <v>11</v>
      </c>
      <c r="H25" s="639" t="s">
        <v>216</v>
      </c>
      <c r="I25" s="472" t="s">
        <v>21</v>
      </c>
      <c r="J25" s="473">
        <v>44</v>
      </c>
      <c r="K25" s="473">
        <v>28</v>
      </c>
      <c r="L25" s="473">
        <v>70</v>
      </c>
      <c r="M25" s="465">
        <v>1</v>
      </c>
      <c r="N25" s="5"/>
      <c r="O25" s="5"/>
      <c r="P25" s="5"/>
      <c r="Q25" s="5"/>
    </row>
    <row r="26" spans="1:17" ht="19.5" customHeight="1" x14ac:dyDescent="0.25">
      <c r="A26" s="30">
        <v>13</v>
      </c>
      <c r="B26" s="233" t="s">
        <v>10</v>
      </c>
      <c r="C26" s="17" t="s">
        <v>52</v>
      </c>
      <c r="D26" s="3">
        <v>5</v>
      </c>
      <c r="E26" s="3">
        <v>5</v>
      </c>
      <c r="F26" s="3">
        <v>6</v>
      </c>
      <c r="G26" s="3">
        <v>6</v>
      </c>
      <c r="H26" s="639" t="s">
        <v>216</v>
      </c>
      <c r="I26" s="472" t="s">
        <v>21</v>
      </c>
      <c r="J26" s="473">
        <v>6</v>
      </c>
      <c r="K26" s="473">
        <v>5</v>
      </c>
      <c r="L26" s="473">
        <v>5</v>
      </c>
      <c r="M26" s="465">
        <v>5</v>
      </c>
      <c r="N26" s="5"/>
      <c r="O26" s="5"/>
      <c r="P26" s="5"/>
      <c r="Q26" s="5"/>
    </row>
    <row r="27" spans="1:17" ht="19.5" customHeight="1" x14ac:dyDescent="0.25">
      <c r="A27" s="30">
        <v>14</v>
      </c>
      <c r="B27" s="233" t="s">
        <v>11</v>
      </c>
      <c r="C27" s="17" t="s">
        <v>52</v>
      </c>
      <c r="D27" s="3" t="s">
        <v>51</v>
      </c>
      <c r="E27" s="3" t="s">
        <v>22</v>
      </c>
      <c r="F27" s="3" t="s">
        <v>51</v>
      </c>
      <c r="G27" s="3" t="s">
        <v>51</v>
      </c>
      <c r="H27" s="639" t="s">
        <v>216</v>
      </c>
      <c r="I27" s="472" t="s">
        <v>21</v>
      </c>
      <c r="J27" s="473" t="s">
        <v>51</v>
      </c>
      <c r="K27" s="473" t="s">
        <v>51</v>
      </c>
      <c r="L27" s="473" t="s">
        <v>51</v>
      </c>
      <c r="M27" s="465" t="s">
        <v>22</v>
      </c>
      <c r="N27" s="5"/>
      <c r="O27" s="5"/>
      <c r="P27" s="5"/>
      <c r="Q27" s="5"/>
    </row>
    <row r="28" spans="1:17" ht="19.5" customHeight="1" x14ac:dyDescent="0.25">
      <c r="A28" s="30">
        <v>15</v>
      </c>
      <c r="B28" s="233" t="s">
        <v>12</v>
      </c>
      <c r="C28" s="17" t="s">
        <v>52</v>
      </c>
      <c r="D28" s="3" t="s">
        <v>20</v>
      </c>
      <c r="E28" s="3" t="s">
        <v>20</v>
      </c>
      <c r="F28" s="3" t="s">
        <v>20</v>
      </c>
      <c r="G28" s="3" t="s">
        <v>20</v>
      </c>
      <c r="H28" s="639" t="s">
        <v>216</v>
      </c>
      <c r="I28" s="472" t="s">
        <v>21</v>
      </c>
      <c r="J28" s="473" t="s">
        <v>20</v>
      </c>
      <c r="K28" s="473" t="s">
        <v>20</v>
      </c>
      <c r="L28" s="473" t="s">
        <v>20</v>
      </c>
      <c r="M28" s="465" t="s">
        <v>20</v>
      </c>
      <c r="N28" s="5"/>
      <c r="O28" s="5"/>
      <c r="P28" s="5"/>
      <c r="Q28" s="5"/>
    </row>
    <row r="29" spans="1:17" ht="19.5" customHeight="1" x14ac:dyDescent="0.25">
      <c r="A29" s="42">
        <v>16</v>
      </c>
      <c r="B29" s="233" t="s">
        <v>13</v>
      </c>
      <c r="C29" s="17" t="s">
        <v>52</v>
      </c>
      <c r="D29" s="3" t="s">
        <v>20</v>
      </c>
      <c r="E29" s="3" t="s">
        <v>20</v>
      </c>
      <c r="F29" s="3" t="s">
        <v>20</v>
      </c>
      <c r="G29" s="3" t="s">
        <v>20</v>
      </c>
      <c r="H29" s="639" t="s">
        <v>216</v>
      </c>
      <c r="I29" s="472" t="s">
        <v>52</v>
      </c>
      <c r="J29" s="473" t="s">
        <v>52</v>
      </c>
      <c r="K29" s="473" t="s">
        <v>52</v>
      </c>
      <c r="L29" s="473" t="s">
        <v>52</v>
      </c>
      <c r="M29" s="465" t="s">
        <v>52</v>
      </c>
      <c r="N29" s="5"/>
      <c r="O29" s="5"/>
      <c r="P29" s="5"/>
      <c r="Q29" s="5"/>
    </row>
    <row r="30" spans="1:17" ht="19.5" customHeight="1" x14ac:dyDescent="0.25">
      <c r="A30" s="42">
        <v>17</v>
      </c>
      <c r="B30" s="233" t="s">
        <v>50</v>
      </c>
      <c r="C30" s="17" t="s">
        <v>52</v>
      </c>
      <c r="D30" s="3" t="s">
        <v>20</v>
      </c>
      <c r="E30" s="3" t="s">
        <v>20</v>
      </c>
      <c r="F30" s="3" t="s">
        <v>20</v>
      </c>
      <c r="G30" s="3" t="s">
        <v>20</v>
      </c>
      <c r="H30" s="639" t="s">
        <v>216</v>
      </c>
      <c r="I30" s="472" t="s">
        <v>52</v>
      </c>
      <c r="J30" s="473" t="s">
        <v>52</v>
      </c>
      <c r="K30" s="473" t="s">
        <v>52</v>
      </c>
      <c r="L30" s="473" t="s">
        <v>52</v>
      </c>
      <c r="M30" s="465" t="s">
        <v>52</v>
      </c>
      <c r="N30" s="5"/>
      <c r="O30" s="5"/>
      <c r="P30" s="5"/>
      <c r="Q30" s="5"/>
    </row>
    <row r="31" spans="1:17" ht="18.75" customHeight="1" x14ac:dyDescent="0.25">
      <c r="A31" s="42">
        <v>18</v>
      </c>
      <c r="B31" s="233" t="s">
        <v>14</v>
      </c>
      <c r="C31" s="17" t="s">
        <v>52</v>
      </c>
      <c r="D31" s="3" t="s">
        <v>20</v>
      </c>
      <c r="E31" s="3" t="s">
        <v>20</v>
      </c>
      <c r="F31" s="3" t="s">
        <v>20</v>
      </c>
      <c r="G31" s="3" t="s">
        <v>20</v>
      </c>
      <c r="H31" s="639" t="s">
        <v>216</v>
      </c>
      <c r="I31" s="472" t="s">
        <v>52</v>
      </c>
      <c r="J31" s="473" t="s">
        <v>52</v>
      </c>
      <c r="K31" s="473" t="s">
        <v>52</v>
      </c>
      <c r="L31" s="473" t="s">
        <v>52</v>
      </c>
      <c r="M31" s="465" t="s">
        <v>52</v>
      </c>
      <c r="N31" s="5"/>
      <c r="O31" s="743"/>
      <c r="P31" s="5"/>
      <c r="Q31" s="5"/>
    </row>
    <row r="32" spans="1:17" ht="18.75" customHeight="1" x14ac:dyDescent="0.25">
      <c r="A32" s="42">
        <v>19</v>
      </c>
      <c r="B32" s="233" t="s">
        <v>2</v>
      </c>
      <c r="C32" s="17" t="s">
        <v>52</v>
      </c>
      <c r="D32" s="3" t="s">
        <v>20</v>
      </c>
      <c r="E32" s="3" t="s">
        <v>20</v>
      </c>
      <c r="F32" s="3" t="s">
        <v>20</v>
      </c>
      <c r="G32" s="3" t="s">
        <v>20</v>
      </c>
      <c r="H32" s="639" t="s">
        <v>216</v>
      </c>
      <c r="I32" s="472" t="s">
        <v>52</v>
      </c>
      <c r="J32" s="473" t="s">
        <v>52</v>
      </c>
      <c r="K32" s="473" t="s">
        <v>52</v>
      </c>
      <c r="L32" s="473" t="s">
        <v>52</v>
      </c>
      <c r="M32" s="465" t="s">
        <v>52</v>
      </c>
      <c r="N32" s="5"/>
      <c r="O32" s="5"/>
      <c r="P32" s="5"/>
      <c r="Q32" s="5"/>
    </row>
    <row r="33" spans="1:20" ht="19.5" customHeight="1" x14ac:dyDescent="0.25">
      <c r="A33" s="42">
        <v>20</v>
      </c>
      <c r="B33" s="233" t="s">
        <v>15</v>
      </c>
      <c r="C33" s="17" t="s">
        <v>52</v>
      </c>
      <c r="D33" s="3" t="s">
        <v>20</v>
      </c>
      <c r="E33" s="3" t="s">
        <v>20</v>
      </c>
      <c r="F33" s="3" t="s">
        <v>20</v>
      </c>
      <c r="G33" s="3" t="s">
        <v>20</v>
      </c>
      <c r="H33" s="639" t="s">
        <v>216</v>
      </c>
      <c r="I33" s="472" t="s">
        <v>52</v>
      </c>
      <c r="J33" s="473" t="s">
        <v>52</v>
      </c>
      <c r="K33" s="473" t="s">
        <v>52</v>
      </c>
      <c r="L33" s="473" t="s">
        <v>52</v>
      </c>
      <c r="M33" s="465" t="s">
        <v>52</v>
      </c>
      <c r="N33" s="5"/>
      <c r="O33" s="5"/>
      <c r="P33" s="5"/>
      <c r="Q33" s="5"/>
    </row>
    <row r="34" spans="1:20" ht="19.5" customHeight="1" thickBot="1" x14ac:dyDescent="0.3">
      <c r="A34" s="77">
        <v>21</v>
      </c>
      <c r="B34" s="234" t="s">
        <v>16</v>
      </c>
      <c r="C34" s="19" t="s">
        <v>52</v>
      </c>
      <c r="D34" s="20" t="s">
        <v>20</v>
      </c>
      <c r="E34" s="20" t="s">
        <v>20</v>
      </c>
      <c r="F34" s="20" t="s">
        <v>20</v>
      </c>
      <c r="G34" s="20" t="s">
        <v>20</v>
      </c>
      <c r="H34" s="641" t="s">
        <v>216</v>
      </c>
      <c r="I34" s="474" t="s">
        <v>52</v>
      </c>
      <c r="J34" s="475" t="s">
        <v>52</v>
      </c>
      <c r="K34" s="475" t="s">
        <v>52</v>
      </c>
      <c r="L34" s="475" t="s">
        <v>52</v>
      </c>
      <c r="M34" s="476" t="s">
        <v>52</v>
      </c>
      <c r="N34" s="5"/>
      <c r="O34" s="5"/>
      <c r="P34" s="5"/>
      <c r="Q34" s="5"/>
    </row>
    <row r="35" spans="1:20" ht="13.8" thickBot="1" x14ac:dyDescent="0.3"/>
    <row r="36" spans="1:20" ht="23.4" thickBot="1" x14ac:dyDescent="0.3">
      <c r="A36" s="779" t="s">
        <v>44</v>
      </c>
      <c r="B36" s="780"/>
      <c r="C36" s="780"/>
      <c r="D36" s="780"/>
      <c r="E36" s="780"/>
      <c r="F36" s="780"/>
      <c r="G36" s="780"/>
      <c r="H36" s="780"/>
      <c r="I36" s="780"/>
      <c r="J36" s="780"/>
      <c r="K36" s="780"/>
      <c r="L36" s="780"/>
      <c r="M36" s="780"/>
      <c r="N36" s="780"/>
      <c r="O36" s="780"/>
      <c r="P36" s="780"/>
      <c r="Q36" s="781"/>
    </row>
    <row r="37" spans="1:20" ht="16.2" thickBot="1" x14ac:dyDescent="0.35">
      <c r="A37" s="782" t="s">
        <v>422</v>
      </c>
      <c r="B37" s="937"/>
      <c r="C37" s="304" t="s">
        <v>33</v>
      </c>
      <c r="D37" s="305" t="s">
        <v>27</v>
      </c>
      <c r="E37" s="305" t="s">
        <v>22</v>
      </c>
      <c r="F37" s="305" t="s">
        <v>28</v>
      </c>
      <c r="G37" s="305" t="s">
        <v>30</v>
      </c>
      <c r="H37" s="305" t="s">
        <v>29</v>
      </c>
      <c r="I37" s="305" t="s">
        <v>34</v>
      </c>
      <c r="J37" s="305" t="s">
        <v>1</v>
      </c>
      <c r="K37" s="305">
        <v>100</v>
      </c>
      <c r="L37" s="305">
        <v>50</v>
      </c>
      <c r="M37" s="305">
        <v>0</v>
      </c>
      <c r="N37" s="305" t="s">
        <v>31</v>
      </c>
      <c r="O37" s="305" t="s">
        <v>32</v>
      </c>
      <c r="P37" s="305" t="s">
        <v>35</v>
      </c>
      <c r="Q37" s="306" t="s">
        <v>36</v>
      </c>
    </row>
    <row r="38" spans="1:20" ht="16.2" thickBot="1" x14ac:dyDescent="0.3">
      <c r="A38" s="784"/>
      <c r="B38" s="785"/>
      <c r="C38" s="281">
        <v>4</v>
      </c>
      <c r="D38" s="281">
        <v>7</v>
      </c>
      <c r="E38" s="281" t="s">
        <v>48</v>
      </c>
      <c r="F38" s="281">
        <v>157</v>
      </c>
      <c r="G38" s="281">
        <v>229</v>
      </c>
      <c r="H38" s="281">
        <v>96</v>
      </c>
      <c r="I38" s="281">
        <v>22.42</v>
      </c>
      <c r="J38" s="281">
        <v>68.55</v>
      </c>
      <c r="K38" s="281" t="s">
        <v>48</v>
      </c>
      <c r="L38" s="281">
        <v>1</v>
      </c>
      <c r="M38" s="281">
        <v>3</v>
      </c>
      <c r="N38" s="281">
        <v>16</v>
      </c>
      <c r="O38" s="281">
        <v>4</v>
      </c>
      <c r="P38" s="307">
        <v>1</v>
      </c>
      <c r="Q38" s="308"/>
    </row>
    <row r="39" spans="1:20" ht="13.8" thickBot="1" x14ac:dyDescent="0.3"/>
    <row r="40" spans="1:20" ht="20.25" customHeight="1" thickBot="1" x14ac:dyDescent="0.3">
      <c r="A40" s="1235" t="s">
        <v>1</v>
      </c>
      <c r="B40" s="1237" t="s">
        <v>0</v>
      </c>
      <c r="C40" s="1244" t="s">
        <v>333</v>
      </c>
      <c r="D40" s="1245"/>
      <c r="E40" s="1245"/>
      <c r="F40" s="1245"/>
      <c r="G40" s="1245"/>
      <c r="H40" s="1245"/>
      <c r="I40" s="1245"/>
      <c r="J40" s="1245"/>
      <c r="K40" s="1245"/>
      <c r="L40" s="1245"/>
      <c r="M40" s="1245"/>
      <c r="N40" s="1245"/>
      <c r="O40" s="1245"/>
      <c r="P40" s="1245"/>
      <c r="Q40" s="1245"/>
      <c r="R40" s="1245"/>
      <c r="S40" s="1245"/>
      <c r="T40" s="1245"/>
    </row>
    <row r="41" spans="1:20" ht="35.4" customHeight="1" thickBot="1" x14ac:dyDescent="0.35">
      <c r="A41" s="1236"/>
      <c r="B41" s="1238"/>
      <c r="C41" s="1062" t="s">
        <v>428</v>
      </c>
      <c r="D41" s="1061"/>
      <c r="E41" s="1054" t="s">
        <v>324</v>
      </c>
      <c r="F41" s="1061"/>
      <c r="G41" s="1054" t="s">
        <v>429</v>
      </c>
      <c r="H41" s="1061"/>
      <c r="I41" s="1054" t="s">
        <v>325</v>
      </c>
      <c r="J41" s="1061"/>
      <c r="K41" s="1054" t="s">
        <v>332</v>
      </c>
      <c r="L41" s="1061"/>
      <c r="M41" s="1054" t="s">
        <v>430</v>
      </c>
      <c r="N41" s="1061"/>
      <c r="O41" s="1054" t="s">
        <v>431</v>
      </c>
      <c r="P41" s="1061"/>
      <c r="Q41" s="1054" t="s">
        <v>425</v>
      </c>
      <c r="R41" s="1061"/>
      <c r="S41" s="1054" t="s">
        <v>432</v>
      </c>
      <c r="T41" s="1055"/>
    </row>
    <row r="42" spans="1:20" ht="20.25" customHeight="1" thickBot="1" x14ac:dyDescent="0.3">
      <c r="A42" s="1242"/>
      <c r="B42" s="1243"/>
      <c r="C42" s="1030" t="s">
        <v>17</v>
      </c>
      <c r="D42" s="1031"/>
      <c r="E42" s="1031"/>
      <c r="F42" s="1031"/>
      <c r="G42" s="1031"/>
      <c r="H42" s="1031"/>
      <c r="I42" s="1031"/>
      <c r="J42" s="1031"/>
      <c r="K42" s="1031"/>
      <c r="L42" s="1031"/>
      <c r="M42" s="1031"/>
      <c r="N42" s="1031"/>
      <c r="O42" s="1031"/>
      <c r="P42" s="1031"/>
      <c r="Q42" s="1031"/>
      <c r="R42" s="1031"/>
      <c r="S42" s="1031"/>
      <c r="T42" s="1032"/>
    </row>
    <row r="43" spans="1:20" ht="18" x14ac:dyDescent="0.3">
      <c r="A43" s="29">
        <v>1</v>
      </c>
      <c r="B43" s="239" t="s">
        <v>3</v>
      </c>
      <c r="C43" s="1226">
        <v>4</v>
      </c>
      <c r="D43" s="1227"/>
      <c r="E43" s="1226">
        <v>8</v>
      </c>
      <c r="F43" s="1227"/>
      <c r="G43" s="1226">
        <v>10</v>
      </c>
      <c r="H43" s="1227"/>
      <c r="I43" s="1226">
        <v>14</v>
      </c>
      <c r="J43" s="1227"/>
      <c r="K43" s="1226">
        <v>17</v>
      </c>
      <c r="L43" s="1227"/>
      <c r="M43" s="1226">
        <v>21</v>
      </c>
      <c r="N43" s="1227"/>
      <c r="O43" s="1228">
        <v>30</v>
      </c>
      <c r="P43" s="1229"/>
      <c r="Q43" s="1246">
        <v>34</v>
      </c>
      <c r="R43" s="1227"/>
      <c r="S43" s="1226">
        <v>37</v>
      </c>
      <c r="T43" s="1227"/>
    </row>
    <row r="44" spans="1:20" ht="20.25" customHeight="1" x14ac:dyDescent="0.3">
      <c r="A44" s="30">
        <v>2</v>
      </c>
      <c r="B44" s="240" t="s">
        <v>4</v>
      </c>
      <c r="C44" s="388">
        <v>2</v>
      </c>
      <c r="D44" s="749">
        <v>4</v>
      </c>
      <c r="E44" s="388">
        <v>2</v>
      </c>
      <c r="F44" s="749"/>
      <c r="G44" s="388">
        <v>2</v>
      </c>
      <c r="H44" s="749">
        <v>4</v>
      </c>
      <c r="I44" s="388">
        <v>2</v>
      </c>
      <c r="J44" s="749">
        <v>4</v>
      </c>
      <c r="K44" s="388">
        <v>2</v>
      </c>
      <c r="L44" s="749">
        <v>4</v>
      </c>
      <c r="M44" s="388">
        <v>1</v>
      </c>
      <c r="N44" s="750">
        <v>3</v>
      </c>
      <c r="O44" s="338">
        <v>1</v>
      </c>
      <c r="P44" s="338">
        <v>3</v>
      </c>
      <c r="Q44" s="337">
        <v>1</v>
      </c>
      <c r="R44" s="749">
        <v>3</v>
      </c>
      <c r="S44" s="388">
        <v>1</v>
      </c>
      <c r="T44" s="749">
        <v>3</v>
      </c>
    </row>
    <row r="45" spans="1:20" ht="18" x14ac:dyDescent="0.3">
      <c r="A45" s="31">
        <v>3</v>
      </c>
      <c r="B45" s="240" t="s">
        <v>5</v>
      </c>
      <c r="C45" s="1230">
        <v>2</v>
      </c>
      <c r="D45" s="1231"/>
      <c r="E45" s="1230">
        <v>2</v>
      </c>
      <c r="F45" s="1231"/>
      <c r="G45" s="1230">
        <v>2</v>
      </c>
      <c r="H45" s="1231"/>
      <c r="I45" s="1230">
        <v>2</v>
      </c>
      <c r="J45" s="1231"/>
      <c r="K45" s="1230">
        <v>2</v>
      </c>
      <c r="L45" s="1231"/>
      <c r="M45" s="1230">
        <v>2</v>
      </c>
      <c r="N45" s="1231"/>
      <c r="O45" s="1232"/>
      <c r="P45" s="1233"/>
      <c r="Q45" s="1234">
        <v>2</v>
      </c>
      <c r="R45" s="1231"/>
      <c r="S45" s="1230">
        <v>2</v>
      </c>
      <c r="T45" s="1231"/>
    </row>
    <row r="46" spans="1:20" ht="18" customHeight="1" x14ac:dyDescent="0.3">
      <c r="A46" s="32">
        <v>4</v>
      </c>
      <c r="B46" s="240" t="s">
        <v>38</v>
      </c>
      <c r="C46" s="1230">
        <v>5</v>
      </c>
      <c r="D46" s="1231"/>
      <c r="E46" s="1230">
        <v>1</v>
      </c>
      <c r="F46" s="1231"/>
      <c r="G46" s="1230">
        <v>6</v>
      </c>
      <c r="H46" s="1231"/>
      <c r="I46" s="1230">
        <v>1</v>
      </c>
      <c r="J46" s="1231"/>
      <c r="K46" s="1230">
        <v>4</v>
      </c>
      <c r="L46" s="1231"/>
      <c r="M46" s="1230">
        <v>6</v>
      </c>
      <c r="N46" s="1231"/>
      <c r="O46" s="1232"/>
      <c r="P46" s="1233"/>
      <c r="Q46" s="1234">
        <v>3</v>
      </c>
      <c r="R46" s="1231"/>
      <c r="S46" s="1230">
        <v>5</v>
      </c>
      <c r="T46" s="1231"/>
    </row>
    <row r="47" spans="1:20" ht="16.8" x14ac:dyDescent="0.3">
      <c r="A47" s="33" t="s">
        <v>39</v>
      </c>
      <c r="B47" s="240" t="s">
        <v>6</v>
      </c>
      <c r="C47" s="388">
        <v>172</v>
      </c>
      <c r="D47" s="749">
        <v>240</v>
      </c>
      <c r="E47" s="388">
        <v>414</v>
      </c>
      <c r="F47" s="751" t="s">
        <v>52</v>
      </c>
      <c r="G47" s="388">
        <v>300</v>
      </c>
      <c r="H47" s="749">
        <v>85</v>
      </c>
      <c r="I47" s="388">
        <v>347</v>
      </c>
      <c r="J47" s="749">
        <v>148</v>
      </c>
      <c r="K47" s="388">
        <v>155</v>
      </c>
      <c r="L47" s="749">
        <v>295</v>
      </c>
      <c r="M47" s="388">
        <v>415</v>
      </c>
      <c r="N47" s="750">
        <v>221</v>
      </c>
      <c r="O47" s="338">
        <v>233</v>
      </c>
      <c r="P47" s="338">
        <v>123</v>
      </c>
      <c r="Q47" s="337">
        <v>119</v>
      </c>
      <c r="R47" s="749">
        <v>568</v>
      </c>
      <c r="S47" s="388">
        <v>205</v>
      </c>
      <c r="T47" s="749">
        <v>264</v>
      </c>
    </row>
    <row r="48" spans="1:20" ht="16.8" x14ac:dyDescent="0.3">
      <c r="A48" s="34">
        <v>6</v>
      </c>
      <c r="B48" s="240" t="s">
        <v>40</v>
      </c>
      <c r="C48" s="388">
        <v>10</v>
      </c>
      <c r="D48" s="749">
        <v>9</v>
      </c>
      <c r="E48" s="388">
        <v>10</v>
      </c>
      <c r="F48" s="751" t="s">
        <v>52</v>
      </c>
      <c r="G48" s="388">
        <v>10</v>
      </c>
      <c r="H48" s="749">
        <v>3</v>
      </c>
      <c r="I48" s="388">
        <v>10</v>
      </c>
      <c r="J48" s="749">
        <v>9</v>
      </c>
      <c r="K48" s="388">
        <v>10</v>
      </c>
      <c r="L48" s="749">
        <v>6</v>
      </c>
      <c r="M48" s="388">
        <v>10</v>
      </c>
      <c r="N48" s="750">
        <v>3</v>
      </c>
      <c r="O48" s="338">
        <v>10</v>
      </c>
      <c r="P48" s="338">
        <v>10</v>
      </c>
      <c r="Q48" s="337">
        <v>10</v>
      </c>
      <c r="R48" s="749">
        <v>10</v>
      </c>
      <c r="S48" s="388">
        <v>10</v>
      </c>
      <c r="T48" s="749">
        <v>10</v>
      </c>
    </row>
    <row r="49" spans="1:20" ht="16.8" x14ac:dyDescent="0.3">
      <c r="A49" s="35">
        <v>7</v>
      </c>
      <c r="B49" s="240" t="s">
        <v>7</v>
      </c>
      <c r="C49" s="388">
        <v>325</v>
      </c>
      <c r="D49" s="749">
        <v>536</v>
      </c>
      <c r="E49" s="388">
        <v>583</v>
      </c>
      <c r="F49" s="751" t="s">
        <v>52</v>
      </c>
      <c r="G49" s="388">
        <v>459</v>
      </c>
      <c r="H49" s="749">
        <v>89</v>
      </c>
      <c r="I49" s="388">
        <v>617</v>
      </c>
      <c r="J49" s="749">
        <v>248</v>
      </c>
      <c r="K49" s="388">
        <v>278</v>
      </c>
      <c r="L49" s="749">
        <v>599</v>
      </c>
      <c r="M49" s="388">
        <v>670</v>
      </c>
      <c r="N49" s="750">
        <v>246</v>
      </c>
      <c r="O49" s="338">
        <v>311</v>
      </c>
      <c r="P49" s="338">
        <v>148</v>
      </c>
      <c r="Q49" s="337">
        <v>194</v>
      </c>
      <c r="R49" s="749">
        <v>918</v>
      </c>
      <c r="S49" s="388">
        <v>326</v>
      </c>
      <c r="T49" s="749">
        <v>458</v>
      </c>
    </row>
    <row r="50" spans="1:20" ht="16.8" x14ac:dyDescent="0.3">
      <c r="A50" s="36">
        <v>8</v>
      </c>
      <c r="B50" s="240" t="s">
        <v>41</v>
      </c>
      <c r="C50" s="752">
        <v>171</v>
      </c>
      <c r="D50" s="753">
        <v>369</v>
      </c>
      <c r="E50" s="752">
        <v>93</v>
      </c>
      <c r="F50" s="749">
        <v>215</v>
      </c>
      <c r="G50" s="752">
        <v>242</v>
      </c>
      <c r="H50" s="753">
        <v>139</v>
      </c>
      <c r="I50" s="752">
        <v>250</v>
      </c>
      <c r="J50" s="753">
        <v>241</v>
      </c>
      <c r="K50" s="752">
        <v>126</v>
      </c>
      <c r="L50" s="753">
        <v>321</v>
      </c>
      <c r="M50" s="752">
        <v>275</v>
      </c>
      <c r="N50" s="754">
        <v>197</v>
      </c>
      <c r="O50" s="338">
        <v>204</v>
      </c>
      <c r="P50" s="338">
        <v>153</v>
      </c>
      <c r="Q50" s="755">
        <v>150</v>
      </c>
      <c r="R50" s="753">
        <v>384</v>
      </c>
      <c r="S50" s="752">
        <v>317</v>
      </c>
      <c r="T50" s="753">
        <v>154</v>
      </c>
    </row>
    <row r="51" spans="1:20" ht="16.8" x14ac:dyDescent="0.3">
      <c r="A51" s="30">
        <v>9</v>
      </c>
      <c r="B51" s="240" t="s">
        <v>42</v>
      </c>
      <c r="C51" s="388">
        <v>10</v>
      </c>
      <c r="D51" s="749">
        <v>10</v>
      </c>
      <c r="E51" s="388">
        <v>10</v>
      </c>
      <c r="F51" s="749">
        <v>10</v>
      </c>
      <c r="G51" s="388">
        <v>10</v>
      </c>
      <c r="H51" s="749">
        <v>10</v>
      </c>
      <c r="I51" s="388">
        <v>10</v>
      </c>
      <c r="J51" s="749">
        <v>10</v>
      </c>
      <c r="K51" s="388">
        <v>10</v>
      </c>
      <c r="L51" s="749">
        <v>10</v>
      </c>
      <c r="M51" s="388">
        <v>10</v>
      </c>
      <c r="N51" s="750">
        <v>10</v>
      </c>
      <c r="O51" s="338">
        <v>10</v>
      </c>
      <c r="P51" s="338">
        <v>5</v>
      </c>
      <c r="Q51" s="337">
        <v>9</v>
      </c>
      <c r="R51" s="753">
        <v>3</v>
      </c>
      <c r="S51" s="388">
        <v>10</v>
      </c>
      <c r="T51" s="749">
        <v>7</v>
      </c>
    </row>
    <row r="52" spans="1:20" ht="17.399999999999999" thickBot="1" x14ac:dyDescent="0.35">
      <c r="A52" s="37">
        <v>10</v>
      </c>
      <c r="B52" s="241" t="s">
        <v>19</v>
      </c>
      <c r="C52" s="752">
        <v>373</v>
      </c>
      <c r="D52" s="753">
        <v>666</v>
      </c>
      <c r="E52" s="752">
        <v>259</v>
      </c>
      <c r="F52" s="753">
        <v>405</v>
      </c>
      <c r="G52" s="752">
        <v>440</v>
      </c>
      <c r="H52" s="753">
        <v>315</v>
      </c>
      <c r="I52" s="752">
        <v>473</v>
      </c>
      <c r="J52" s="753">
        <v>468</v>
      </c>
      <c r="K52" s="752">
        <v>240</v>
      </c>
      <c r="L52" s="753">
        <v>519</v>
      </c>
      <c r="M52" s="752">
        <v>493</v>
      </c>
      <c r="N52" s="754">
        <v>295</v>
      </c>
      <c r="O52" s="345">
        <v>294</v>
      </c>
      <c r="P52" s="345">
        <v>195</v>
      </c>
      <c r="Q52" s="755">
        <v>292</v>
      </c>
      <c r="R52" s="753">
        <v>652</v>
      </c>
      <c r="S52" s="752">
        <v>536</v>
      </c>
      <c r="T52" s="753">
        <v>241</v>
      </c>
    </row>
    <row r="53" spans="1:20" ht="15.6" customHeight="1" thickBot="1" x14ac:dyDescent="0.3">
      <c r="A53" s="1239" t="s">
        <v>54</v>
      </c>
      <c r="B53" s="1241" t="s">
        <v>0</v>
      </c>
      <c r="C53" s="956" t="s">
        <v>18</v>
      </c>
      <c r="D53" s="957"/>
      <c r="E53" s="957"/>
      <c r="F53" s="957"/>
      <c r="G53" s="957"/>
      <c r="H53" s="957"/>
      <c r="I53" s="957"/>
      <c r="J53" s="957"/>
      <c r="K53" s="957"/>
      <c r="L53" s="957"/>
      <c r="M53" s="957"/>
      <c r="N53" s="957"/>
      <c r="O53" s="957"/>
      <c r="P53" s="957"/>
      <c r="Q53" s="957"/>
      <c r="R53" s="957"/>
      <c r="S53" s="957"/>
      <c r="T53" s="958"/>
    </row>
    <row r="54" spans="1:20" ht="18" thickBot="1" x14ac:dyDescent="0.3">
      <c r="A54" s="1240"/>
      <c r="B54" s="1238"/>
      <c r="C54" s="270" t="s">
        <v>55</v>
      </c>
      <c r="D54" s="271" t="s">
        <v>56</v>
      </c>
      <c r="E54" s="270" t="s">
        <v>55</v>
      </c>
      <c r="F54" s="271" t="s">
        <v>56</v>
      </c>
      <c r="G54" s="270" t="s">
        <v>55</v>
      </c>
      <c r="H54" s="271" t="s">
        <v>56</v>
      </c>
      <c r="I54" s="270" t="s">
        <v>55</v>
      </c>
      <c r="J54" s="271" t="s">
        <v>56</v>
      </c>
      <c r="K54" s="270" t="s">
        <v>55</v>
      </c>
      <c r="L54" s="271" t="s">
        <v>56</v>
      </c>
      <c r="M54" s="270" t="s">
        <v>55</v>
      </c>
      <c r="N54" s="271" t="s">
        <v>56</v>
      </c>
      <c r="O54" s="270" t="s">
        <v>55</v>
      </c>
      <c r="P54" s="271" t="s">
        <v>56</v>
      </c>
      <c r="Q54" s="270" t="s">
        <v>55</v>
      </c>
      <c r="R54" s="271" t="s">
        <v>56</v>
      </c>
      <c r="S54" s="270" t="s">
        <v>55</v>
      </c>
      <c r="T54" s="271" t="s">
        <v>56</v>
      </c>
    </row>
    <row r="55" spans="1:20" ht="18" customHeight="1" x14ac:dyDescent="0.25">
      <c r="A55" s="41">
        <v>11</v>
      </c>
      <c r="B55" s="232" t="s">
        <v>8</v>
      </c>
      <c r="C55" s="588">
        <v>0</v>
      </c>
      <c r="D55" s="589">
        <v>14</v>
      </c>
      <c r="E55" s="588" t="s">
        <v>52</v>
      </c>
      <c r="F55" s="589" t="s">
        <v>52</v>
      </c>
      <c r="G55" s="588" t="s">
        <v>52</v>
      </c>
      <c r="H55" s="589" t="s">
        <v>52</v>
      </c>
      <c r="I55" s="588" t="s">
        <v>52</v>
      </c>
      <c r="J55" s="589" t="s">
        <v>52</v>
      </c>
      <c r="K55" s="588" t="s">
        <v>52</v>
      </c>
      <c r="L55" s="589" t="s">
        <v>52</v>
      </c>
      <c r="M55" s="588" t="s">
        <v>52</v>
      </c>
      <c r="N55" s="589" t="s">
        <v>52</v>
      </c>
      <c r="O55" s="469">
        <v>28</v>
      </c>
      <c r="P55" s="471">
        <v>19</v>
      </c>
      <c r="Q55" s="588">
        <v>0</v>
      </c>
      <c r="R55" s="589">
        <v>96</v>
      </c>
      <c r="S55" s="588">
        <v>0</v>
      </c>
      <c r="T55" s="589">
        <v>23</v>
      </c>
    </row>
    <row r="56" spans="1:20" ht="16.8" x14ac:dyDescent="0.25">
      <c r="A56" s="30">
        <v>12</v>
      </c>
      <c r="B56" s="233" t="s">
        <v>9</v>
      </c>
      <c r="C56" s="532">
        <v>5</v>
      </c>
      <c r="D56" s="533">
        <v>35</v>
      </c>
      <c r="E56" s="532" t="s">
        <v>52</v>
      </c>
      <c r="F56" s="533" t="s">
        <v>52</v>
      </c>
      <c r="G56" s="532" t="s">
        <v>52</v>
      </c>
      <c r="H56" s="533" t="s">
        <v>52</v>
      </c>
      <c r="I56" s="532" t="s">
        <v>52</v>
      </c>
      <c r="J56" s="533" t="s">
        <v>52</v>
      </c>
      <c r="K56" s="532" t="s">
        <v>52</v>
      </c>
      <c r="L56" s="533" t="s">
        <v>52</v>
      </c>
      <c r="M56" s="532" t="s">
        <v>52</v>
      </c>
      <c r="N56" s="533" t="s">
        <v>52</v>
      </c>
      <c r="O56" s="472">
        <v>27</v>
      </c>
      <c r="P56" s="465">
        <v>20</v>
      </c>
      <c r="Q56" s="532">
        <v>2</v>
      </c>
      <c r="R56" s="533">
        <v>139</v>
      </c>
      <c r="S56" s="532">
        <v>1</v>
      </c>
      <c r="T56" s="533">
        <v>27</v>
      </c>
    </row>
    <row r="57" spans="1:20" ht="16.8" x14ac:dyDescent="0.25">
      <c r="A57" s="30">
        <v>13</v>
      </c>
      <c r="B57" s="233" t="s">
        <v>10</v>
      </c>
      <c r="C57" s="532">
        <v>5</v>
      </c>
      <c r="D57" s="533">
        <v>6</v>
      </c>
      <c r="E57" s="532" t="s">
        <v>52</v>
      </c>
      <c r="F57" s="533" t="s">
        <v>52</v>
      </c>
      <c r="G57" s="532" t="s">
        <v>52</v>
      </c>
      <c r="H57" s="533" t="s">
        <v>52</v>
      </c>
      <c r="I57" s="532" t="s">
        <v>52</v>
      </c>
      <c r="J57" s="533" t="s">
        <v>52</v>
      </c>
      <c r="K57" s="532" t="s">
        <v>52</v>
      </c>
      <c r="L57" s="533" t="s">
        <v>52</v>
      </c>
      <c r="M57" s="532" t="s">
        <v>52</v>
      </c>
      <c r="N57" s="533" t="s">
        <v>52</v>
      </c>
      <c r="O57" s="472">
        <v>6</v>
      </c>
      <c r="P57" s="465">
        <v>6</v>
      </c>
      <c r="Q57" s="532">
        <v>6</v>
      </c>
      <c r="R57" s="533">
        <v>5</v>
      </c>
      <c r="S57" s="532">
        <v>6</v>
      </c>
      <c r="T57" s="533">
        <v>7</v>
      </c>
    </row>
    <row r="58" spans="1:20" ht="16.8" x14ac:dyDescent="0.25">
      <c r="A58" s="30">
        <v>14</v>
      </c>
      <c r="B58" s="233" t="s">
        <v>11</v>
      </c>
      <c r="C58" s="532" t="s">
        <v>51</v>
      </c>
      <c r="D58" s="533" t="s">
        <v>51</v>
      </c>
      <c r="E58" s="532" t="s">
        <v>52</v>
      </c>
      <c r="F58" s="533" t="s">
        <v>52</v>
      </c>
      <c r="G58" s="532" t="s">
        <v>52</v>
      </c>
      <c r="H58" s="533" t="s">
        <v>52</v>
      </c>
      <c r="I58" s="532" t="s">
        <v>52</v>
      </c>
      <c r="J58" s="533" t="s">
        <v>52</v>
      </c>
      <c r="K58" s="532" t="s">
        <v>52</v>
      </c>
      <c r="L58" s="533" t="s">
        <v>52</v>
      </c>
      <c r="M58" s="532" t="s">
        <v>52</v>
      </c>
      <c r="N58" s="533" t="s">
        <v>52</v>
      </c>
      <c r="O58" s="472" t="s">
        <v>51</v>
      </c>
      <c r="P58" s="465" t="s">
        <v>51</v>
      </c>
      <c r="Q58" s="532" t="s">
        <v>51</v>
      </c>
      <c r="R58" s="533" t="s">
        <v>51</v>
      </c>
      <c r="S58" s="532" t="s">
        <v>51</v>
      </c>
      <c r="T58" s="533" t="s">
        <v>51</v>
      </c>
    </row>
    <row r="59" spans="1:20" ht="16.8" x14ac:dyDescent="0.25">
      <c r="A59" s="30">
        <v>15</v>
      </c>
      <c r="B59" s="233" t="s">
        <v>12</v>
      </c>
      <c r="C59" s="532" t="s">
        <v>20</v>
      </c>
      <c r="D59" s="533" t="s">
        <v>20</v>
      </c>
      <c r="E59" s="532" t="s">
        <v>52</v>
      </c>
      <c r="F59" s="533" t="s">
        <v>52</v>
      </c>
      <c r="G59" s="532" t="s">
        <v>52</v>
      </c>
      <c r="H59" s="533" t="s">
        <v>52</v>
      </c>
      <c r="I59" s="532" t="s">
        <v>52</v>
      </c>
      <c r="J59" s="533" t="s">
        <v>52</v>
      </c>
      <c r="K59" s="532" t="s">
        <v>52</v>
      </c>
      <c r="L59" s="533" t="s">
        <v>52</v>
      </c>
      <c r="M59" s="532" t="s">
        <v>52</v>
      </c>
      <c r="N59" s="533" t="s">
        <v>52</v>
      </c>
      <c r="O59" s="472" t="s">
        <v>20</v>
      </c>
      <c r="P59" s="465" t="s">
        <v>20</v>
      </c>
      <c r="Q59" s="532" t="s">
        <v>20</v>
      </c>
      <c r="R59" s="533" t="s">
        <v>20</v>
      </c>
      <c r="S59" s="532" t="s">
        <v>20</v>
      </c>
      <c r="T59" s="533" t="s">
        <v>20</v>
      </c>
    </row>
    <row r="60" spans="1:20" ht="16.2" x14ac:dyDescent="0.25">
      <c r="A60" s="42">
        <v>16</v>
      </c>
      <c r="B60" s="233" t="s">
        <v>13</v>
      </c>
      <c r="C60" s="532" t="s">
        <v>52</v>
      </c>
      <c r="D60" s="533" t="s">
        <v>52</v>
      </c>
      <c r="E60" s="532" t="s">
        <v>52</v>
      </c>
      <c r="F60" s="533" t="s">
        <v>52</v>
      </c>
      <c r="G60" s="532" t="s">
        <v>52</v>
      </c>
      <c r="H60" s="533" t="s">
        <v>52</v>
      </c>
      <c r="I60" s="532" t="s">
        <v>52</v>
      </c>
      <c r="J60" s="533" t="s">
        <v>52</v>
      </c>
      <c r="K60" s="532" t="s">
        <v>52</v>
      </c>
      <c r="L60" s="533" t="s">
        <v>52</v>
      </c>
      <c r="M60" s="532" t="s">
        <v>52</v>
      </c>
      <c r="N60" s="533" t="s">
        <v>52</v>
      </c>
      <c r="O60" s="532" t="s">
        <v>52</v>
      </c>
      <c r="P60" s="533" t="s">
        <v>52</v>
      </c>
      <c r="Q60" s="532" t="s">
        <v>52</v>
      </c>
      <c r="R60" s="533" t="s">
        <v>52</v>
      </c>
      <c r="S60" s="532" t="s">
        <v>52</v>
      </c>
      <c r="T60" s="533" t="s">
        <v>52</v>
      </c>
    </row>
    <row r="61" spans="1:20" ht="16.2" x14ac:dyDescent="0.25">
      <c r="A61" s="42">
        <v>17</v>
      </c>
      <c r="B61" s="233" t="s">
        <v>50</v>
      </c>
      <c r="C61" s="532" t="s">
        <v>52</v>
      </c>
      <c r="D61" s="533" t="s">
        <v>52</v>
      </c>
      <c r="E61" s="532" t="s">
        <v>52</v>
      </c>
      <c r="F61" s="533" t="s">
        <v>52</v>
      </c>
      <c r="G61" s="532" t="s">
        <v>52</v>
      </c>
      <c r="H61" s="533" t="s">
        <v>52</v>
      </c>
      <c r="I61" s="532" t="s">
        <v>52</v>
      </c>
      <c r="J61" s="533" t="s">
        <v>52</v>
      </c>
      <c r="K61" s="532" t="s">
        <v>52</v>
      </c>
      <c r="L61" s="533" t="s">
        <v>52</v>
      </c>
      <c r="M61" s="532" t="s">
        <v>52</v>
      </c>
      <c r="N61" s="533" t="s">
        <v>52</v>
      </c>
      <c r="O61" s="532" t="s">
        <v>52</v>
      </c>
      <c r="P61" s="533" t="s">
        <v>52</v>
      </c>
      <c r="Q61" s="532" t="s">
        <v>52</v>
      </c>
      <c r="R61" s="533" t="s">
        <v>52</v>
      </c>
      <c r="S61" s="532" t="s">
        <v>52</v>
      </c>
      <c r="T61" s="533" t="s">
        <v>52</v>
      </c>
    </row>
    <row r="62" spans="1:20" ht="16.2" x14ac:dyDescent="0.25">
      <c r="A62" s="42">
        <v>18</v>
      </c>
      <c r="B62" s="233" t="s">
        <v>14</v>
      </c>
      <c r="C62" s="532" t="s">
        <v>52</v>
      </c>
      <c r="D62" s="533" t="s">
        <v>52</v>
      </c>
      <c r="E62" s="532" t="s">
        <v>52</v>
      </c>
      <c r="F62" s="533" t="s">
        <v>52</v>
      </c>
      <c r="G62" s="532" t="s">
        <v>52</v>
      </c>
      <c r="H62" s="533" t="s">
        <v>52</v>
      </c>
      <c r="I62" s="532" t="s">
        <v>52</v>
      </c>
      <c r="J62" s="533" t="s">
        <v>52</v>
      </c>
      <c r="K62" s="532" t="s">
        <v>52</v>
      </c>
      <c r="L62" s="533" t="s">
        <v>52</v>
      </c>
      <c r="M62" s="532" t="s">
        <v>52</v>
      </c>
      <c r="N62" s="533" t="s">
        <v>52</v>
      </c>
      <c r="O62" s="532" t="s">
        <v>52</v>
      </c>
      <c r="P62" s="533" t="s">
        <v>52</v>
      </c>
      <c r="Q62" s="532" t="s">
        <v>52</v>
      </c>
      <c r="R62" s="533" t="s">
        <v>52</v>
      </c>
      <c r="S62" s="532" t="s">
        <v>52</v>
      </c>
      <c r="T62" s="533" t="s">
        <v>52</v>
      </c>
    </row>
    <row r="63" spans="1:20" ht="16.2" x14ac:dyDescent="0.25">
      <c r="A63" s="42">
        <v>19</v>
      </c>
      <c r="B63" s="233" t="s">
        <v>2</v>
      </c>
      <c r="C63" s="532" t="s">
        <v>52</v>
      </c>
      <c r="D63" s="533" t="s">
        <v>52</v>
      </c>
      <c r="E63" s="532" t="s">
        <v>52</v>
      </c>
      <c r="F63" s="533" t="s">
        <v>52</v>
      </c>
      <c r="G63" s="532" t="s">
        <v>52</v>
      </c>
      <c r="H63" s="533" t="s">
        <v>52</v>
      </c>
      <c r="I63" s="532" t="s">
        <v>52</v>
      </c>
      <c r="J63" s="533" t="s">
        <v>52</v>
      </c>
      <c r="K63" s="532" t="s">
        <v>52</v>
      </c>
      <c r="L63" s="533" t="s">
        <v>52</v>
      </c>
      <c r="M63" s="532" t="s">
        <v>52</v>
      </c>
      <c r="N63" s="533" t="s">
        <v>52</v>
      </c>
      <c r="O63" s="532" t="s">
        <v>52</v>
      </c>
      <c r="P63" s="533" t="s">
        <v>52</v>
      </c>
      <c r="Q63" s="532" t="s">
        <v>52</v>
      </c>
      <c r="R63" s="533" t="s">
        <v>52</v>
      </c>
      <c r="S63" s="532" t="s">
        <v>52</v>
      </c>
      <c r="T63" s="533" t="s">
        <v>52</v>
      </c>
    </row>
    <row r="64" spans="1:20" ht="16.2" x14ac:dyDescent="0.25">
      <c r="A64" s="42">
        <v>20</v>
      </c>
      <c r="B64" s="233" t="s">
        <v>15</v>
      </c>
      <c r="C64" s="532" t="s">
        <v>52</v>
      </c>
      <c r="D64" s="533" t="s">
        <v>52</v>
      </c>
      <c r="E64" s="532" t="s">
        <v>52</v>
      </c>
      <c r="F64" s="533" t="s">
        <v>52</v>
      </c>
      <c r="G64" s="532" t="s">
        <v>52</v>
      </c>
      <c r="H64" s="533" t="s">
        <v>52</v>
      </c>
      <c r="I64" s="532" t="s">
        <v>52</v>
      </c>
      <c r="J64" s="533" t="s">
        <v>52</v>
      </c>
      <c r="K64" s="532" t="s">
        <v>52</v>
      </c>
      <c r="L64" s="533" t="s">
        <v>52</v>
      </c>
      <c r="M64" s="532" t="s">
        <v>52</v>
      </c>
      <c r="N64" s="533" t="s">
        <v>52</v>
      </c>
      <c r="O64" s="532" t="s">
        <v>52</v>
      </c>
      <c r="P64" s="533" t="s">
        <v>52</v>
      </c>
      <c r="Q64" s="532" t="s">
        <v>52</v>
      </c>
      <c r="R64" s="533" t="s">
        <v>52</v>
      </c>
      <c r="S64" s="532" t="s">
        <v>52</v>
      </c>
      <c r="T64" s="533" t="s">
        <v>52</v>
      </c>
    </row>
    <row r="65" spans="1:20" ht="16.8" thickBot="1" x14ac:dyDescent="0.3">
      <c r="A65" s="42">
        <v>21</v>
      </c>
      <c r="B65" s="234" t="s">
        <v>16</v>
      </c>
      <c r="C65" s="534" t="s">
        <v>52</v>
      </c>
      <c r="D65" s="535" t="s">
        <v>52</v>
      </c>
      <c r="E65" s="534" t="s">
        <v>52</v>
      </c>
      <c r="F65" s="535" t="s">
        <v>52</v>
      </c>
      <c r="G65" s="534" t="s">
        <v>52</v>
      </c>
      <c r="H65" s="535" t="s">
        <v>52</v>
      </c>
      <c r="I65" s="534" t="s">
        <v>52</v>
      </c>
      <c r="J65" s="535" t="s">
        <v>52</v>
      </c>
      <c r="K65" s="534" t="s">
        <v>52</v>
      </c>
      <c r="L65" s="535" t="s">
        <v>52</v>
      </c>
      <c r="M65" s="534" t="s">
        <v>52</v>
      </c>
      <c r="N65" s="535" t="s">
        <v>52</v>
      </c>
      <c r="O65" s="534" t="s">
        <v>52</v>
      </c>
      <c r="P65" s="535" t="s">
        <v>52</v>
      </c>
      <c r="Q65" s="534" t="s">
        <v>52</v>
      </c>
      <c r="R65" s="535" t="s">
        <v>52</v>
      </c>
      <c r="S65" s="534" t="s">
        <v>52</v>
      </c>
      <c r="T65" s="535" t="s">
        <v>52</v>
      </c>
    </row>
    <row r="69" spans="1:20" ht="21.6" customHeight="1" x14ac:dyDescent="0.25"/>
    <row r="70" spans="1:20" ht="23.4" customHeight="1" x14ac:dyDescent="0.25"/>
    <row r="72" spans="1:20" ht="17.399999999999999" customHeight="1" x14ac:dyDescent="0.25"/>
    <row r="73" spans="1:20" ht="31.8" customHeight="1" x14ac:dyDescent="0.25"/>
    <row r="76" spans="1:20" ht="17.399999999999999" customHeight="1" x14ac:dyDescent="0.25"/>
    <row r="77" spans="1:20" ht="15.6" customHeight="1" x14ac:dyDescent="0.25"/>
    <row r="78" spans="1:20" ht="18" customHeight="1" x14ac:dyDescent="0.25"/>
    <row r="79" spans="1:20" ht="18" customHeight="1" x14ac:dyDescent="0.25"/>
  </sheetData>
  <mergeCells count="61">
    <mergeCell ref="B10:B11"/>
    <mergeCell ref="A1:Q1"/>
    <mergeCell ref="A3:B3"/>
    <mergeCell ref="C3:P3"/>
    <mergeCell ref="A36:Q36"/>
    <mergeCell ref="A37:B38"/>
    <mergeCell ref="I10:M10"/>
    <mergeCell ref="A5:B6"/>
    <mergeCell ref="A7:B7"/>
    <mergeCell ref="I12:M12"/>
    <mergeCell ref="I23:M23"/>
    <mergeCell ref="A8:B8"/>
    <mergeCell ref="A12:H12"/>
    <mergeCell ref="A10:A11"/>
    <mergeCell ref="A23:H23"/>
    <mergeCell ref="A4:Q4"/>
    <mergeCell ref="C10:H10"/>
    <mergeCell ref="C40:T40"/>
    <mergeCell ref="O46:P46"/>
    <mergeCell ref="E43:F43"/>
    <mergeCell ref="C43:D43"/>
    <mergeCell ref="K43:L43"/>
    <mergeCell ref="G43:H43"/>
    <mergeCell ref="I43:J43"/>
    <mergeCell ref="M43:N43"/>
    <mergeCell ref="Q43:R43"/>
    <mergeCell ref="K41:L41"/>
    <mergeCell ref="G41:H41"/>
    <mergeCell ref="M41:N41"/>
    <mergeCell ref="O41:P41"/>
    <mergeCell ref="Q41:R41"/>
    <mergeCell ref="A40:A41"/>
    <mergeCell ref="B40:B41"/>
    <mergeCell ref="A53:A54"/>
    <mergeCell ref="B53:B54"/>
    <mergeCell ref="A42:B42"/>
    <mergeCell ref="S41:T41"/>
    <mergeCell ref="C53:T53"/>
    <mergeCell ref="C42:T42"/>
    <mergeCell ref="K45:L45"/>
    <mergeCell ref="M45:N45"/>
    <mergeCell ref="O45:P45"/>
    <mergeCell ref="Q45:R45"/>
    <mergeCell ref="C45:D45"/>
    <mergeCell ref="S45:T45"/>
    <mergeCell ref="G45:H45"/>
    <mergeCell ref="E45:F45"/>
    <mergeCell ref="I45:J45"/>
    <mergeCell ref="Q46:R46"/>
    <mergeCell ref="C41:D41"/>
    <mergeCell ref="I41:J41"/>
    <mergeCell ref="E41:F41"/>
    <mergeCell ref="S43:T43"/>
    <mergeCell ref="O43:P43"/>
    <mergeCell ref="S46:T46"/>
    <mergeCell ref="M46:N46"/>
    <mergeCell ref="C46:D46"/>
    <mergeCell ref="K46:L46"/>
    <mergeCell ref="I46:J46"/>
    <mergeCell ref="G46:H46"/>
    <mergeCell ref="E46:F46"/>
  </mergeCells>
  <pageMargins left="0.7" right="0.7" top="0.75" bottom="0.75" header="0.3" footer="0.3"/>
  <pageSetup scale="5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5"/>
  <sheetViews>
    <sheetView zoomScaleNormal="100" workbookViewId="0">
      <selection activeCell="C88" sqref="C88"/>
    </sheetView>
  </sheetViews>
  <sheetFormatPr defaultColWidth="9.33203125" defaultRowHeight="13.2" x14ac:dyDescent="0.25"/>
  <cols>
    <col min="1" max="1" width="5.109375" style="1" bestFit="1" customWidth="1"/>
    <col min="2" max="2" width="59.109375" style="1" customWidth="1"/>
    <col min="3" max="3" width="16.33203125" style="1" customWidth="1"/>
    <col min="4" max="7" width="9.33203125" style="1" customWidth="1"/>
    <col min="8" max="16384" width="9.33203125" style="1"/>
  </cols>
  <sheetData>
    <row r="1" spans="1:17" ht="90.6" customHeight="1" thickBot="1" x14ac:dyDescent="0.3">
      <c r="A1" s="829" t="s">
        <v>302</v>
      </c>
      <c r="B1" s="830"/>
      <c r="C1" s="830"/>
      <c r="D1" s="830"/>
      <c r="E1" s="830"/>
      <c r="F1" s="830"/>
      <c r="G1" s="830"/>
      <c r="H1" s="830"/>
      <c r="I1" s="830"/>
      <c r="J1" s="830"/>
      <c r="K1" s="830"/>
      <c r="L1" s="830"/>
      <c r="M1" s="830"/>
      <c r="N1" s="830"/>
      <c r="O1" s="830"/>
      <c r="P1" s="830"/>
      <c r="Q1" s="831"/>
    </row>
    <row r="2" spans="1:17" ht="13.8" customHeight="1" thickBot="1" x14ac:dyDescent="0.3"/>
    <row r="3" spans="1:17" ht="25.2" thickBot="1" x14ac:dyDescent="0.3">
      <c r="A3" s="840" t="s">
        <v>315</v>
      </c>
      <c r="B3" s="889"/>
      <c r="C3" s="890">
        <v>131</v>
      </c>
      <c r="D3" s="838"/>
      <c r="E3" s="838"/>
      <c r="F3" s="838"/>
      <c r="G3" s="838"/>
      <c r="H3" s="838"/>
      <c r="I3" s="838"/>
      <c r="J3" s="838"/>
      <c r="K3" s="838"/>
      <c r="L3" s="838"/>
      <c r="M3" s="838"/>
      <c r="N3" s="838"/>
      <c r="O3" s="838"/>
      <c r="P3" s="839"/>
    </row>
    <row r="4" spans="1:17" ht="23.4" customHeight="1" thickBot="1" x14ac:dyDescent="0.3">
      <c r="A4" s="779" t="s">
        <v>45</v>
      </c>
      <c r="B4" s="780"/>
      <c r="C4" s="780"/>
      <c r="D4" s="780"/>
      <c r="E4" s="780"/>
      <c r="F4" s="780"/>
      <c r="G4" s="780"/>
      <c r="H4" s="780"/>
      <c r="I4" s="780"/>
      <c r="J4" s="780"/>
      <c r="K4" s="780"/>
      <c r="L4" s="780"/>
      <c r="M4" s="780"/>
      <c r="N4" s="780"/>
      <c r="O4" s="780"/>
      <c r="P4" s="781"/>
      <c r="Q4" s="137"/>
    </row>
    <row r="5" spans="1:17" ht="22.2" customHeight="1" thickBot="1" x14ac:dyDescent="0.35">
      <c r="A5" s="1114"/>
      <c r="B5" s="1115"/>
      <c r="C5" s="163" t="s">
        <v>33</v>
      </c>
      <c r="D5" s="164" t="s">
        <v>27</v>
      </c>
      <c r="E5" s="164" t="s">
        <v>61</v>
      </c>
      <c r="F5" s="164" t="s">
        <v>62</v>
      </c>
      <c r="G5" s="164" t="s">
        <v>28</v>
      </c>
      <c r="H5" s="164" t="s">
        <v>63</v>
      </c>
      <c r="I5" s="164" t="s">
        <v>64</v>
      </c>
      <c r="J5" s="164" t="s">
        <v>34</v>
      </c>
      <c r="K5" s="164" t="s">
        <v>65</v>
      </c>
      <c r="L5" s="164" t="s">
        <v>1</v>
      </c>
      <c r="M5" s="164" t="s">
        <v>95</v>
      </c>
      <c r="N5" s="164" t="s">
        <v>96</v>
      </c>
      <c r="O5" s="164" t="s">
        <v>35</v>
      </c>
      <c r="P5" s="165" t="s">
        <v>36</v>
      </c>
      <c r="Q5" s="135"/>
    </row>
    <row r="6" spans="1:17" ht="15.6" x14ac:dyDescent="0.3">
      <c r="A6" s="834" t="s">
        <v>94</v>
      </c>
      <c r="B6" s="887"/>
      <c r="C6" s="168">
        <v>1</v>
      </c>
      <c r="D6" s="169">
        <v>1</v>
      </c>
      <c r="E6" s="169">
        <v>2</v>
      </c>
      <c r="F6" s="169" t="s">
        <v>48</v>
      </c>
      <c r="G6" s="169">
        <v>19</v>
      </c>
      <c r="H6" s="169">
        <v>0</v>
      </c>
      <c r="I6" s="169" t="s">
        <v>48</v>
      </c>
      <c r="J6" s="169" t="s">
        <v>48</v>
      </c>
      <c r="K6" s="169">
        <v>9.5</v>
      </c>
      <c r="L6" s="176" t="s">
        <v>48</v>
      </c>
      <c r="M6" s="169" t="s">
        <v>48</v>
      </c>
      <c r="N6" s="169" t="s">
        <v>48</v>
      </c>
      <c r="O6" s="169" t="s">
        <v>48</v>
      </c>
      <c r="P6" s="170" t="s">
        <v>48</v>
      </c>
      <c r="Q6" s="136"/>
    </row>
    <row r="7" spans="1:17" ht="16.2" thickBot="1" x14ac:dyDescent="0.3">
      <c r="A7" s="836" t="s">
        <v>84</v>
      </c>
      <c r="B7" s="888"/>
      <c r="C7" s="61">
        <v>1</v>
      </c>
      <c r="D7" s="62">
        <v>1</v>
      </c>
      <c r="E7" s="62">
        <v>3.4</v>
      </c>
      <c r="F7" s="62">
        <v>0</v>
      </c>
      <c r="G7" s="62">
        <v>32</v>
      </c>
      <c r="H7" s="62">
        <v>1</v>
      </c>
      <c r="I7" s="62" t="s">
        <v>113</v>
      </c>
      <c r="J7" s="62">
        <v>32</v>
      </c>
      <c r="K7" s="62">
        <v>8.73</v>
      </c>
      <c r="L7" s="171" t="s">
        <v>48</v>
      </c>
      <c r="M7" s="171" t="s">
        <v>48</v>
      </c>
      <c r="N7" s="171" t="s">
        <v>48</v>
      </c>
      <c r="O7" s="171" t="s">
        <v>48</v>
      </c>
      <c r="P7" s="172" t="s">
        <v>48</v>
      </c>
      <c r="Q7" s="81"/>
    </row>
    <row r="8" spans="1:17" ht="16.2" thickBot="1" x14ac:dyDescent="0.35">
      <c r="A8" s="819" t="s">
        <v>37</v>
      </c>
      <c r="B8" s="1111"/>
      <c r="C8" s="166">
        <f t="shared" ref="C8:H8" si="0">SUM(C6:C7)</f>
        <v>2</v>
      </c>
      <c r="D8" s="133">
        <f t="shared" si="0"/>
        <v>2</v>
      </c>
      <c r="E8" s="133">
        <f t="shared" si="0"/>
        <v>5.4</v>
      </c>
      <c r="F8" s="133">
        <f t="shared" si="0"/>
        <v>0</v>
      </c>
      <c r="G8" s="133">
        <f t="shared" si="0"/>
        <v>51</v>
      </c>
      <c r="H8" s="133">
        <f t="shared" si="0"/>
        <v>1</v>
      </c>
      <c r="I8" s="133" t="s">
        <v>106</v>
      </c>
      <c r="J8" s="133">
        <v>51</v>
      </c>
      <c r="K8" s="133">
        <v>9.4</v>
      </c>
      <c r="L8" s="175" t="s">
        <v>48</v>
      </c>
      <c r="M8" s="173" t="s">
        <v>48</v>
      </c>
      <c r="N8" s="173" t="s">
        <v>48</v>
      </c>
      <c r="O8" s="173" t="s">
        <v>48</v>
      </c>
      <c r="P8" s="174" t="s">
        <v>48</v>
      </c>
      <c r="Q8" s="136"/>
    </row>
    <row r="9" spans="1:17" ht="13.8" thickBot="1" x14ac:dyDescent="0.3"/>
    <row r="10" spans="1:17" ht="21" customHeight="1" thickBot="1" x14ac:dyDescent="0.3">
      <c r="A10" s="824" t="s">
        <v>1</v>
      </c>
      <c r="B10" s="824" t="s">
        <v>0</v>
      </c>
      <c r="C10" s="221" t="s">
        <v>25</v>
      </c>
      <c r="D10" s="1030" t="s">
        <v>26</v>
      </c>
      <c r="E10" s="1031"/>
      <c r="F10" s="1032"/>
      <c r="G10" s="182"/>
      <c r="H10" s="182"/>
      <c r="I10" s="182"/>
    </row>
    <row r="11" spans="1:17" ht="33" customHeight="1" thickBot="1" x14ac:dyDescent="0.3">
      <c r="A11" s="825"/>
      <c r="B11" s="825"/>
      <c r="C11" s="11" t="s">
        <v>150</v>
      </c>
      <c r="D11" s="1033" t="s">
        <v>197</v>
      </c>
      <c r="E11" s="1034"/>
      <c r="F11" s="1035"/>
      <c r="G11" s="183"/>
      <c r="H11" s="183"/>
      <c r="I11" s="183"/>
    </row>
    <row r="12" spans="1:17" ht="21" customHeight="1" thickBot="1" x14ac:dyDescent="0.3">
      <c r="A12" s="179" t="s">
        <v>17</v>
      </c>
      <c r="B12" s="180"/>
      <c r="C12" s="180"/>
      <c r="D12" s="180"/>
      <c r="E12" s="180"/>
      <c r="F12" s="181"/>
      <c r="G12" s="184"/>
      <c r="H12" s="184"/>
      <c r="I12" s="184"/>
    </row>
    <row r="13" spans="1:17" ht="20.25" customHeight="1" x14ac:dyDescent="0.25">
      <c r="A13" s="29">
        <v>1</v>
      </c>
      <c r="B13" s="26" t="s">
        <v>3</v>
      </c>
      <c r="C13" s="14">
        <v>12</v>
      </c>
      <c r="D13" s="950">
        <v>9</v>
      </c>
      <c r="E13" s="1043"/>
      <c r="F13" s="951"/>
      <c r="G13" s="5"/>
      <c r="H13" s="5"/>
      <c r="I13" s="5"/>
    </row>
    <row r="14" spans="1:17" ht="19.5" customHeight="1" x14ac:dyDescent="0.25">
      <c r="A14" s="30">
        <v>2</v>
      </c>
      <c r="B14" s="27" t="s">
        <v>4</v>
      </c>
      <c r="C14" s="3">
        <v>1</v>
      </c>
      <c r="D14" s="871">
        <v>1</v>
      </c>
      <c r="E14" s="1039"/>
      <c r="F14" s="872"/>
      <c r="G14" s="5"/>
      <c r="H14" s="5"/>
      <c r="I14" s="5"/>
    </row>
    <row r="15" spans="1:17" ht="20.25" customHeight="1" x14ac:dyDescent="0.25">
      <c r="A15" s="31">
        <v>3</v>
      </c>
      <c r="B15" s="27" t="s">
        <v>5</v>
      </c>
      <c r="C15" s="3">
        <v>4</v>
      </c>
      <c r="D15" s="871" t="s">
        <v>115</v>
      </c>
      <c r="E15" s="1039"/>
      <c r="F15" s="872"/>
      <c r="G15" s="5"/>
      <c r="H15" s="5"/>
      <c r="I15" s="5"/>
    </row>
    <row r="16" spans="1:17" ht="19.5" customHeight="1" x14ac:dyDescent="0.25">
      <c r="A16" s="32">
        <v>4</v>
      </c>
      <c r="B16" s="27" t="s">
        <v>38</v>
      </c>
      <c r="C16" s="3">
        <v>2</v>
      </c>
      <c r="D16" s="871" t="s">
        <v>116</v>
      </c>
      <c r="E16" s="1039"/>
      <c r="F16" s="872"/>
      <c r="G16" s="5"/>
      <c r="H16" s="5"/>
      <c r="I16" s="5"/>
    </row>
    <row r="17" spans="1:12" ht="19.5" customHeight="1" x14ac:dyDescent="0.25">
      <c r="A17" s="33" t="s">
        <v>39</v>
      </c>
      <c r="B17" s="27" t="s">
        <v>6</v>
      </c>
      <c r="C17" s="3">
        <v>187</v>
      </c>
      <c r="D17" s="871">
        <v>138</v>
      </c>
      <c r="E17" s="1039"/>
      <c r="F17" s="872"/>
      <c r="G17" s="5"/>
      <c r="H17" s="5"/>
      <c r="I17" s="5"/>
    </row>
    <row r="18" spans="1:12" ht="19.5" customHeight="1" x14ac:dyDescent="0.25">
      <c r="A18" s="34">
        <v>6</v>
      </c>
      <c r="B18" s="27" t="s">
        <v>40</v>
      </c>
      <c r="C18" s="3">
        <v>7</v>
      </c>
      <c r="D18" s="871">
        <v>9</v>
      </c>
      <c r="E18" s="1039"/>
      <c r="F18" s="872"/>
      <c r="G18" s="5"/>
      <c r="H18" s="5"/>
      <c r="I18" s="5"/>
    </row>
    <row r="19" spans="1:12" ht="19.5" customHeight="1" x14ac:dyDescent="0.25">
      <c r="A19" s="35">
        <v>7</v>
      </c>
      <c r="B19" s="27" t="s">
        <v>7</v>
      </c>
      <c r="C19" s="3">
        <v>120</v>
      </c>
      <c r="D19" s="871">
        <v>120</v>
      </c>
      <c r="E19" s="1039"/>
      <c r="F19" s="872"/>
      <c r="G19" s="5"/>
      <c r="H19" s="5"/>
      <c r="I19" s="5"/>
    </row>
    <row r="20" spans="1:12" ht="19.5" customHeight="1" x14ac:dyDescent="0.25">
      <c r="A20" s="36">
        <v>8</v>
      </c>
      <c r="B20" s="27" t="s">
        <v>41</v>
      </c>
      <c r="C20" s="3">
        <v>189</v>
      </c>
      <c r="D20" s="871">
        <v>140</v>
      </c>
      <c r="E20" s="1039"/>
      <c r="F20" s="872"/>
      <c r="G20" s="5"/>
      <c r="H20" s="5"/>
      <c r="I20" s="5"/>
    </row>
    <row r="21" spans="1:12" ht="19.5" customHeight="1" x14ac:dyDescent="0.25">
      <c r="A21" s="30">
        <v>9</v>
      </c>
      <c r="B21" s="27" t="s">
        <v>42</v>
      </c>
      <c r="C21" s="3">
        <v>7</v>
      </c>
      <c r="D21" s="871">
        <v>3</v>
      </c>
      <c r="E21" s="1039"/>
      <c r="F21" s="872"/>
      <c r="G21" s="5"/>
      <c r="H21" s="5"/>
      <c r="I21" s="5"/>
    </row>
    <row r="22" spans="1:12" ht="19.5" customHeight="1" thickBot="1" x14ac:dyDescent="0.3">
      <c r="A22" s="37">
        <v>10</v>
      </c>
      <c r="B22" s="28" t="s">
        <v>19</v>
      </c>
      <c r="C22" s="20">
        <v>120</v>
      </c>
      <c r="D22" s="1046">
        <v>100</v>
      </c>
      <c r="E22" s="1047"/>
      <c r="F22" s="1048"/>
      <c r="G22" s="5"/>
      <c r="H22" s="5"/>
      <c r="I22" s="5"/>
    </row>
    <row r="23" spans="1:12" ht="19.5" customHeight="1" thickBot="1" x14ac:dyDescent="0.3">
      <c r="A23" s="186" t="s">
        <v>18</v>
      </c>
      <c r="B23" s="187"/>
      <c r="C23" s="187"/>
      <c r="D23" s="187"/>
      <c r="E23" s="187"/>
      <c r="F23" s="209"/>
      <c r="G23" s="78"/>
      <c r="H23" s="78"/>
      <c r="I23" s="78"/>
    </row>
    <row r="24" spans="1:12" ht="19.5" customHeight="1" x14ac:dyDescent="0.25">
      <c r="A24" s="41">
        <v>11</v>
      </c>
      <c r="B24" s="46" t="s">
        <v>8</v>
      </c>
      <c r="C24" s="14" t="s">
        <v>114</v>
      </c>
      <c r="D24" s="950">
        <v>2</v>
      </c>
      <c r="E24" s="1043"/>
      <c r="F24" s="951"/>
      <c r="G24" s="5"/>
      <c r="H24" s="5"/>
      <c r="I24" s="5"/>
    </row>
    <row r="25" spans="1:12" ht="19.5" customHeight="1" x14ac:dyDescent="0.25">
      <c r="A25" s="30">
        <v>12</v>
      </c>
      <c r="B25" s="47" t="s">
        <v>9</v>
      </c>
      <c r="C25" s="3">
        <v>6</v>
      </c>
      <c r="D25" s="871">
        <v>3</v>
      </c>
      <c r="E25" s="1039"/>
      <c r="F25" s="872"/>
      <c r="G25" s="5"/>
      <c r="H25" s="5"/>
      <c r="I25" s="5"/>
    </row>
    <row r="26" spans="1:12" ht="19.5" customHeight="1" x14ac:dyDescent="0.25">
      <c r="A26" s="30">
        <v>13</v>
      </c>
      <c r="B26" s="47" t="s">
        <v>10</v>
      </c>
      <c r="C26" s="3">
        <v>9</v>
      </c>
      <c r="D26" s="871">
        <v>5</v>
      </c>
      <c r="E26" s="1039"/>
      <c r="F26" s="872"/>
      <c r="G26" s="5"/>
      <c r="H26" s="5"/>
      <c r="I26" s="5"/>
    </row>
    <row r="27" spans="1:12" ht="19.5" customHeight="1" x14ac:dyDescent="0.25">
      <c r="A27" s="30">
        <v>14</v>
      </c>
      <c r="B27" s="47" t="s">
        <v>11</v>
      </c>
      <c r="C27" s="3" t="s">
        <v>22</v>
      </c>
      <c r="D27" s="871" t="s">
        <v>51</v>
      </c>
      <c r="E27" s="1039"/>
      <c r="F27" s="872"/>
      <c r="G27" s="5"/>
      <c r="H27" s="5"/>
      <c r="I27" s="5"/>
      <c r="J27" s="5"/>
      <c r="K27" s="5"/>
      <c r="L27" s="5"/>
    </row>
    <row r="28" spans="1:12" ht="19.5" customHeight="1" x14ac:dyDescent="0.25">
      <c r="A28" s="30">
        <v>15</v>
      </c>
      <c r="B28" s="47" t="s">
        <v>12</v>
      </c>
      <c r="C28" s="3" t="s">
        <v>20</v>
      </c>
      <c r="D28" s="871" t="s">
        <v>20</v>
      </c>
      <c r="E28" s="1039"/>
      <c r="F28" s="872"/>
      <c r="G28" s="5"/>
      <c r="H28" s="5"/>
      <c r="I28" s="5"/>
    </row>
    <row r="29" spans="1:12" ht="18.75" customHeight="1" x14ac:dyDescent="0.25">
      <c r="A29" s="42">
        <v>16</v>
      </c>
      <c r="B29" s="47" t="s">
        <v>13</v>
      </c>
      <c r="C29" s="3">
        <v>12</v>
      </c>
      <c r="D29" s="871">
        <v>22</v>
      </c>
      <c r="E29" s="1039"/>
      <c r="F29" s="872"/>
      <c r="G29" s="5"/>
      <c r="H29" s="5"/>
      <c r="I29" s="5"/>
    </row>
    <row r="30" spans="1:12" ht="18.75" customHeight="1" x14ac:dyDescent="0.25">
      <c r="A30" s="42">
        <v>17</v>
      </c>
      <c r="B30" s="47" t="s">
        <v>50</v>
      </c>
      <c r="C30" s="3">
        <v>19</v>
      </c>
      <c r="D30" s="871">
        <v>32</v>
      </c>
      <c r="E30" s="1039"/>
      <c r="F30" s="872"/>
      <c r="G30" s="5"/>
      <c r="H30" s="5"/>
      <c r="I30" s="5"/>
    </row>
    <row r="31" spans="1:12" ht="19.5" customHeight="1" x14ac:dyDescent="0.25">
      <c r="A31" s="42">
        <v>18</v>
      </c>
      <c r="B31" s="47" t="s">
        <v>14</v>
      </c>
      <c r="C31" s="3">
        <v>0</v>
      </c>
      <c r="D31" s="871">
        <v>1</v>
      </c>
      <c r="E31" s="1039"/>
      <c r="F31" s="872"/>
      <c r="G31" s="5"/>
      <c r="H31" s="5"/>
      <c r="I31" s="5"/>
    </row>
    <row r="32" spans="1:12" ht="19.5" customHeight="1" x14ac:dyDescent="0.25">
      <c r="A32" s="42">
        <v>19</v>
      </c>
      <c r="B32" s="47" t="s">
        <v>2</v>
      </c>
      <c r="C32" s="3">
        <v>0</v>
      </c>
      <c r="D32" s="871">
        <v>0</v>
      </c>
      <c r="E32" s="1039"/>
      <c r="F32" s="872"/>
      <c r="G32" s="5"/>
      <c r="H32" s="5"/>
      <c r="I32" s="5"/>
    </row>
    <row r="33" spans="1:17" ht="19.5" customHeight="1" x14ac:dyDescent="0.25">
      <c r="A33" s="42">
        <v>20</v>
      </c>
      <c r="B33" s="47" t="s">
        <v>15</v>
      </c>
      <c r="C33" s="3">
        <v>0</v>
      </c>
      <c r="D33" s="871">
        <v>2</v>
      </c>
      <c r="E33" s="1039"/>
      <c r="F33" s="872"/>
      <c r="G33" s="5"/>
      <c r="H33" s="5"/>
      <c r="I33" s="5"/>
    </row>
    <row r="34" spans="1:17" ht="19.5" customHeight="1" thickBot="1" x14ac:dyDescent="0.3">
      <c r="A34" s="42">
        <v>21</v>
      </c>
      <c r="B34" s="48" t="s">
        <v>16</v>
      </c>
      <c r="C34" s="20" t="s">
        <v>20</v>
      </c>
      <c r="D34" s="1046" t="s">
        <v>20</v>
      </c>
      <c r="E34" s="1047"/>
      <c r="F34" s="1048"/>
      <c r="G34" s="5"/>
      <c r="H34" s="5"/>
      <c r="I34" s="5"/>
    </row>
    <row r="35" spans="1:17" ht="19.5" customHeight="1" thickBot="1" x14ac:dyDescent="0.3">
      <c r="G35" s="177"/>
    </row>
    <row r="36" spans="1:17" ht="19.5" customHeight="1" thickBot="1" x14ac:dyDescent="0.3">
      <c r="A36" s="779" t="s">
        <v>44</v>
      </c>
      <c r="B36" s="780"/>
      <c r="C36" s="780"/>
      <c r="D36" s="780"/>
      <c r="E36" s="780"/>
      <c r="F36" s="780"/>
      <c r="G36" s="780"/>
      <c r="H36" s="780"/>
      <c r="I36" s="780"/>
      <c r="J36" s="780"/>
      <c r="K36" s="780"/>
      <c r="L36" s="780"/>
      <c r="M36" s="780"/>
      <c r="N36" s="780"/>
      <c r="O36" s="780"/>
      <c r="P36" s="780"/>
      <c r="Q36" s="781"/>
    </row>
    <row r="37" spans="1:17" ht="19.5" customHeight="1" thickBot="1" x14ac:dyDescent="0.35">
      <c r="A37" s="782" t="s">
        <v>47</v>
      </c>
      <c r="B37" s="783"/>
      <c r="C37" s="304" t="s">
        <v>33</v>
      </c>
      <c r="D37" s="305" t="s">
        <v>27</v>
      </c>
      <c r="E37" s="305" t="s">
        <v>22</v>
      </c>
      <c r="F37" s="305" t="s">
        <v>28</v>
      </c>
      <c r="G37" s="305" t="s">
        <v>30</v>
      </c>
      <c r="H37" s="305" t="s">
        <v>29</v>
      </c>
      <c r="I37" s="305" t="s">
        <v>34</v>
      </c>
      <c r="J37" s="305" t="s">
        <v>1</v>
      </c>
      <c r="K37" s="305">
        <v>100</v>
      </c>
      <c r="L37" s="305">
        <v>50</v>
      </c>
      <c r="M37" s="305">
        <v>0</v>
      </c>
      <c r="N37" s="305" t="s">
        <v>31</v>
      </c>
      <c r="O37" s="305" t="s">
        <v>32</v>
      </c>
      <c r="P37" s="305" t="s">
        <v>35</v>
      </c>
      <c r="Q37" s="306" t="s">
        <v>36</v>
      </c>
    </row>
    <row r="38" spans="1:17" ht="20.25" customHeight="1" thickBot="1" x14ac:dyDescent="0.3">
      <c r="A38" s="784"/>
      <c r="B38" s="785"/>
      <c r="C38" s="302">
        <v>2</v>
      </c>
      <c r="D38" s="303">
        <v>4</v>
      </c>
      <c r="E38" s="303" t="s">
        <v>48</v>
      </c>
      <c r="F38" s="303">
        <v>25</v>
      </c>
      <c r="G38" s="303">
        <v>36</v>
      </c>
      <c r="H38" s="303">
        <v>16</v>
      </c>
      <c r="I38" s="303">
        <v>6.25</v>
      </c>
      <c r="J38" s="303">
        <v>69.44</v>
      </c>
      <c r="K38" s="303" t="s">
        <v>48</v>
      </c>
      <c r="L38" s="303" t="s">
        <v>48</v>
      </c>
      <c r="M38" s="303">
        <v>1</v>
      </c>
      <c r="N38" s="303">
        <v>3</v>
      </c>
      <c r="O38" s="303">
        <v>0</v>
      </c>
      <c r="P38" s="307">
        <v>3</v>
      </c>
      <c r="Q38" s="308"/>
    </row>
    <row r="39" spans="1:17" ht="13.8" thickBot="1" x14ac:dyDescent="0.3"/>
    <row r="40" spans="1:17" ht="20.25" customHeight="1" thickBot="1" x14ac:dyDescent="0.3">
      <c r="A40" s="806" t="s">
        <v>1</v>
      </c>
      <c r="B40" s="942" t="s">
        <v>0</v>
      </c>
      <c r="C40" s="810" t="s">
        <v>47</v>
      </c>
      <c r="D40" s="811"/>
      <c r="E40" s="811"/>
      <c r="F40" s="812"/>
    </row>
    <row r="41" spans="1:17" ht="34.799999999999997" customHeight="1" thickBot="1" x14ac:dyDescent="0.3">
      <c r="A41" s="807"/>
      <c r="B41" s="930"/>
      <c r="C41" s="974" t="s">
        <v>248</v>
      </c>
      <c r="D41" s="975"/>
      <c r="E41" s="976" t="s">
        <v>163</v>
      </c>
      <c r="F41" s="977"/>
    </row>
    <row r="42" spans="1:17" ht="20.25" customHeight="1" thickBot="1" x14ac:dyDescent="0.3">
      <c r="A42" s="378" t="s">
        <v>17</v>
      </c>
      <c r="B42" s="379"/>
      <c r="C42" s="379"/>
      <c r="D42" s="379"/>
      <c r="E42" s="379"/>
      <c r="F42" s="380"/>
    </row>
    <row r="43" spans="1:17" ht="18" x14ac:dyDescent="0.25">
      <c r="A43" s="29">
        <v>1</v>
      </c>
      <c r="B43" s="239" t="s">
        <v>3</v>
      </c>
      <c r="C43" s="948">
        <v>4</v>
      </c>
      <c r="D43" s="949"/>
      <c r="E43" s="948">
        <v>20</v>
      </c>
      <c r="F43" s="949"/>
    </row>
    <row r="44" spans="1:17" ht="18" customHeight="1" x14ac:dyDescent="0.25">
      <c r="A44" s="30">
        <v>2</v>
      </c>
      <c r="B44" s="240" t="s">
        <v>4</v>
      </c>
      <c r="C44" s="273">
        <v>1</v>
      </c>
      <c r="D44" s="274">
        <v>3</v>
      </c>
      <c r="E44" s="273">
        <v>1</v>
      </c>
      <c r="F44" s="274">
        <v>3</v>
      </c>
    </row>
    <row r="45" spans="1:17" ht="18" x14ac:dyDescent="0.3">
      <c r="A45" s="31">
        <v>3</v>
      </c>
      <c r="B45" s="240" t="s">
        <v>5</v>
      </c>
      <c r="C45" s="925">
        <v>5</v>
      </c>
      <c r="D45" s="926"/>
      <c r="E45" s="925">
        <v>5</v>
      </c>
      <c r="F45" s="926"/>
    </row>
    <row r="46" spans="1:17" ht="16.8" x14ac:dyDescent="0.3">
      <c r="A46" s="32">
        <v>4</v>
      </c>
      <c r="B46" s="240" t="s">
        <v>38</v>
      </c>
      <c r="C46" s="925">
        <v>4</v>
      </c>
      <c r="D46" s="926"/>
      <c r="E46" s="925">
        <v>3</v>
      </c>
      <c r="F46" s="926"/>
    </row>
    <row r="47" spans="1:17" ht="16.8" x14ac:dyDescent="0.25">
      <c r="A47" s="33" t="s">
        <v>39</v>
      </c>
      <c r="B47" s="240" t="s">
        <v>6</v>
      </c>
      <c r="C47" s="273">
        <v>147</v>
      </c>
      <c r="D47" s="274">
        <v>115</v>
      </c>
      <c r="E47" s="273">
        <v>101</v>
      </c>
      <c r="F47" s="274">
        <v>122</v>
      </c>
    </row>
    <row r="48" spans="1:17" ht="16.8" x14ac:dyDescent="0.25">
      <c r="A48" s="34">
        <v>6</v>
      </c>
      <c r="B48" s="240" t="s">
        <v>40</v>
      </c>
      <c r="C48" s="273">
        <v>10</v>
      </c>
      <c r="D48" s="274">
        <v>10</v>
      </c>
      <c r="E48" s="273">
        <v>10</v>
      </c>
      <c r="F48" s="274">
        <v>10</v>
      </c>
    </row>
    <row r="49" spans="1:6" ht="16.8" x14ac:dyDescent="0.25">
      <c r="A49" s="35">
        <v>7</v>
      </c>
      <c r="B49" s="240" t="s">
        <v>7</v>
      </c>
      <c r="C49" s="273">
        <v>297</v>
      </c>
      <c r="D49" s="274">
        <v>236</v>
      </c>
      <c r="E49" s="273">
        <v>274</v>
      </c>
      <c r="F49" s="274">
        <v>565</v>
      </c>
    </row>
    <row r="50" spans="1:6" ht="16.8" x14ac:dyDescent="0.25">
      <c r="A50" s="36">
        <v>8</v>
      </c>
      <c r="B50" s="240" t="s">
        <v>41</v>
      </c>
      <c r="C50" s="273">
        <v>60</v>
      </c>
      <c r="D50" s="274">
        <v>206</v>
      </c>
      <c r="E50" s="273">
        <v>150</v>
      </c>
      <c r="F50" s="274">
        <v>76</v>
      </c>
    </row>
    <row r="51" spans="1:6" ht="15.6" customHeight="1" x14ac:dyDescent="0.25">
      <c r="A51" s="30">
        <v>9</v>
      </c>
      <c r="B51" s="240" t="s">
        <v>42</v>
      </c>
      <c r="C51" s="273">
        <v>10</v>
      </c>
      <c r="D51" s="274">
        <v>1</v>
      </c>
      <c r="E51" s="273">
        <v>10</v>
      </c>
      <c r="F51" s="274">
        <v>2</v>
      </c>
    </row>
    <row r="52" spans="1:6" ht="17.399999999999999" thickBot="1" x14ac:dyDescent="0.3">
      <c r="A52" s="37">
        <v>10</v>
      </c>
      <c r="B52" s="241" t="s">
        <v>19</v>
      </c>
      <c r="C52" s="273">
        <v>161</v>
      </c>
      <c r="D52" s="276">
        <v>414</v>
      </c>
      <c r="E52" s="275">
        <v>598</v>
      </c>
      <c r="F52" s="276">
        <v>44</v>
      </c>
    </row>
    <row r="53" spans="1:6" ht="18" customHeight="1" thickBot="1" x14ac:dyDescent="0.3">
      <c r="A53" s="927" t="s">
        <v>54</v>
      </c>
      <c r="B53" s="929" t="s">
        <v>0</v>
      </c>
      <c r="C53" s="813" t="s">
        <v>18</v>
      </c>
      <c r="D53" s="814"/>
      <c r="E53" s="814"/>
      <c r="F53" s="815"/>
    </row>
    <row r="54" spans="1:6" ht="18" thickBot="1" x14ac:dyDescent="0.3">
      <c r="A54" s="928"/>
      <c r="B54" s="930"/>
      <c r="C54" s="288" t="s">
        <v>55</v>
      </c>
      <c r="D54" s="289" t="s">
        <v>56</v>
      </c>
      <c r="E54" s="270" t="s">
        <v>55</v>
      </c>
      <c r="F54" s="271" t="s">
        <v>56</v>
      </c>
    </row>
    <row r="55" spans="1:6" ht="16.8" x14ac:dyDescent="0.25">
      <c r="A55" s="41">
        <v>11</v>
      </c>
      <c r="B55" s="232" t="s">
        <v>8</v>
      </c>
      <c r="C55" s="13">
        <v>16</v>
      </c>
      <c r="D55" s="231">
        <v>0</v>
      </c>
      <c r="E55" s="93">
        <v>1</v>
      </c>
      <c r="F55" s="267">
        <v>8</v>
      </c>
    </row>
    <row r="56" spans="1:6" ht="16.8" x14ac:dyDescent="0.25">
      <c r="A56" s="30">
        <v>12</v>
      </c>
      <c r="B56" s="233" t="s">
        <v>9</v>
      </c>
      <c r="C56" s="17">
        <v>19</v>
      </c>
      <c r="D56" s="211">
        <v>1</v>
      </c>
      <c r="E56" s="44">
        <v>6</v>
      </c>
      <c r="F56" s="211">
        <v>10</v>
      </c>
    </row>
    <row r="57" spans="1:6" ht="16.8" x14ac:dyDescent="0.25">
      <c r="A57" s="30">
        <v>13</v>
      </c>
      <c r="B57" s="233" t="s">
        <v>10</v>
      </c>
      <c r="C57" s="17">
        <v>7</v>
      </c>
      <c r="D57" s="211">
        <v>7</v>
      </c>
      <c r="E57" s="44">
        <v>3</v>
      </c>
      <c r="F57" s="211">
        <v>3</v>
      </c>
    </row>
    <row r="58" spans="1:6" ht="16.8" x14ac:dyDescent="0.25">
      <c r="A58" s="30">
        <v>14</v>
      </c>
      <c r="B58" s="233" t="s">
        <v>11</v>
      </c>
      <c r="C58" s="17" t="s">
        <v>51</v>
      </c>
      <c r="D58" s="211" t="s">
        <v>51</v>
      </c>
      <c r="E58" s="44" t="s">
        <v>51</v>
      </c>
      <c r="F58" s="211" t="s">
        <v>51</v>
      </c>
    </row>
    <row r="59" spans="1:6" ht="16.8" x14ac:dyDescent="0.25">
      <c r="A59" s="30">
        <v>15</v>
      </c>
      <c r="B59" s="233" t="s">
        <v>12</v>
      </c>
      <c r="C59" s="17" t="s">
        <v>20</v>
      </c>
      <c r="D59" s="211" t="s">
        <v>20</v>
      </c>
      <c r="E59" s="44" t="s">
        <v>20</v>
      </c>
      <c r="F59" s="211" t="s">
        <v>20</v>
      </c>
    </row>
    <row r="60" spans="1:6" ht="16.2" x14ac:dyDescent="0.25">
      <c r="A60" s="42">
        <v>16</v>
      </c>
      <c r="B60" s="233" t="s">
        <v>13</v>
      </c>
      <c r="C60" s="17" t="s">
        <v>52</v>
      </c>
      <c r="D60" s="211">
        <v>18</v>
      </c>
      <c r="E60" s="44" t="s">
        <v>52</v>
      </c>
      <c r="F60" s="211" t="s">
        <v>52</v>
      </c>
    </row>
    <row r="61" spans="1:6" ht="16.2" x14ac:dyDescent="0.25">
      <c r="A61" s="42">
        <v>17</v>
      </c>
      <c r="B61" s="233" t="s">
        <v>50</v>
      </c>
      <c r="C61" s="17" t="s">
        <v>52</v>
      </c>
      <c r="D61" s="211">
        <v>19</v>
      </c>
      <c r="E61" s="44" t="s">
        <v>52</v>
      </c>
      <c r="F61" s="211" t="s">
        <v>52</v>
      </c>
    </row>
    <row r="62" spans="1:6" ht="16.2" x14ac:dyDescent="0.25">
      <c r="A62" s="42">
        <v>18</v>
      </c>
      <c r="B62" s="233" t="s">
        <v>14</v>
      </c>
      <c r="C62" s="17" t="s">
        <v>52</v>
      </c>
      <c r="D62" s="211">
        <v>0</v>
      </c>
      <c r="E62" s="44" t="s">
        <v>52</v>
      </c>
      <c r="F62" s="211" t="s">
        <v>52</v>
      </c>
    </row>
    <row r="63" spans="1:6" ht="16.2" x14ac:dyDescent="0.25">
      <c r="A63" s="42">
        <v>19</v>
      </c>
      <c r="B63" s="233" t="s">
        <v>2</v>
      </c>
      <c r="C63" s="17" t="s">
        <v>52</v>
      </c>
      <c r="D63" s="211">
        <v>0</v>
      </c>
      <c r="E63" s="44" t="s">
        <v>52</v>
      </c>
      <c r="F63" s="211" t="s">
        <v>52</v>
      </c>
    </row>
    <row r="64" spans="1:6" ht="16.2" x14ac:dyDescent="0.25">
      <c r="A64" s="42">
        <v>20</v>
      </c>
      <c r="B64" s="233" t="s">
        <v>15</v>
      </c>
      <c r="C64" s="17" t="s">
        <v>52</v>
      </c>
      <c r="D64" s="211">
        <v>0</v>
      </c>
      <c r="E64" s="44" t="s">
        <v>52</v>
      </c>
      <c r="F64" s="211" t="s">
        <v>52</v>
      </c>
    </row>
    <row r="65" spans="1:17" ht="16.8" thickBot="1" x14ac:dyDescent="0.3">
      <c r="A65" s="42">
        <v>21</v>
      </c>
      <c r="B65" s="234" t="s">
        <v>16</v>
      </c>
      <c r="C65" s="19" t="s">
        <v>52</v>
      </c>
      <c r="D65" s="109">
        <v>0</v>
      </c>
      <c r="E65" s="45" t="s">
        <v>52</v>
      </c>
      <c r="F65" s="109" t="s">
        <v>52</v>
      </c>
    </row>
    <row r="66" spans="1:17" ht="13.8" thickBot="1" x14ac:dyDescent="0.3"/>
    <row r="67" spans="1:17" ht="21.6" customHeight="1" thickBot="1" x14ac:dyDescent="0.3">
      <c r="A67" s="893" t="s">
        <v>46</v>
      </c>
      <c r="B67" s="894"/>
      <c r="C67" s="894"/>
      <c r="D67" s="894"/>
      <c r="E67" s="894"/>
      <c r="F67" s="894"/>
      <c r="G67" s="894"/>
      <c r="H67" s="894"/>
      <c r="I67" s="894"/>
      <c r="J67" s="894"/>
      <c r="K67" s="894"/>
      <c r="L67" s="894"/>
      <c r="M67" s="894"/>
      <c r="N67" s="894"/>
      <c r="O67" s="894"/>
      <c r="P67" s="894"/>
      <c r="Q67" s="895"/>
    </row>
    <row r="68" spans="1:17" ht="23.4" customHeight="1" x14ac:dyDescent="0.3">
      <c r="A68" s="896" t="s">
        <v>329</v>
      </c>
      <c r="B68" s="1023"/>
      <c r="C68" s="79" t="s">
        <v>33</v>
      </c>
      <c r="D68" s="49" t="s">
        <v>27</v>
      </c>
      <c r="E68" s="49" t="s">
        <v>22</v>
      </c>
      <c r="F68" s="49" t="s">
        <v>28</v>
      </c>
      <c r="G68" s="49" t="s">
        <v>30</v>
      </c>
      <c r="H68" s="49" t="s">
        <v>29</v>
      </c>
      <c r="I68" s="49" t="s">
        <v>34</v>
      </c>
      <c r="J68" s="49" t="s">
        <v>1</v>
      </c>
      <c r="K68" s="49">
        <v>100</v>
      </c>
      <c r="L68" s="49">
        <v>50</v>
      </c>
      <c r="M68" s="49">
        <v>0</v>
      </c>
      <c r="N68" s="49" t="s">
        <v>31</v>
      </c>
      <c r="O68" s="49" t="s">
        <v>32</v>
      </c>
      <c r="P68" s="49" t="s">
        <v>35</v>
      </c>
      <c r="Q68" s="50" t="s">
        <v>36</v>
      </c>
    </row>
    <row r="69" spans="1:17" ht="16.2" thickBot="1" x14ac:dyDescent="0.35">
      <c r="A69" s="842"/>
      <c r="B69" s="1162"/>
      <c r="C69" s="281">
        <v>3</v>
      </c>
      <c r="D69" s="281">
        <v>3</v>
      </c>
      <c r="E69" s="281">
        <v>1</v>
      </c>
      <c r="F69" s="281">
        <v>92</v>
      </c>
      <c r="G69" s="281">
        <v>73</v>
      </c>
      <c r="H69" s="281" t="s">
        <v>437</v>
      </c>
      <c r="I69" s="281">
        <v>46</v>
      </c>
      <c r="J69" s="281">
        <v>126.02</v>
      </c>
      <c r="K69" s="281" t="s">
        <v>48</v>
      </c>
      <c r="L69" s="281">
        <v>1</v>
      </c>
      <c r="M69" s="281" t="s">
        <v>48</v>
      </c>
      <c r="N69" s="281">
        <v>10</v>
      </c>
      <c r="O69" s="281">
        <v>3</v>
      </c>
      <c r="P69" s="116">
        <v>2</v>
      </c>
      <c r="Q69" s="71"/>
    </row>
    <row r="70" spans="1:17" ht="17.399999999999999" customHeight="1" thickBot="1" x14ac:dyDescent="0.3"/>
    <row r="71" spans="1:17" ht="31.8" customHeight="1" thickBot="1" x14ac:dyDescent="0.3">
      <c r="A71" s="1235" t="s">
        <v>1</v>
      </c>
      <c r="B71" s="1250" t="s">
        <v>0</v>
      </c>
      <c r="C71" s="1247" t="s">
        <v>350</v>
      </c>
      <c r="D71" s="1248"/>
      <c r="E71" s="1249"/>
    </row>
    <row r="72" spans="1:17" ht="31.8" thickBot="1" x14ac:dyDescent="0.3">
      <c r="A72" s="1236"/>
      <c r="B72" s="1238"/>
      <c r="C72" s="775" t="s">
        <v>439</v>
      </c>
      <c r="D72" s="714" t="s">
        <v>440</v>
      </c>
      <c r="E72" s="776" t="s">
        <v>441</v>
      </c>
    </row>
    <row r="73" spans="1:17" ht="18" thickBot="1" x14ac:dyDescent="0.3">
      <c r="A73" s="1242"/>
      <c r="B73" s="1251"/>
      <c r="C73" s="1014" t="s">
        <v>17</v>
      </c>
      <c r="D73" s="1015"/>
      <c r="E73" s="1016"/>
    </row>
    <row r="74" spans="1:17" ht="17.399999999999999" customHeight="1" x14ac:dyDescent="0.25">
      <c r="A74" s="29">
        <v>1</v>
      </c>
      <c r="B74" s="239" t="s">
        <v>3</v>
      </c>
      <c r="C74" s="637">
        <v>2</v>
      </c>
      <c r="D74" s="591">
        <v>5</v>
      </c>
      <c r="E74" s="638">
        <v>11</v>
      </c>
    </row>
    <row r="75" spans="1:17" ht="15.6" customHeight="1" x14ac:dyDescent="0.25">
      <c r="A75" s="30">
        <v>2</v>
      </c>
      <c r="B75" s="240" t="s">
        <v>4</v>
      </c>
      <c r="C75" s="777">
        <v>1</v>
      </c>
      <c r="D75" s="778">
        <v>1</v>
      </c>
      <c r="E75" s="597">
        <v>1</v>
      </c>
    </row>
    <row r="76" spans="1:17" ht="18" customHeight="1" x14ac:dyDescent="0.25">
      <c r="A76" s="31">
        <v>3</v>
      </c>
      <c r="B76" s="240" t="s">
        <v>5</v>
      </c>
      <c r="C76" s="598" t="s">
        <v>379</v>
      </c>
      <c r="D76" s="591" t="s">
        <v>379</v>
      </c>
      <c r="E76" s="597" t="s">
        <v>379</v>
      </c>
    </row>
    <row r="77" spans="1:17" ht="18" customHeight="1" x14ac:dyDescent="0.25">
      <c r="A77" s="32">
        <v>4</v>
      </c>
      <c r="B77" s="240" t="s">
        <v>38</v>
      </c>
      <c r="C77" s="598" t="s">
        <v>380</v>
      </c>
      <c r="D77" s="591" t="s">
        <v>398</v>
      </c>
      <c r="E77" s="597" t="s">
        <v>438</v>
      </c>
    </row>
    <row r="78" spans="1:17" ht="16.8" x14ac:dyDescent="0.25">
      <c r="A78" s="33" t="s">
        <v>39</v>
      </c>
      <c r="B78" s="240" t="s">
        <v>6</v>
      </c>
      <c r="C78" s="598">
        <v>111</v>
      </c>
      <c r="D78" s="591">
        <v>312</v>
      </c>
      <c r="E78" s="597">
        <v>222</v>
      </c>
    </row>
    <row r="79" spans="1:17" ht="16.8" x14ac:dyDescent="0.25">
      <c r="A79" s="34">
        <v>6</v>
      </c>
      <c r="B79" s="240" t="s">
        <v>40</v>
      </c>
      <c r="C79" s="598">
        <v>10</v>
      </c>
      <c r="D79" s="591">
        <v>4</v>
      </c>
      <c r="E79" s="597">
        <v>10</v>
      </c>
    </row>
    <row r="80" spans="1:17" ht="16.8" x14ac:dyDescent="0.25">
      <c r="A80" s="35">
        <v>7</v>
      </c>
      <c r="B80" s="240" t="s">
        <v>7</v>
      </c>
      <c r="C80" s="598">
        <v>300</v>
      </c>
      <c r="D80" s="591">
        <v>300</v>
      </c>
      <c r="E80" s="597">
        <v>291</v>
      </c>
    </row>
    <row r="81" spans="1:5" ht="16.8" x14ac:dyDescent="0.25">
      <c r="A81" s="36">
        <v>8</v>
      </c>
      <c r="B81" s="240" t="s">
        <v>41</v>
      </c>
      <c r="C81" s="599">
        <v>239</v>
      </c>
      <c r="D81" s="593">
        <v>246</v>
      </c>
      <c r="E81" s="600">
        <v>223</v>
      </c>
    </row>
    <row r="82" spans="1:5" ht="16.8" x14ac:dyDescent="0.25">
      <c r="A82" s="30">
        <v>9</v>
      </c>
      <c r="B82" s="240" t="s">
        <v>42</v>
      </c>
      <c r="C82" s="544">
        <v>2</v>
      </c>
      <c r="D82" s="542">
        <v>4</v>
      </c>
      <c r="E82" s="545">
        <v>2</v>
      </c>
    </row>
    <row r="83" spans="1:5" ht="17.399999999999999" thickBot="1" x14ac:dyDescent="0.3">
      <c r="A83" s="37">
        <v>10</v>
      </c>
      <c r="B83" s="241" t="s">
        <v>19</v>
      </c>
      <c r="C83" s="546">
        <v>228</v>
      </c>
      <c r="D83" s="581">
        <v>228</v>
      </c>
      <c r="E83" s="547">
        <v>219</v>
      </c>
    </row>
    <row r="84" spans="1:5" ht="18" thickBot="1" x14ac:dyDescent="0.3">
      <c r="B84" s="774"/>
      <c r="C84" s="956" t="s">
        <v>18</v>
      </c>
      <c r="D84" s="957"/>
      <c r="E84" s="958"/>
    </row>
    <row r="85" spans="1:5" ht="16.8" x14ac:dyDescent="0.25">
      <c r="A85" s="41">
        <v>11</v>
      </c>
      <c r="B85" s="232" t="s">
        <v>8</v>
      </c>
      <c r="C85" s="469">
        <v>4</v>
      </c>
      <c r="D85" s="470" t="s">
        <v>437</v>
      </c>
      <c r="E85" s="471">
        <v>32</v>
      </c>
    </row>
    <row r="86" spans="1:5" ht="16.8" x14ac:dyDescent="0.25">
      <c r="A86" s="30">
        <v>12</v>
      </c>
      <c r="B86" s="233" t="s">
        <v>9</v>
      </c>
      <c r="C86" s="472">
        <v>10</v>
      </c>
      <c r="D86" s="473">
        <v>33</v>
      </c>
      <c r="E86" s="465">
        <v>30</v>
      </c>
    </row>
    <row r="87" spans="1:5" ht="16.8" x14ac:dyDescent="0.25">
      <c r="A87" s="30">
        <v>13</v>
      </c>
      <c r="B87" s="233" t="s">
        <v>10</v>
      </c>
      <c r="C87" s="472">
        <v>6</v>
      </c>
      <c r="D87" s="473">
        <v>6</v>
      </c>
      <c r="E87" s="465">
        <v>6</v>
      </c>
    </row>
    <row r="88" spans="1:5" ht="16.8" x14ac:dyDescent="0.25">
      <c r="A88" s="30">
        <v>14</v>
      </c>
      <c r="B88" s="233" t="s">
        <v>11</v>
      </c>
      <c r="C88" s="472" t="s">
        <v>51</v>
      </c>
      <c r="D88" s="473" t="s">
        <v>22</v>
      </c>
      <c r="E88" s="465" t="s">
        <v>51</v>
      </c>
    </row>
    <row r="89" spans="1:5" ht="16.8" x14ac:dyDescent="0.25">
      <c r="A89" s="30">
        <v>15</v>
      </c>
      <c r="B89" s="233" t="s">
        <v>12</v>
      </c>
      <c r="C89" s="472" t="s">
        <v>20</v>
      </c>
      <c r="D89" s="473" t="s">
        <v>20</v>
      </c>
      <c r="E89" s="465" t="s">
        <v>20</v>
      </c>
    </row>
    <row r="90" spans="1:5" ht="16.2" x14ac:dyDescent="0.25">
      <c r="A90" s="42">
        <v>16</v>
      </c>
      <c r="B90" s="233" t="s">
        <v>13</v>
      </c>
      <c r="C90" s="472">
        <v>5</v>
      </c>
      <c r="D90" s="473">
        <v>60</v>
      </c>
      <c r="E90" s="465">
        <v>60</v>
      </c>
    </row>
    <row r="91" spans="1:5" ht="16.2" x14ac:dyDescent="0.25">
      <c r="A91" s="42">
        <v>17</v>
      </c>
      <c r="B91" s="233" t="s">
        <v>50</v>
      </c>
      <c r="C91" s="472">
        <v>20</v>
      </c>
      <c r="D91" s="473">
        <v>43</v>
      </c>
      <c r="E91" s="465">
        <v>44</v>
      </c>
    </row>
    <row r="92" spans="1:5" ht="16.2" x14ac:dyDescent="0.25">
      <c r="A92" s="42">
        <v>18</v>
      </c>
      <c r="B92" s="233" t="s">
        <v>14</v>
      </c>
      <c r="C92" s="472">
        <v>0</v>
      </c>
      <c r="D92" s="473">
        <v>1</v>
      </c>
      <c r="E92" s="465">
        <v>0</v>
      </c>
    </row>
    <row r="93" spans="1:5" ht="16.2" x14ac:dyDescent="0.25">
      <c r="A93" s="42">
        <v>19</v>
      </c>
      <c r="B93" s="233" t="s">
        <v>2</v>
      </c>
      <c r="C93" s="472">
        <v>0</v>
      </c>
      <c r="D93" s="473">
        <v>0</v>
      </c>
      <c r="E93" s="465">
        <v>0</v>
      </c>
    </row>
    <row r="94" spans="1:5" ht="16.2" x14ac:dyDescent="0.25">
      <c r="A94" s="42">
        <v>20</v>
      </c>
      <c r="B94" s="233" t="s">
        <v>15</v>
      </c>
      <c r="C94" s="472">
        <v>0</v>
      </c>
      <c r="D94" s="473">
        <v>3</v>
      </c>
      <c r="E94" s="465">
        <v>0</v>
      </c>
    </row>
    <row r="95" spans="1:5" ht="16.8" thickBot="1" x14ac:dyDescent="0.3">
      <c r="A95" s="42">
        <v>21</v>
      </c>
      <c r="B95" s="234" t="s">
        <v>16</v>
      </c>
      <c r="C95" s="474" t="s">
        <v>20</v>
      </c>
      <c r="D95" s="475" t="s">
        <v>20</v>
      </c>
      <c r="E95" s="476" t="s">
        <v>20</v>
      </c>
    </row>
  </sheetData>
  <mergeCells count="57">
    <mergeCell ref="A53:A54"/>
    <mergeCell ref="B53:B54"/>
    <mergeCell ref="C46:D46"/>
    <mergeCell ref="E46:F46"/>
    <mergeCell ref="C40:F40"/>
    <mergeCell ref="C53:F53"/>
    <mergeCell ref="D24:F24"/>
    <mergeCell ref="D25:F25"/>
    <mergeCell ref="D26:F26"/>
    <mergeCell ref="D27:F27"/>
    <mergeCell ref="D28:F28"/>
    <mergeCell ref="D33:F33"/>
    <mergeCell ref="D34:F34"/>
    <mergeCell ref="C43:D43"/>
    <mergeCell ref="E43:F43"/>
    <mergeCell ref="D30:F30"/>
    <mergeCell ref="D31:F31"/>
    <mergeCell ref="D32:F32"/>
    <mergeCell ref="D29:F29"/>
    <mergeCell ref="D16:F16"/>
    <mergeCell ref="D17:F17"/>
    <mergeCell ref="D18:F18"/>
    <mergeCell ref="D19:F19"/>
    <mergeCell ref="D20:F20"/>
    <mergeCell ref="A1:Q1"/>
    <mergeCell ref="A5:B5"/>
    <mergeCell ref="A6:B6"/>
    <mergeCell ref="A7:B7"/>
    <mergeCell ref="D21:F21"/>
    <mergeCell ref="D10:F10"/>
    <mergeCell ref="D11:F11"/>
    <mergeCell ref="D13:F13"/>
    <mergeCell ref="D14:F14"/>
    <mergeCell ref="D15:F15"/>
    <mergeCell ref="A67:Q67"/>
    <mergeCell ref="C45:D45"/>
    <mergeCell ref="E45:F45"/>
    <mergeCell ref="A3:B3"/>
    <mergeCell ref="C3:P3"/>
    <mergeCell ref="A10:A11"/>
    <mergeCell ref="B10:B11"/>
    <mergeCell ref="A36:Q36"/>
    <mergeCell ref="A37:B38"/>
    <mergeCell ref="B40:B41"/>
    <mergeCell ref="A40:A41"/>
    <mergeCell ref="C41:D41"/>
    <mergeCell ref="E41:F41"/>
    <mergeCell ref="A8:B8"/>
    <mergeCell ref="A4:P4"/>
    <mergeCell ref="D22:F22"/>
    <mergeCell ref="C71:E71"/>
    <mergeCell ref="C73:E73"/>
    <mergeCell ref="C84:E84"/>
    <mergeCell ref="A68:B69"/>
    <mergeCell ref="A71:A72"/>
    <mergeCell ref="B71:B72"/>
    <mergeCell ref="A73:B73"/>
  </mergeCells>
  <phoneticPr fontId="35" type="noConversion"/>
  <pageMargins left="0.7" right="0.7" top="0.75" bottom="0.75" header="0.3" footer="0.3"/>
  <pageSetup scale="59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7"/>
  <sheetViews>
    <sheetView zoomScaleNormal="100" workbookViewId="0">
      <selection activeCell="A3" sqref="A3:P3"/>
    </sheetView>
  </sheetViews>
  <sheetFormatPr defaultColWidth="9.33203125" defaultRowHeight="13.2" x14ac:dyDescent="0.25"/>
  <cols>
    <col min="1" max="1" width="5.109375" style="1" bestFit="1" customWidth="1"/>
    <col min="2" max="2" width="59.109375" style="1" customWidth="1"/>
    <col min="3" max="7" width="9.33203125" style="1" customWidth="1"/>
    <col min="8" max="9" width="9.33203125" style="1"/>
    <col min="10" max="10" width="9.21875" style="1" customWidth="1"/>
    <col min="11" max="16384" width="9.33203125" style="1"/>
  </cols>
  <sheetData>
    <row r="1" spans="1:17" ht="90.6" customHeight="1" thickBot="1" x14ac:dyDescent="0.3">
      <c r="A1" s="829" t="s">
        <v>121</v>
      </c>
      <c r="B1" s="830"/>
      <c r="C1" s="830"/>
      <c r="D1" s="830"/>
      <c r="E1" s="830"/>
      <c r="F1" s="830"/>
      <c r="G1" s="830"/>
      <c r="H1" s="830"/>
      <c r="I1" s="830"/>
      <c r="J1" s="830"/>
      <c r="K1" s="830"/>
      <c r="L1" s="830"/>
      <c r="M1" s="830"/>
      <c r="N1" s="830"/>
      <c r="O1" s="830"/>
      <c r="P1" s="830"/>
      <c r="Q1" s="831"/>
    </row>
    <row r="2" spans="1:17" ht="13.8" customHeight="1" thickBot="1" x14ac:dyDescent="0.3"/>
    <row r="3" spans="1:17" ht="25.2" thickBot="1" x14ac:dyDescent="0.3">
      <c r="A3" s="840" t="s">
        <v>315</v>
      </c>
      <c r="B3" s="889"/>
      <c r="C3" s="890">
        <v>132</v>
      </c>
      <c r="D3" s="838"/>
      <c r="E3" s="838"/>
      <c r="F3" s="838"/>
      <c r="G3" s="838"/>
      <c r="H3" s="838"/>
      <c r="I3" s="838"/>
      <c r="J3" s="838"/>
      <c r="K3" s="838"/>
      <c r="L3" s="838"/>
      <c r="M3" s="838"/>
      <c r="N3" s="838"/>
      <c r="O3" s="838"/>
      <c r="P3" s="839"/>
    </row>
    <row r="4" spans="1:17" ht="23.4" thickBot="1" x14ac:dyDescent="0.3">
      <c r="A4" s="779" t="s">
        <v>45</v>
      </c>
      <c r="B4" s="780"/>
      <c r="C4" s="780"/>
      <c r="D4" s="780"/>
      <c r="E4" s="780"/>
      <c r="F4" s="780"/>
      <c r="G4" s="780"/>
      <c r="H4" s="780"/>
      <c r="I4" s="780"/>
      <c r="J4" s="780"/>
      <c r="K4" s="780"/>
      <c r="L4" s="780"/>
      <c r="M4" s="780"/>
      <c r="N4" s="780"/>
      <c r="O4" s="780"/>
      <c r="P4" s="780"/>
      <c r="Q4" s="781"/>
    </row>
    <row r="5" spans="1:17" ht="22.2" customHeight="1" thickBot="1" x14ac:dyDescent="0.35">
      <c r="A5" s="832"/>
      <c r="B5" s="947"/>
      <c r="C5" s="88" t="s">
        <v>33</v>
      </c>
      <c r="D5" s="89" t="s">
        <v>27</v>
      </c>
      <c r="E5" s="89" t="s">
        <v>22</v>
      </c>
      <c r="F5" s="89" t="s">
        <v>28</v>
      </c>
      <c r="G5" s="89" t="s">
        <v>30</v>
      </c>
      <c r="H5" s="89" t="s">
        <v>29</v>
      </c>
      <c r="I5" s="89" t="s">
        <v>34</v>
      </c>
      <c r="J5" s="89" t="s">
        <v>1</v>
      </c>
      <c r="K5" s="89">
        <v>100</v>
      </c>
      <c r="L5" s="89">
        <v>50</v>
      </c>
      <c r="M5" s="89">
        <v>0</v>
      </c>
      <c r="N5" s="89" t="s">
        <v>31</v>
      </c>
      <c r="O5" s="89" t="s">
        <v>32</v>
      </c>
      <c r="P5" s="89" t="s">
        <v>35</v>
      </c>
      <c r="Q5" s="90" t="s">
        <v>36</v>
      </c>
    </row>
    <row r="6" spans="1:17" ht="15.6" x14ac:dyDescent="0.3">
      <c r="A6" s="834" t="s">
        <v>24</v>
      </c>
      <c r="B6" s="887"/>
      <c r="C6" s="167">
        <v>2</v>
      </c>
      <c r="D6" s="167">
        <v>2</v>
      </c>
      <c r="E6" s="167">
        <v>0</v>
      </c>
      <c r="F6" s="167">
        <v>4</v>
      </c>
      <c r="G6" s="167">
        <v>14</v>
      </c>
      <c r="H6" s="167">
        <v>4</v>
      </c>
      <c r="I6" s="167">
        <v>2</v>
      </c>
      <c r="J6" s="167">
        <v>28.57</v>
      </c>
      <c r="K6" s="167">
        <v>0</v>
      </c>
      <c r="L6" s="167">
        <v>0</v>
      </c>
      <c r="M6" s="167">
        <v>1</v>
      </c>
      <c r="N6" s="167">
        <v>1</v>
      </c>
      <c r="O6" s="167">
        <v>0</v>
      </c>
      <c r="P6" s="194">
        <v>1</v>
      </c>
      <c r="Q6" s="195"/>
    </row>
    <row r="7" spans="1:17" ht="16.2" thickBot="1" x14ac:dyDescent="0.3">
      <c r="A7" s="836" t="s">
        <v>23</v>
      </c>
      <c r="B7" s="837"/>
      <c r="C7" s="61">
        <v>2</v>
      </c>
      <c r="D7" s="62">
        <v>2</v>
      </c>
      <c r="E7" s="62">
        <v>1</v>
      </c>
      <c r="F7" s="62">
        <v>101</v>
      </c>
      <c r="G7" s="62">
        <v>67</v>
      </c>
      <c r="H7" s="62" t="s">
        <v>122</v>
      </c>
      <c r="I7" s="62">
        <v>101</v>
      </c>
      <c r="J7" s="62">
        <v>150.75</v>
      </c>
      <c r="K7" s="62">
        <v>0</v>
      </c>
      <c r="L7" s="62">
        <v>1</v>
      </c>
      <c r="M7" s="62">
        <v>0</v>
      </c>
      <c r="N7" s="62">
        <v>11</v>
      </c>
      <c r="O7" s="62">
        <v>3</v>
      </c>
      <c r="P7" s="62">
        <v>0</v>
      </c>
      <c r="Q7" s="63"/>
    </row>
    <row r="8" spans="1:17" ht="16.2" thickBot="1" x14ac:dyDescent="0.35">
      <c r="A8" s="819" t="s">
        <v>37</v>
      </c>
      <c r="B8" s="820"/>
      <c r="C8" s="166">
        <f>SUM(C6:C7)</f>
        <v>4</v>
      </c>
      <c r="D8" s="133">
        <f>SUM(D6:D7)</f>
        <v>4</v>
      </c>
      <c r="E8" s="133">
        <f>SUM(E6:E7)</f>
        <v>1</v>
      </c>
      <c r="F8" s="133">
        <f>SUM(F6:F7)</f>
        <v>105</v>
      </c>
      <c r="G8" s="133">
        <f>SUM(G6:G7)</f>
        <v>81</v>
      </c>
      <c r="H8" s="133">
        <v>99</v>
      </c>
      <c r="I8" s="133">
        <v>105</v>
      </c>
      <c r="J8" s="143">
        <f>F8*100/G8</f>
        <v>129.62962962962962</v>
      </c>
      <c r="K8" s="133">
        <f t="shared" ref="K8:P8" si="0">SUM(K6:K7)</f>
        <v>0</v>
      </c>
      <c r="L8" s="133">
        <f t="shared" si="0"/>
        <v>1</v>
      </c>
      <c r="M8" s="133">
        <f t="shared" si="0"/>
        <v>1</v>
      </c>
      <c r="N8" s="133">
        <f t="shared" si="0"/>
        <v>12</v>
      </c>
      <c r="O8" s="133">
        <f t="shared" si="0"/>
        <v>3</v>
      </c>
      <c r="P8" s="196">
        <f t="shared" si="0"/>
        <v>1</v>
      </c>
      <c r="Q8" s="197"/>
    </row>
    <row r="9" spans="1:17" ht="13.8" thickBot="1" x14ac:dyDescent="0.3"/>
    <row r="10" spans="1:17" ht="26.4" customHeight="1" x14ac:dyDescent="0.25">
      <c r="A10" s="824" t="s">
        <v>1</v>
      </c>
      <c r="B10" s="824" t="s">
        <v>0</v>
      </c>
      <c r="C10" s="1044" t="s">
        <v>25</v>
      </c>
      <c r="D10" s="1045"/>
      <c r="E10" s="891" t="s">
        <v>26</v>
      </c>
      <c r="F10" s="892"/>
    </row>
    <row r="11" spans="1:17" ht="33" customHeight="1" thickBot="1" x14ac:dyDescent="0.3">
      <c r="A11" s="825"/>
      <c r="B11" s="825"/>
      <c r="C11" s="9" t="s">
        <v>150</v>
      </c>
      <c r="D11" s="10" t="s">
        <v>151</v>
      </c>
      <c r="E11" s="178" t="s">
        <v>188</v>
      </c>
      <c r="F11" s="213" t="s">
        <v>189</v>
      </c>
    </row>
    <row r="12" spans="1:17" ht="21" customHeight="1" thickBot="1" x14ac:dyDescent="0.3">
      <c r="A12" s="179" t="s">
        <v>17</v>
      </c>
      <c r="B12" s="180"/>
      <c r="C12" s="180"/>
      <c r="D12" s="180"/>
      <c r="E12" s="180"/>
      <c r="F12" s="180"/>
    </row>
    <row r="13" spans="1:17" ht="20.25" customHeight="1" thickBot="1" x14ac:dyDescent="0.3">
      <c r="A13" s="29">
        <v>1</v>
      </c>
      <c r="B13" s="26" t="s">
        <v>3</v>
      </c>
      <c r="C13" s="13">
        <v>1</v>
      </c>
      <c r="D13" s="14">
        <v>4</v>
      </c>
      <c r="E13" s="23">
        <v>5</v>
      </c>
      <c r="F13" s="23">
        <v>24</v>
      </c>
    </row>
    <row r="14" spans="1:17" ht="19.5" customHeight="1" thickBot="1" x14ac:dyDescent="0.3">
      <c r="A14" s="30">
        <v>2</v>
      </c>
      <c r="B14" s="27" t="s">
        <v>4</v>
      </c>
      <c r="C14" s="17">
        <v>1</v>
      </c>
      <c r="D14" s="3">
        <v>2</v>
      </c>
      <c r="E14" s="23">
        <v>1</v>
      </c>
      <c r="F14" s="23">
        <v>1</v>
      </c>
    </row>
    <row r="15" spans="1:17" ht="20.25" customHeight="1" thickBot="1" x14ac:dyDescent="0.3">
      <c r="A15" s="31">
        <v>3</v>
      </c>
      <c r="B15" s="27" t="s">
        <v>5</v>
      </c>
      <c r="C15" s="17">
        <v>4</v>
      </c>
      <c r="D15" s="3">
        <v>4</v>
      </c>
      <c r="E15" s="212" t="s">
        <v>141</v>
      </c>
      <c r="F15" s="212" t="s">
        <v>141</v>
      </c>
    </row>
    <row r="16" spans="1:17" ht="19.5" customHeight="1" thickBot="1" x14ac:dyDescent="0.3">
      <c r="A16" s="32">
        <v>4</v>
      </c>
      <c r="B16" s="27" t="s">
        <v>38</v>
      </c>
      <c r="C16" s="17">
        <v>2</v>
      </c>
      <c r="D16" s="3">
        <v>1</v>
      </c>
      <c r="E16" s="212" t="s">
        <v>140</v>
      </c>
      <c r="F16" s="212" t="s">
        <v>141</v>
      </c>
    </row>
    <row r="17" spans="1:9" ht="19.5" customHeight="1" thickBot="1" x14ac:dyDescent="0.3">
      <c r="A17" s="33" t="s">
        <v>39</v>
      </c>
      <c r="B17" s="27" t="s">
        <v>6</v>
      </c>
      <c r="C17" s="17">
        <v>150</v>
      </c>
      <c r="D17" s="3">
        <v>150</v>
      </c>
      <c r="E17" s="23">
        <v>104</v>
      </c>
      <c r="F17" s="23">
        <v>218</v>
      </c>
    </row>
    <row r="18" spans="1:9" ht="19.5" customHeight="1" thickBot="1" x14ac:dyDescent="0.3">
      <c r="A18" s="34">
        <v>6</v>
      </c>
      <c r="B18" s="27" t="s">
        <v>40</v>
      </c>
      <c r="C18" s="17">
        <v>7</v>
      </c>
      <c r="D18" s="3">
        <v>7</v>
      </c>
      <c r="E18" s="23">
        <v>10</v>
      </c>
      <c r="F18" s="23">
        <v>3</v>
      </c>
    </row>
    <row r="19" spans="1:9" ht="19.5" customHeight="1" thickBot="1" x14ac:dyDescent="0.3">
      <c r="A19" s="35">
        <v>7</v>
      </c>
      <c r="B19" s="27" t="s">
        <v>7</v>
      </c>
      <c r="C19" s="17">
        <v>120</v>
      </c>
      <c r="D19" s="3">
        <v>120</v>
      </c>
      <c r="E19" s="23">
        <v>111</v>
      </c>
      <c r="F19" s="23">
        <v>120</v>
      </c>
    </row>
    <row r="20" spans="1:9" ht="19.5" customHeight="1" thickBot="1" x14ac:dyDescent="0.3">
      <c r="A20" s="36">
        <v>8</v>
      </c>
      <c r="B20" s="27" t="s">
        <v>41</v>
      </c>
      <c r="C20" s="17">
        <v>154</v>
      </c>
      <c r="D20" s="3">
        <v>162</v>
      </c>
      <c r="E20" s="23">
        <v>105</v>
      </c>
      <c r="F20" s="23">
        <v>127</v>
      </c>
    </row>
    <row r="21" spans="1:9" ht="19.5" customHeight="1" thickBot="1" x14ac:dyDescent="0.3">
      <c r="A21" s="30">
        <v>9</v>
      </c>
      <c r="B21" s="27" t="s">
        <v>42</v>
      </c>
      <c r="C21" s="17">
        <v>6</v>
      </c>
      <c r="D21" s="3">
        <v>5</v>
      </c>
      <c r="E21" s="23">
        <v>3</v>
      </c>
      <c r="F21" s="23">
        <v>10</v>
      </c>
    </row>
    <row r="22" spans="1:9" ht="19.5" customHeight="1" thickBot="1" x14ac:dyDescent="0.3">
      <c r="A22" s="37">
        <v>10</v>
      </c>
      <c r="B22" s="28" t="s">
        <v>19</v>
      </c>
      <c r="C22" s="19">
        <v>114</v>
      </c>
      <c r="D22" s="20">
        <v>120</v>
      </c>
      <c r="E22" s="23">
        <v>79</v>
      </c>
      <c r="F22" s="23">
        <v>104</v>
      </c>
    </row>
    <row r="23" spans="1:9" ht="19.5" customHeight="1" thickBot="1" x14ac:dyDescent="0.3">
      <c r="A23" s="186" t="s">
        <v>18</v>
      </c>
      <c r="B23" s="187"/>
      <c r="C23" s="187"/>
      <c r="D23" s="187"/>
      <c r="E23" s="191"/>
      <c r="F23" s="191"/>
    </row>
    <row r="24" spans="1:9" ht="19.5" customHeight="1" x14ac:dyDescent="0.25">
      <c r="A24" s="41">
        <v>11</v>
      </c>
      <c r="B24" s="46" t="s">
        <v>8</v>
      </c>
      <c r="C24" s="43">
        <v>4</v>
      </c>
      <c r="D24" s="68">
        <v>0</v>
      </c>
      <c r="E24" s="222">
        <v>2</v>
      </c>
      <c r="F24" s="125" t="s">
        <v>122</v>
      </c>
    </row>
    <row r="25" spans="1:9" ht="19.5" customHeight="1" x14ac:dyDescent="0.25">
      <c r="A25" s="30">
        <v>12</v>
      </c>
      <c r="B25" s="47" t="s">
        <v>9</v>
      </c>
      <c r="C25" s="44">
        <v>11</v>
      </c>
      <c r="D25" s="53">
        <v>3</v>
      </c>
      <c r="E25" s="220">
        <v>9</v>
      </c>
      <c r="F25" s="126">
        <v>58</v>
      </c>
    </row>
    <row r="26" spans="1:9" ht="19.5" customHeight="1" x14ac:dyDescent="0.25">
      <c r="A26" s="30">
        <v>13</v>
      </c>
      <c r="B26" s="47" t="s">
        <v>10</v>
      </c>
      <c r="C26" s="44">
        <v>1</v>
      </c>
      <c r="D26" s="53">
        <v>1</v>
      </c>
      <c r="E26" s="220">
        <v>3</v>
      </c>
      <c r="F26" s="126">
        <v>2</v>
      </c>
    </row>
    <row r="27" spans="1:9" ht="19.5" customHeight="1" x14ac:dyDescent="0.25">
      <c r="A27" s="30">
        <v>14</v>
      </c>
      <c r="B27" s="47" t="s">
        <v>11</v>
      </c>
      <c r="C27" s="44" t="s">
        <v>51</v>
      </c>
      <c r="D27" s="53" t="s">
        <v>51</v>
      </c>
      <c r="E27" s="220" t="s">
        <v>51</v>
      </c>
      <c r="F27" s="126" t="s">
        <v>22</v>
      </c>
      <c r="G27" s="5"/>
      <c r="H27" s="5"/>
      <c r="I27" s="5"/>
    </row>
    <row r="28" spans="1:9" ht="19.5" customHeight="1" x14ac:dyDescent="0.25">
      <c r="A28" s="30">
        <v>15</v>
      </c>
      <c r="B28" s="47" t="s">
        <v>12</v>
      </c>
      <c r="C28" s="44" t="s">
        <v>20</v>
      </c>
      <c r="D28" s="53" t="s">
        <v>20</v>
      </c>
      <c r="E28" s="24" t="s">
        <v>52</v>
      </c>
      <c r="F28" s="18" t="s">
        <v>52</v>
      </c>
    </row>
    <row r="29" spans="1:9" ht="18.75" customHeight="1" x14ac:dyDescent="0.25">
      <c r="A29" s="42">
        <v>16</v>
      </c>
      <c r="B29" s="47" t="s">
        <v>13</v>
      </c>
      <c r="C29" s="44" t="s">
        <v>20</v>
      </c>
      <c r="D29" s="53" t="s">
        <v>20</v>
      </c>
      <c r="E29" s="24" t="s">
        <v>52</v>
      </c>
      <c r="F29" s="18" t="s">
        <v>52</v>
      </c>
    </row>
    <row r="30" spans="1:9" ht="18.75" customHeight="1" x14ac:dyDescent="0.25">
      <c r="A30" s="42">
        <v>17</v>
      </c>
      <c r="B30" s="47" t="s">
        <v>50</v>
      </c>
      <c r="C30" s="44" t="s">
        <v>20</v>
      </c>
      <c r="D30" s="53" t="s">
        <v>20</v>
      </c>
      <c r="E30" s="24" t="s">
        <v>52</v>
      </c>
      <c r="F30" s="18" t="s">
        <v>52</v>
      </c>
    </row>
    <row r="31" spans="1:9" ht="19.5" customHeight="1" x14ac:dyDescent="0.25">
      <c r="A31" s="42">
        <v>18</v>
      </c>
      <c r="B31" s="47" t="s">
        <v>14</v>
      </c>
      <c r="C31" s="44" t="s">
        <v>20</v>
      </c>
      <c r="D31" s="53" t="s">
        <v>20</v>
      </c>
      <c r="E31" s="24" t="s">
        <v>52</v>
      </c>
      <c r="F31" s="18" t="s">
        <v>52</v>
      </c>
    </row>
    <row r="32" spans="1:9" ht="19.5" customHeight="1" x14ac:dyDescent="0.25">
      <c r="A32" s="42">
        <v>19</v>
      </c>
      <c r="B32" s="47" t="s">
        <v>2</v>
      </c>
      <c r="C32" s="44" t="s">
        <v>20</v>
      </c>
      <c r="D32" s="53" t="s">
        <v>20</v>
      </c>
      <c r="E32" s="24" t="s">
        <v>52</v>
      </c>
      <c r="F32" s="18" t="s">
        <v>52</v>
      </c>
    </row>
    <row r="33" spans="1:17" ht="19.5" customHeight="1" x14ac:dyDescent="0.25">
      <c r="A33" s="42">
        <v>20</v>
      </c>
      <c r="B33" s="47" t="s">
        <v>15</v>
      </c>
      <c r="C33" s="44" t="s">
        <v>20</v>
      </c>
      <c r="D33" s="53" t="s">
        <v>20</v>
      </c>
      <c r="E33" s="24" t="s">
        <v>52</v>
      </c>
      <c r="F33" s="18" t="s">
        <v>52</v>
      </c>
    </row>
    <row r="34" spans="1:17" ht="19.5" customHeight="1" thickBot="1" x14ac:dyDescent="0.3">
      <c r="A34" s="42">
        <v>21</v>
      </c>
      <c r="B34" s="48" t="s">
        <v>16</v>
      </c>
      <c r="C34" s="45" t="s">
        <v>20</v>
      </c>
      <c r="D34" s="110" t="s">
        <v>20</v>
      </c>
      <c r="E34" s="25" t="s">
        <v>52</v>
      </c>
      <c r="F34" s="22" t="s">
        <v>52</v>
      </c>
    </row>
    <row r="35" spans="1:17" ht="19.5" customHeight="1" thickBot="1" x14ac:dyDescent="0.3"/>
    <row r="36" spans="1:17" ht="19.5" customHeight="1" thickBot="1" x14ac:dyDescent="0.3">
      <c r="A36" s="779" t="s">
        <v>44</v>
      </c>
      <c r="B36" s="780"/>
      <c r="C36" s="780"/>
      <c r="D36" s="780"/>
      <c r="E36" s="780"/>
      <c r="F36" s="780"/>
      <c r="G36" s="780"/>
      <c r="H36" s="780"/>
      <c r="I36" s="780"/>
      <c r="J36" s="780"/>
      <c r="K36" s="780"/>
      <c r="L36" s="780"/>
      <c r="M36" s="780"/>
      <c r="N36" s="780"/>
      <c r="O36" s="780"/>
      <c r="P36" s="780"/>
      <c r="Q36" s="781"/>
    </row>
    <row r="37" spans="1:17" ht="19.5" customHeight="1" x14ac:dyDescent="0.3">
      <c r="A37" s="782" t="s">
        <v>47</v>
      </c>
      <c r="B37" s="783"/>
      <c r="C37" s="243" t="s">
        <v>33</v>
      </c>
      <c r="D37" s="244" t="s">
        <v>27</v>
      </c>
      <c r="E37" s="244" t="s">
        <v>22</v>
      </c>
      <c r="F37" s="244" t="s">
        <v>28</v>
      </c>
      <c r="G37" s="244" t="s">
        <v>30</v>
      </c>
      <c r="H37" s="244" t="s">
        <v>29</v>
      </c>
      <c r="I37" s="244" t="s">
        <v>34</v>
      </c>
      <c r="J37" s="244" t="s">
        <v>1</v>
      </c>
      <c r="K37" s="244">
        <v>100</v>
      </c>
      <c r="L37" s="244">
        <v>50</v>
      </c>
      <c r="M37" s="244">
        <v>0</v>
      </c>
      <c r="N37" s="244" t="s">
        <v>31</v>
      </c>
      <c r="O37" s="244" t="s">
        <v>32</v>
      </c>
      <c r="P37" s="244" t="s">
        <v>35</v>
      </c>
      <c r="Q37" s="245" t="s">
        <v>36</v>
      </c>
    </row>
    <row r="38" spans="1:17" ht="20.25" customHeight="1" thickBot="1" x14ac:dyDescent="0.3">
      <c r="A38" s="784"/>
      <c r="B38" s="785"/>
      <c r="C38" s="280">
        <v>3</v>
      </c>
      <c r="D38" s="281">
        <v>5</v>
      </c>
      <c r="E38" s="281" t="s">
        <v>48</v>
      </c>
      <c r="F38" s="281">
        <v>36</v>
      </c>
      <c r="G38" s="281">
        <v>60</v>
      </c>
      <c r="H38" s="281">
        <v>10</v>
      </c>
      <c r="I38" s="281">
        <v>7.2</v>
      </c>
      <c r="J38" s="281">
        <v>60</v>
      </c>
      <c r="K38" s="281" t="s">
        <v>48</v>
      </c>
      <c r="L38" s="281" t="s">
        <v>48</v>
      </c>
      <c r="M38" s="281">
        <v>1</v>
      </c>
      <c r="N38" s="281">
        <v>6</v>
      </c>
      <c r="O38" s="281">
        <v>1</v>
      </c>
      <c r="P38" s="130">
        <v>8</v>
      </c>
      <c r="Q38" s="272"/>
    </row>
    <row r="39" spans="1:17" ht="13.8" thickBot="1" x14ac:dyDescent="0.3"/>
    <row r="40" spans="1:17" ht="20.25" customHeight="1" thickBot="1" x14ac:dyDescent="0.3">
      <c r="A40" s="806" t="s">
        <v>1</v>
      </c>
      <c r="B40" s="942" t="s">
        <v>0</v>
      </c>
      <c r="C40" s="810" t="s">
        <v>47</v>
      </c>
      <c r="D40" s="811"/>
      <c r="E40" s="811"/>
      <c r="F40" s="811"/>
      <c r="G40" s="811"/>
      <c r="H40" s="811"/>
      <c r="I40" s="811"/>
      <c r="J40" s="811"/>
      <c r="K40" s="811"/>
      <c r="L40" s="812"/>
    </row>
    <row r="41" spans="1:17" ht="36.6" customHeight="1" thickBot="1" x14ac:dyDescent="0.3">
      <c r="A41" s="807"/>
      <c r="B41" s="930"/>
      <c r="C41" s="974" t="s">
        <v>266</v>
      </c>
      <c r="D41" s="975"/>
      <c r="E41" s="976" t="s">
        <v>156</v>
      </c>
      <c r="F41" s="977"/>
      <c r="G41" s="974" t="s">
        <v>307</v>
      </c>
      <c r="H41" s="975"/>
      <c r="I41" s="808" t="s">
        <v>308</v>
      </c>
      <c r="J41" s="809"/>
      <c r="K41" s="808" t="s">
        <v>198</v>
      </c>
      <c r="L41" s="809"/>
    </row>
    <row r="42" spans="1:17" ht="20.25" customHeight="1" thickBot="1" x14ac:dyDescent="0.3">
      <c r="A42" s="816" t="s">
        <v>17</v>
      </c>
      <c r="B42" s="817"/>
      <c r="C42" s="817"/>
      <c r="D42" s="817"/>
      <c r="E42" s="817"/>
      <c r="F42" s="817"/>
      <c r="G42" s="817"/>
      <c r="H42" s="817"/>
      <c r="I42" s="817"/>
      <c r="J42" s="817"/>
      <c r="K42" s="817"/>
      <c r="L42" s="818"/>
    </row>
    <row r="43" spans="1:17" ht="18" x14ac:dyDescent="0.3">
      <c r="A43" s="29">
        <v>1</v>
      </c>
      <c r="B43" s="239" t="s">
        <v>3</v>
      </c>
      <c r="C43" s="1205">
        <v>3</v>
      </c>
      <c r="D43" s="1206"/>
      <c r="E43" s="1205">
        <v>17</v>
      </c>
      <c r="F43" s="1206"/>
      <c r="G43" s="1205">
        <v>21</v>
      </c>
      <c r="H43" s="1206"/>
      <c r="I43" s="1205">
        <v>36</v>
      </c>
      <c r="J43" s="1206"/>
      <c r="K43" s="1205">
        <v>41</v>
      </c>
      <c r="L43" s="1206"/>
    </row>
    <row r="44" spans="1:17" ht="18" customHeight="1" x14ac:dyDescent="0.25">
      <c r="A44" s="30">
        <v>2</v>
      </c>
      <c r="B44" s="240" t="s">
        <v>4</v>
      </c>
      <c r="C44" s="309">
        <v>2</v>
      </c>
      <c r="D44" s="310">
        <v>4</v>
      </c>
      <c r="E44" s="309">
        <v>2</v>
      </c>
      <c r="F44" s="310">
        <v>4</v>
      </c>
      <c r="G44" s="309">
        <v>2</v>
      </c>
      <c r="H44" s="310">
        <v>4</v>
      </c>
      <c r="I44" s="309">
        <v>2</v>
      </c>
      <c r="J44" s="310">
        <v>4</v>
      </c>
      <c r="K44" s="309">
        <v>2</v>
      </c>
      <c r="L44" s="310">
        <v>4</v>
      </c>
    </row>
    <row r="45" spans="1:17" ht="18" x14ac:dyDescent="0.3">
      <c r="A45" s="31">
        <v>3</v>
      </c>
      <c r="B45" s="240" t="s">
        <v>5</v>
      </c>
      <c r="C45" s="1207">
        <v>3</v>
      </c>
      <c r="D45" s="1208"/>
      <c r="E45" s="1207">
        <v>3</v>
      </c>
      <c r="F45" s="1208"/>
      <c r="G45" s="1207">
        <v>3</v>
      </c>
      <c r="H45" s="1208"/>
      <c r="I45" s="1207">
        <v>3</v>
      </c>
      <c r="J45" s="1208"/>
      <c r="K45" s="1207">
        <v>3</v>
      </c>
      <c r="L45" s="1208"/>
    </row>
    <row r="46" spans="1:17" ht="16.8" x14ac:dyDescent="0.3">
      <c r="A46" s="32">
        <v>4</v>
      </c>
      <c r="B46" s="240" t="s">
        <v>38</v>
      </c>
      <c r="C46" s="1207">
        <v>5</v>
      </c>
      <c r="D46" s="1208"/>
      <c r="E46" s="1207">
        <v>6</v>
      </c>
      <c r="F46" s="1208"/>
      <c r="G46" s="1207">
        <v>4</v>
      </c>
      <c r="H46" s="1208"/>
      <c r="I46" s="1207">
        <v>2</v>
      </c>
      <c r="J46" s="1208"/>
      <c r="K46" s="1207">
        <v>1</v>
      </c>
      <c r="L46" s="1208"/>
    </row>
    <row r="47" spans="1:17" ht="16.8" x14ac:dyDescent="0.25">
      <c r="A47" s="33" t="s">
        <v>39</v>
      </c>
      <c r="B47" s="240" t="s">
        <v>6</v>
      </c>
      <c r="C47" s="309">
        <v>529</v>
      </c>
      <c r="D47" s="310">
        <v>72</v>
      </c>
      <c r="E47" s="309">
        <v>375</v>
      </c>
      <c r="F47" s="310" t="s">
        <v>52</v>
      </c>
      <c r="G47" s="309">
        <v>198</v>
      </c>
      <c r="H47" s="310">
        <v>26</v>
      </c>
      <c r="I47" s="309">
        <v>324</v>
      </c>
      <c r="J47" s="310">
        <v>392</v>
      </c>
      <c r="K47" s="309">
        <v>348</v>
      </c>
      <c r="L47" s="310">
        <v>214</v>
      </c>
    </row>
    <row r="48" spans="1:17" ht="16.8" x14ac:dyDescent="0.25">
      <c r="A48" s="34">
        <v>6</v>
      </c>
      <c r="B48" s="240" t="s">
        <v>40</v>
      </c>
      <c r="C48" s="309">
        <v>10</v>
      </c>
      <c r="D48" s="310">
        <v>4</v>
      </c>
      <c r="E48" s="309">
        <v>10</v>
      </c>
      <c r="F48" s="310" t="s">
        <v>52</v>
      </c>
      <c r="G48" s="309">
        <v>10</v>
      </c>
      <c r="H48" s="310">
        <v>1</v>
      </c>
      <c r="I48" s="309">
        <v>10</v>
      </c>
      <c r="J48" s="310">
        <v>7</v>
      </c>
      <c r="K48" s="309">
        <v>10</v>
      </c>
      <c r="L48" s="310">
        <v>10</v>
      </c>
    </row>
    <row r="49" spans="1:12" ht="16.8" x14ac:dyDescent="0.25">
      <c r="A49" s="35">
        <v>7</v>
      </c>
      <c r="B49" s="240" t="s">
        <v>7</v>
      </c>
      <c r="C49" s="309">
        <v>715</v>
      </c>
      <c r="D49" s="310">
        <v>84</v>
      </c>
      <c r="E49" s="309">
        <v>533</v>
      </c>
      <c r="F49" s="310" t="s">
        <v>52</v>
      </c>
      <c r="G49" s="309">
        <v>243</v>
      </c>
      <c r="H49" s="310">
        <v>19</v>
      </c>
      <c r="I49" s="309">
        <v>519</v>
      </c>
      <c r="J49" s="310">
        <v>673</v>
      </c>
      <c r="K49" s="309">
        <v>529</v>
      </c>
      <c r="L49" s="310">
        <v>387</v>
      </c>
    </row>
    <row r="50" spans="1:12" ht="16.8" x14ac:dyDescent="0.25">
      <c r="A50" s="36">
        <v>8</v>
      </c>
      <c r="B50" s="240" t="s">
        <v>41</v>
      </c>
      <c r="C50" s="311">
        <v>256</v>
      </c>
      <c r="D50" s="312">
        <v>493</v>
      </c>
      <c r="E50" s="311">
        <v>82</v>
      </c>
      <c r="F50" s="312" t="s">
        <v>52</v>
      </c>
      <c r="G50" s="311">
        <v>145</v>
      </c>
      <c r="H50" s="312">
        <v>74</v>
      </c>
      <c r="I50" s="311">
        <v>233</v>
      </c>
      <c r="J50" s="312">
        <v>198</v>
      </c>
      <c r="K50" s="311">
        <v>393</v>
      </c>
      <c r="L50" s="312">
        <v>195</v>
      </c>
    </row>
    <row r="51" spans="1:12" ht="15.6" customHeight="1" x14ac:dyDescent="0.25">
      <c r="A51" s="30">
        <v>9</v>
      </c>
      <c r="B51" s="240" t="s">
        <v>42</v>
      </c>
      <c r="C51" s="309">
        <v>10</v>
      </c>
      <c r="D51" s="310">
        <v>10</v>
      </c>
      <c r="E51" s="309">
        <v>10</v>
      </c>
      <c r="F51" s="312" t="s">
        <v>52</v>
      </c>
      <c r="G51" s="309">
        <v>10</v>
      </c>
      <c r="H51" s="310">
        <v>10</v>
      </c>
      <c r="I51" s="309">
        <v>10</v>
      </c>
      <c r="J51" s="310">
        <v>6</v>
      </c>
      <c r="K51" s="309">
        <v>10</v>
      </c>
      <c r="L51" s="310">
        <v>10</v>
      </c>
    </row>
    <row r="52" spans="1:12" ht="17.399999999999999" thickBot="1" x14ac:dyDescent="0.3">
      <c r="A52" s="37">
        <v>10</v>
      </c>
      <c r="B52" s="241" t="s">
        <v>19</v>
      </c>
      <c r="C52" s="313">
        <v>371</v>
      </c>
      <c r="D52" s="314">
        <v>742</v>
      </c>
      <c r="E52" s="313">
        <v>199</v>
      </c>
      <c r="F52" s="314" t="s">
        <v>52</v>
      </c>
      <c r="G52" s="313">
        <v>228</v>
      </c>
      <c r="H52" s="314">
        <v>97</v>
      </c>
      <c r="I52" s="313">
        <v>354</v>
      </c>
      <c r="J52" s="314">
        <v>252</v>
      </c>
      <c r="K52" s="313">
        <v>613</v>
      </c>
      <c r="L52" s="314">
        <v>318</v>
      </c>
    </row>
    <row r="53" spans="1:12" ht="18" customHeight="1" thickBot="1" x14ac:dyDescent="0.3">
      <c r="A53" s="927" t="s">
        <v>54</v>
      </c>
      <c r="B53" s="929" t="s">
        <v>0</v>
      </c>
      <c r="C53" s="1209" t="s">
        <v>18</v>
      </c>
      <c r="D53" s="1210"/>
      <c r="E53" s="1210"/>
      <c r="F53" s="1210"/>
      <c r="G53" s="1210"/>
      <c r="H53" s="1210"/>
      <c r="I53" s="1210"/>
      <c r="J53" s="1210"/>
      <c r="K53" s="1210"/>
      <c r="L53" s="1211"/>
    </row>
    <row r="54" spans="1:12" ht="18" thickBot="1" x14ac:dyDescent="0.3">
      <c r="A54" s="928"/>
      <c r="B54" s="930"/>
      <c r="C54" s="288" t="s">
        <v>55</v>
      </c>
      <c r="D54" s="289" t="s">
        <v>56</v>
      </c>
      <c r="E54" s="270" t="s">
        <v>55</v>
      </c>
      <c r="F54" s="271" t="s">
        <v>56</v>
      </c>
      <c r="G54" s="270" t="s">
        <v>55</v>
      </c>
      <c r="H54" s="271" t="s">
        <v>56</v>
      </c>
      <c r="I54" s="270" t="s">
        <v>55</v>
      </c>
      <c r="J54" s="271" t="s">
        <v>56</v>
      </c>
      <c r="K54" s="270" t="s">
        <v>55</v>
      </c>
      <c r="L54" s="271" t="s">
        <v>56</v>
      </c>
    </row>
    <row r="55" spans="1:12" ht="16.8" x14ac:dyDescent="0.25">
      <c r="A55" s="41">
        <v>11</v>
      </c>
      <c r="B55" s="232" t="s">
        <v>8</v>
      </c>
      <c r="C55" s="13">
        <v>9</v>
      </c>
      <c r="D55" s="231">
        <v>10</v>
      </c>
      <c r="E55" s="93">
        <v>9</v>
      </c>
      <c r="F55" s="267" t="s">
        <v>52</v>
      </c>
      <c r="G55" s="93">
        <v>8</v>
      </c>
      <c r="H55" s="267">
        <v>0</v>
      </c>
      <c r="I55" s="93" t="s">
        <v>52</v>
      </c>
      <c r="J55" s="267" t="s">
        <v>52</v>
      </c>
      <c r="K55" s="93" t="s">
        <v>52</v>
      </c>
      <c r="L55" s="267" t="s">
        <v>52</v>
      </c>
    </row>
    <row r="56" spans="1:12" ht="16.8" x14ac:dyDescent="0.25">
      <c r="A56" s="30">
        <v>12</v>
      </c>
      <c r="B56" s="233" t="s">
        <v>9</v>
      </c>
      <c r="C56" s="17">
        <v>18</v>
      </c>
      <c r="D56" s="211">
        <v>5</v>
      </c>
      <c r="E56" s="44">
        <v>26</v>
      </c>
      <c r="F56" s="211" t="s">
        <v>52</v>
      </c>
      <c r="G56" s="44">
        <v>9</v>
      </c>
      <c r="H56" s="211">
        <v>2</v>
      </c>
      <c r="I56" s="44" t="s">
        <v>52</v>
      </c>
      <c r="J56" s="211" t="s">
        <v>52</v>
      </c>
      <c r="K56" s="44" t="s">
        <v>52</v>
      </c>
      <c r="L56" s="211" t="s">
        <v>52</v>
      </c>
    </row>
    <row r="57" spans="1:12" ht="16.8" x14ac:dyDescent="0.25">
      <c r="A57" s="30">
        <v>13</v>
      </c>
      <c r="B57" s="233" t="s">
        <v>10</v>
      </c>
      <c r="C57" s="17">
        <v>2</v>
      </c>
      <c r="D57" s="211">
        <v>2</v>
      </c>
      <c r="E57" s="44">
        <v>2</v>
      </c>
      <c r="F57" s="211" t="s">
        <v>52</v>
      </c>
      <c r="G57" s="44">
        <v>1</v>
      </c>
      <c r="H57" s="211">
        <v>1</v>
      </c>
      <c r="I57" s="44" t="s">
        <v>52</v>
      </c>
      <c r="J57" s="211" t="s">
        <v>52</v>
      </c>
      <c r="K57" s="44" t="s">
        <v>52</v>
      </c>
      <c r="L57" s="211" t="s">
        <v>52</v>
      </c>
    </row>
    <row r="58" spans="1:12" ht="16.8" x14ac:dyDescent="0.25">
      <c r="A58" s="30">
        <v>14</v>
      </c>
      <c r="B58" s="233" t="s">
        <v>11</v>
      </c>
      <c r="C58" s="17" t="s">
        <v>51</v>
      </c>
      <c r="D58" s="211" t="s">
        <v>51</v>
      </c>
      <c r="E58" s="44" t="s">
        <v>51</v>
      </c>
      <c r="F58" s="211" t="s">
        <v>52</v>
      </c>
      <c r="G58" s="44" t="s">
        <v>51</v>
      </c>
      <c r="H58" s="211" t="s">
        <v>51</v>
      </c>
      <c r="I58" s="44" t="s">
        <v>52</v>
      </c>
      <c r="J58" s="211" t="s">
        <v>52</v>
      </c>
      <c r="K58" s="44" t="s">
        <v>52</v>
      </c>
      <c r="L58" s="211" t="s">
        <v>52</v>
      </c>
    </row>
    <row r="59" spans="1:12" ht="16.8" x14ac:dyDescent="0.25">
      <c r="A59" s="30">
        <v>15</v>
      </c>
      <c r="B59" s="233" t="s">
        <v>12</v>
      </c>
      <c r="C59" s="17" t="s">
        <v>20</v>
      </c>
      <c r="D59" s="211" t="s">
        <v>20</v>
      </c>
      <c r="E59" s="44" t="s">
        <v>52</v>
      </c>
      <c r="F59" s="211" t="s">
        <v>52</v>
      </c>
      <c r="G59" s="44" t="s">
        <v>52</v>
      </c>
      <c r="H59" s="211" t="s">
        <v>52</v>
      </c>
      <c r="I59" s="44" t="s">
        <v>52</v>
      </c>
      <c r="J59" s="211" t="s">
        <v>52</v>
      </c>
      <c r="K59" s="44" t="s">
        <v>52</v>
      </c>
      <c r="L59" s="211" t="s">
        <v>52</v>
      </c>
    </row>
    <row r="60" spans="1:12" ht="16.2" x14ac:dyDescent="0.25">
      <c r="A60" s="42">
        <v>16</v>
      </c>
      <c r="B60" s="233" t="s">
        <v>13</v>
      </c>
      <c r="C60" s="17" t="s">
        <v>52</v>
      </c>
      <c r="D60" s="211" t="s">
        <v>52</v>
      </c>
      <c r="E60" s="44" t="s">
        <v>52</v>
      </c>
      <c r="F60" s="211" t="s">
        <v>52</v>
      </c>
      <c r="G60" s="44" t="s">
        <v>52</v>
      </c>
      <c r="H60" s="211" t="s">
        <v>52</v>
      </c>
      <c r="I60" s="44" t="s">
        <v>52</v>
      </c>
      <c r="J60" s="211" t="s">
        <v>52</v>
      </c>
      <c r="K60" s="44" t="s">
        <v>52</v>
      </c>
      <c r="L60" s="211" t="s">
        <v>52</v>
      </c>
    </row>
    <row r="61" spans="1:12" ht="16.2" x14ac:dyDescent="0.25">
      <c r="A61" s="42">
        <v>17</v>
      </c>
      <c r="B61" s="233" t="s">
        <v>50</v>
      </c>
      <c r="C61" s="17" t="s">
        <v>52</v>
      </c>
      <c r="D61" s="211" t="s">
        <v>52</v>
      </c>
      <c r="E61" s="44" t="s">
        <v>52</v>
      </c>
      <c r="F61" s="211" t="s">
        <v>52</v>
      </c>
      <c r="G61" s="44" t="s">
        <v>52</v>
      </c>
      <c r="H61" s="211" t="s">
        <v>52</v>
      </c>
      <c r="I61" s="44" t="s">
        <v>52</v>
      </c>
      <c r="J61" s="211" t="s">
        <v>52</v>
      </c>
      <c r="K61" s="44" t="s">
        <v>52</v>
      </c>
      <c r="L61" s="211" t="s">
        <v>52</v>
      </c>
    </row>
    <row r="62" spans="1:12" ht="16.2" x14ac:dyDescent="0.25">
      <c r="A62" s="42">
        <v>18</v>
      </c>
      <c r="B62" s="233" t="s">
        <v>14</v>
      </c>
      <c r="C62" s="17" t="s">
        <v>52</v>
      </c>
      <c r="D62" s="211" t="s">
        <v>52</v>
      </c>
      <c r="E62" s="44" t="s">
        <v>52</v>
      </c>
      <c r="F62" s="211" t="s">
        <v>52</v>
      </c>
      <c r="G62" s="44" t="s">
        <v>52</v>
      </c>
      <c r="H62" s="211" t="s">
        <v>52</v>
      </c>
      <c r="I62" s="44" t="s">
        <v>52</v>
      </c>
      <c r="J62" s="211" t="s">
        <v>52</v>
      </c>
      <c r="K62" s="44" t="s">
        <v>52</v>
      </c>
      <c r="L62" s="211" t="s">
        <v>52</v>
      </c>
    </row>
    <row r="63" spans="1:12" ht="16.2" x14ac:dyDescent="0.25">
      <c r="A63" s="42">
        <v>19</v>
      </c>
      <c r="B63" s="233" t="s">
        <v>2</v>
      </c>
      <c r="C63" s="17" t="s">
        <v>52</v>
      </c>
      <c r="D63" s="211" t="s">
        <v>52</v>
      </c>
      <c r="E63" s="44" t="s">
        <v>52</v>
      </c>
      <c r="F63" s="211" t="s">
        <v>52</v>
      </c>
      <c r="G63" s="44" t="s">
        <v>52</v>
      </c>
      <c r="H63" s="211" t="s">
        <v>52</v>
      </c>
      <c r="I63" s="44" t="s">
        <v>52</v>
      </c>
      <c r="J63" s="211" t="s">
        <v>52</v>
      </c>
      <c r="K63" s="44" t="s">
        <v>52</v>
      </c>
      <c r="L63" s="211" t="s">
        <v>52</v>
      </c>
    </row>
    <row r="64" spans="1:12" ht="16.2" x14ac:dyDescent="0.25">
      <c r="A64" s="42">
        <v>20</v>
      </c>
      <c r="B64" s="233" t="s">
        <v>15</v>
      </c>
      <c r="C64" s="17" t="s">
        <v>52</v>
      </c>
      <c r="D64" s="211" t="s">
        <v>52</v>
      </c>
      <c r="E64" s="44" t="s">
        <v>52</v>
      </c>
      <c r="F64" s="211" t="s">
        <v>52</v>
      </c>
      <c r="G64" s="44" t="s">
        <v>52</v>
      </c>
      <c r="H64" s="211" t="s">
        <v>52</v>
      </c>
      <c r="I64" s="44" t="s">
        <v>52</v>
      </c>
      <c r="J64" s="211" t="s">
        <v>52</v>
      </c>
      <c r="K64" s="44" t="s">
        <v>52</v>
      </c>
      <c r="L64" s="211" t="s">
        <v>52</v>
      </c>
    </row>
    <row r="65" spans="1:12" ht="16.8" thickBot="1" x14ac:dyDescent="0.3">
      <c r="A65" s="42">
        <v>21</v>
      </c>
      <c r="B65" s="234" t="s">
        <v>16</v>
      </c>
      <c r="C65" s="19" t="s">
        <v>52</v>
      </c>
      <c r="D65" s="109" t="s">
        <v>52</v>
      </c>
      <c r="E65" s="45" t="s">
        <v>52</v>
      </c>
      <c r="F65" s="109" t="s">
        <v>52</v>
      </c>
      <c r="G65" s="45" t="s">
        <v>52</v>
      </c>
      <c r="H65" s="109" t="s">
        <v>52</v>
      </c>
      <c r="I65" s="45" t="s">
        <v>52</v>
      </c>
      <c r="J65" s="109" t="s">
        <v>52</v>
      </c>
      <c r="K65" s="45" t="s">
        <v>52</v>
      </c>
      <c r="L65" s="109" t="s">
        <v>52</v>
      </c>
    </row>
    <row r="67" spans="1:12" ht="21.6" customHeight="1" x14ac:dyDescent="0.25"/>
    <row r="68" spans="1:12" ht="23.4" customHeight="1" x14ac:dyDescent="0.25"/>
    <row r="70" spans="1:12" ht="17.399999999999999" customHeight="1" x14ac:dyDescent="0.25"/>
    <row r="71" spans="1:12" ht="31.8" customHeight="1" x14ac:dyDescent="0.25"/>
    <row r="74" spans="1:12" ht="17.399999999999999" customHeight="1" x14ac:dyDescent="0.25"/>
    <row r="75" spans="1:12" ht="15.6" customHeight="1" x14ac:dyDescent="0.25"/>
    <row r="76" spans="1:12" ht="18" customHeight="1" x14ac:dyDescent="0.25"/>
    <row r="77" spans="1:12" ht="18" customHeight="1" x14ac:dyDescent="0.25"/>
  </sheetData>
  <mergeCells count="41">
    <mergeCell ref="A53:A54"/>
    <mergeCell ref="A1:Q1"/>
    <mergeCell ref="A4:Q4"/>
    <mergeCell ref="A5:B5"/>
    <mergeCell ref="A6:B6"/>
    <mergeCell ref="A7:B7"/>
    <mergeCell ref="A3:B3"/>
    <mergeCell ref="C3:P3"/>
    <mergeCell ref="A8:B8"/>
    <mergeCell ref="E10:F10"/>
    <mergeCell ref="C10:D10"/>
    <mergeCell ref="C40:L40"/>
    <mergeCell ref="A42:L42"/>
    <mergeCell ref="A10:A11"/>
    <mergeCell ref="B10:B11"/>
    <mergeCell ref="C43:D43"/>
    <mergeCell ref="E43:F43"/>
    <mergeCell ref="G43:H43"/>
    <mergeCell ref="I43:J43"/>
    <mergeCell ref="K43:L43"/>
    <mergeCell ref="A36:Q36"/>
    <mergeCell ref="A37:B38"/>
    <mergeCell ref="B40:B41"/>
    <mergeCell ref="A40:A41"/>
    <mergeCell ref="C41:D41"/>
    <mergeCell ref="E41:F41"/>
    <mergeCell ref="G41:H41"/>
    <mergeCell ref="I41:J41"/>
    <mergeCell ref="K41:L41"/>
    <mergeCell ref="B53:B54"/>
    <mergeCell ref="C46:D46"/>
    <mergeCell ref="E46:F46"/>
    <mergeCell ref="G46:H46"/>
    <mergeCell ref="I46:J46"/>
    <mergeCell ref="C53:L53"/>
    <mergeCell ref="K46:L46"/>
    <mergeCell ref="C45:D45"/>
    <mergeCell ref="E45:F45"/>
    <mergeCell ref="G45:H45"/>
    <mergeCell ref="I45:J45"/>
    <mergeCell ref="K45:L45"/>
  </mergeCells>
  <pageMargins left="0.7" right="0.7" top="0.75" bottom="0.75" header="0.3" footer="0.3"/>
  <pageSetup scale="59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5"/>
  <sheetViews>
    <sheetView zoomScale="60" zoomScaleNormal="60" workbookViewId="0">
      <selection activeCell="A3" sqref="A3:P3"/>
    </sheetView>
  </sheetViews>
  <sheetFormatPr defaultColWidth="9.33203125" defaultRowHeight="13.2" x14ac:dyDescent="0.25"/>
  <cols>
    <col min="1" max="1" width="5.109375" style="1" bestFit="1" customWidth="1"/>
    <col min="2" max="2" width="59.109375" style="1" customWidth="1"/>
    <col min="3" max="19" width="10.77734375" style="1" customWidth="1"/>
    <col min="20" max="16384" width="9.33203125" style="1"/>
  </cols>
  <sheetData>
    <row r="1" spans="1:17" ht="90.6" customHeight="1" thickBot="1" x14ac:dyDescent="0.3">
      <c r="A1" s="829" t="s">
        <v>124</v>
      </c>
      <c r="B1" s="830"/>
      <c r="C1" s="830"/>
      <c r="D1" s="830"/>
      <c r="E1" s="830"/>
      <c r="F1" s="830"/>
      <c r="G1" s="830"/>
      <c r="H1" s="830"/>
      <c r="I1" s="830"/>
      <c r="J1" s="830"/>
      <c r="K1" s="830"/>
      <c r="L1" s="830"/>
      <c r="M1" s="830"/>
      <c r="N1" s="830"/>
      <c r="O1" s="830"/>
      <c r="P1" s="831"/>
    </row>
    <row r="2" spans="1:17" ht="13.8" customHeight="1" thickBot="1" x14ac:dyDescent="0.3"/>
    <row r="3" spans="1:17" ht="25.2" thickBot="1" x14ac:dyDescent="0.3">
      <c r="A3" s="840" t="s">
        <v>315</v>
      </c>
      <c r="B3" s="889"/>
      <c r="C3" s="890">
        <v>133</v>
      </c>
      <c r="D3" s="838"/>
      <c r="E3" s="838"/>
      <c r="F3" s="838"/>
      <c r="G3" s="838"/>
      <c r="H3" s="838"/>
      <c r="I3" s="838"/>
      <c r="J3" s="838"/>
      <c r="K3" s="838"/>
      <c r="L3" s="838"/>
      <c r="M3" s="838"/>
      <c r="N3" s="838"/>
      <c r="O3" s="838"/>
      <c r="P3" s="839"/>
    </row>
    <row r="4" spans="1:17" ht="23.4" customHeight="1" thickBot="1" x14ac:dyDescent="0.3">
      <c r="A4" s="779" t="s">
        <v>45</v>
      </c>
      <c r="B4" s="780"/>
      <c r="C4" s="780"/>
      <c r="D4" s="780"/>
      <c r="E4" s="780"/>
      <c r="F4" s="780"/>
      <c r="G4" s="780"/>
      <c r="H4" s="780"/>
      <c r="I4" s="780"/>
      <c r="J4" s="780"/>
      <c r="K4" s="780"/>
      <c r="L4" s="780"/>
      <c r="M4" s="780"/>
      <c r="N4" s="780"/>
      <c r="O4" s="780"/>
      <c r="P4" s="781"/>
    </row>
    <row r="5" spans="1:17" ht="22.2" customHeight="1" thickBot="1" x14ac:dyDescent="0.3">
      <c r="A5" s="1114"/>
      <c r="B5" s="1115"/>
      <c r="C5" s="138" t="s">
        <v>33</v>
      </c>
      <c r="D5" s="104" t="s">
        <v>27</v>
      </c>
      <c r="E5" s="104" t="s">
        <v>61</v>
      </c>
      <c r="F5" s="104" t="s">
        <v>62</v>
      </c>
      <c r="G5" s="104" t="s">
        <v>28</v>
      </c>
      <c r="H5" s="104" t="s">
        <v>63</v>
      </c>
      <c r="I5" s="104" t="s">
        <v>64</v>
      </c>
      <c r="J5" s="104" t="s">
        <v>34</v>
      </c>
      <c r="K5" s="104" t="s">
        <v>65</v>
      </c>
      <c r="L5" s="104" t="s">
        <v>1</v>
      </c>
      <c r="M5" s="104" t="s">
        <v>95</v>
      </c>
      <c r="N5" s="104" t="s">
        <v>96</v>
      </c>
      <c r="O5" s="104" t="s">
        <v>35</v>
      </c>
      <c r="P5" s="105" t="s">
        <v>36</v>
      </c>
    </row>
    <row r="6" spans="1:17" ht="16.2" thickBot="1" x14ac:dyDescent="0.3">
      <c r="A6" s="834" t="s">
        <v>94</v>
      </c>
      <c r="B6" s="887"/>
      <c r="C6" s="59">
        <v>6</v>
      </c>
      <c r="D6" s="60">
        <v>6</v>
      </c>
      <c r="E6" s="60">
        <v>19.399999999999999</v>
      </c>
      <c r="F6" s="60" t="s">
        <v>48</v>
      </c>
      <c r="G6" s="60">
        <v>171</v>
      </c>
      <c r="H6" s="60">
        <v>2</v>
      </c>
      <c r="I6" s="202" t="s">
        <v>123</v>
      </c>
      <c r="J6" s="60">
        <v>85.5</v>
      </c>
      <c r="K6" s="60">
        <v>8.69</v>
      </c>
      <c r="L6" s="60">
        <v>59</v>
      </c>
      <c r="M6" s="60" t="s">
        <v>48</v>
      </c>
      <c r="N6" s="60" t="s">
        <v>48</v>
      </c>
      <c r="O6" s="60">
        <v>2</v>
      </c>
      <c r="P6" s="112" t="s">
        <v>48</v>
      </c>
    </row>
    <row r="7" spans="1:17" ht="16.2" thickBot="1" x14ac:dyDescent="0.3">
      <c r="A7" s="836" t="s">
        <v>84</v>
      </c>
      <c r="B7" s="888"/>
      <c r="C7" s="61" t="s">
        <v>48</v>
      </c>
      <c r="D7" s="62" t="s">
        <v>48</v>
      </c>
      <c r="E7" s="62" t="s">
        <v>48</v>
      </c>
      <c r="F7" s="62" t="s">
        <v>48</v>
      </c>
      <c r="G7" s="62" t="s">
        <v>48</v>
      </c>
      <c r="H7" s="62" t="s">
        <v>48</v>
      </c>
      <c r="I7" s="62" t="s">
        <v>48</v>
      </c>
      <c r="J7" s="62" t="s">
        <v>48</v>
      </c>
      <c r="K7" s="62" t="s">
        <v>48</v>
      </c>
      <c r="L7" s="62" t="s">
        <v>48</v>
      </c>
      <c r="M7" s="62" t="s">
        <v>48</v>
      </c>
      <c r="N7" s="62" t="s">
        <v>48</v>
      </c>
      <c r="O7" s="62" t="s">
        <v>48</v>
      </c>
      <c r="P7" s="63" t="s">
        <v>48</v>
      </c>
    </row>
    <row r="8" spans="1:17" ht="16.2" thickBot="1" x14ac:dyDescent="0.35">
      <c r="A8" s="819" t="s">
        <v>37</v>
      </c>
      <c r="B8" s="1111"/>
      <c r="C8" s="166">
        <f t="shared" ref="C8:H8" si="0">SUM(C6:C7)</f>
        <v>6</v>
      </c>
      <c r="D8" s="133">
        <f t="shared" si="0"/>
        <v>6</v>
      </c>
      <c r="E8" s="133">
        <f t="shared" si="0"/>
        <v>19.399999999999999</v>
      </c>
      <c r="F8" s="133">
        <f t="shared" si="0"/>
        <v>0</v>
      </c>
      <c r="G8" s="133">
        <f t="shared" si="0"/>
        <v>171</v>
      </c>
      <c r="H8" s="133">
        <f t="shared" si="0"/>
        <v>2</v>
      </c>
      <c r="I8" s="192" t="s">
        <v>123</v>
      </c>
      <c r="J8" s="133">
        <v>85.5</v>
      </c>
      <c r="K8" s="143">
        <v>8.69</v>
      </c>
      <c r="L8" s="173">
        <v>59</v>
      </c>
      <c r="M8" s="173" t="s">
        <v>48</v>
      </c>
      <c r="N8" s="173" t="s">
        <v>48</v>
      </c>
      <c r="O8" s="173">
        <v>2</v>
      </c>
      <c r="P8" s="174"/>
      <c r="Q8" s="136"/>
    </row>
    <row r="9" spans="1:17" ht="13.8" thickBot="1" x14ac:dyDescent="0.3"/>
    <row r="10" spans="1:17" ht="21" customHeight="1" thickBot="1" x14ac:dyDescent="0.3">
      <c r="A10" s="824" t="s">
        <v>1</v>
      </c>
      <c r="B10" s="824" t="s">
        <v>0</v>
      </c>
      <c r="C10" s="810" t="s">
        <v>25</v>
      </c>
      <c r="D10" s="811"/>
      <c r="E10" s="811"/>
      <c r="F10" s="811"/>
      <c r="G10" s="811"/>
      <c r="H10" s="812"/>
    </row>
    <row r="11" spans="1:17" ht="33" customHeight="1" thickBot="1" x14ac:dyDescent="0.3">
      <c r="A11" s="825"/>
      <c r="B11" s="825"/>
      <c r="C11" s="236" t="s">
        <v>151</v>
      </c>
      <c r="D11" s="236" t="s">
        <v>152</v>
      </c>
      <c r="E11" s="236" t="s">
        <v>153</v>
      </c>
      <c r="F11" s="237" t="s">
        <v>150</v>
      </c>
      <c r="G11" s="236" t="s">
        <v>151</v>
      </c>
      <c r="H11" s="236" t="s">
        <v>152</v>
      </c>
    </row>
    <row r="12" spans="1:17" ht="21" customHeight="1" thickBot="1" x14ac:dyDescent="0.3">
      <c r="A12" s="821" t="s">
        <v>17</v>
      </c>
      <c r="B12" s="822"/>
      <c r="C12" s="822"/>
      <c r="D12" s="822"/>
      <c r="E12" s="822"/>
      <c r="F12" s="822"/>
      <c r="G12" s="822"/>
      <c r="H12" s="823"/>
    </row>
    <row r="13" spans="1:17" ht="20.25" customHeight="1" x14ac:dyDescent="0.25">
      <c r="A13" s="29">
        <v>1</v>
      </c>
      <c r="B13" s="26" t="s">
        <v>3</v>
      </c>
      <c r="C13" s="13">
        <v>4</v>
      </c>
      <c r="D13" s="14">
        <v>6</v>
      </c>
      <c r="E13" s="14">
        <v>8</v>
      </c>
      <c r="F13" s="14">
        <v>12</v>
      </c>
      <c r="G13" s="122">
        <v>14</v>
      </c>
      <c r="H13" s="125">
        <v>16</v>
      </c>
    </row>
    <row r="14" spans="1:17" ht="19.5" customHeight="1" x14ac:dyDescent="0.25">
      <c r="A14" s="30">
        <v>2</v>
      </c>
      <c r="B14" s="27" t="s">
        <v>4</v>
      </c>
      <c r="C14" s="17">
        <v>2</v>
      </c>
      <c r="D14" s="3">
        <v>2</v>
      </c>
      <c r="E14" s="3">
        <v>1</v>
      </c>
      <c r="F14" s="3">
        <v>1</v>
      </c>
      <c r="G14" s="4">
        <v>2</v>
      </c>
      <c r="H14" s="126">
        <v>1</v>
      </c>
    </row>
    <row r="15" spans="1:17" ht="20.25" customHeight="1" x14ac:dyDescent="0.25">
      <c r="A15" s="31">
        <v>3</v>
      </c>
      <c r="B15" s="27" t="s">
        <v>5</v>
      </c>
      <c r="C15" s="17">
        <v>4</v>
      </c>
      <c r="D15" s="3">
        <v>4</v>
      </c>
      <c r="E15" s="3">
        <v>4</v>
      </c>
      <c r="F15" s="3">
        <v>4</v>
      </c>
      <c r="G15" s="4">
        <v>4</v>
      </c>
      <c r="H15" s="126">
        <v>4</v>
      </c>
    </row>
    <row r="16" spans="1:17" ht="19.5" customHeight="1" x14ac:dyDescent="0.25">
      <c r="A16" s="32">
        <v>4</v>
      </c>
      <c r="B16" s="27" t="s">
        <v>38</v>
      </c>
      <c r="C16" s="17">
        <v>1</v>
      </c>
      <c r="D16" s="3">
        <v>3</v>
      </c>
      <c r="E16" s="3">
        <v>5</v>
      </c>
      <c r="F16" s="3">
        <v>2</v>
      </c>
      <c r="G16" s="4">
        <v>1</v>
      </c>
      <c r="H16" s="126">
        <v>3</v>
      </c>
    </row>
    <row r="17" spans="1:11" ht="19.5" customHeight="1" x14ac:dyDescent="0.25">
      <c r="A17" s="33" t="s">
        <v>39</v>
      </c>
      <c r="B17" s="27" t="s">
        <v>6</v>
      </c>
      <c r="C17" s="17">
        <v>150</v>
      </c>
      <c r="D17" s="3">
        <v>126</v>
      </c>
      <c r="E17" s="3">
        <v>194</v>
      </c>
      <c r="F17" s="3">
        <v>187</v>
      </c>
      <c r="G17" s="4">
        <v>169</v>
      </c>
      <c r="H17" s="126">
        <v>160</v>
      </c>
    </row>
    <row r="18" spans="1:11" ht="19.5" customHeight="1" x14ac:dyDescent="0.25">
      <c r="A18" s="34">
        <v>6</v>
      </c>
      <c r="B18" s="27" t="s">
        <v>40</v>
      </c>
      <c r="C18" s="17">
        <v>7</v>
      </c>
      <c r="D18" s="3">
        <v>2</v>
      </c>
      <c r="E18" s="3">
        <v>5</v>
      </c>
      <c r="F18" s="3">
        <v>7</v>
      </c>
      <c r="G18" s="4">
        <v>7</v>
      </c>
      <c r="H18" s="126">
        <v>10</v>
      </c>
    </row>
    <row r="19" spans="1:11" ht="19.5" customHeight="1" x14ac:dyDescent="0.25">
      <c r="A19" s="35">
        <v>7</v>
      </c>
      <c r="B19" s="27" t="s">
        <v>7</v>
      </c>
      <c r="C19" s="17">
        <v>120</v>
      </c>
      <c r="D19" s="3">
        <v>87</v>
      </c>
      <c r="E19" s="3">
        <v>120</v>
      </c>
      <c r="F19" s="3">
        <v>120</v>
      </c>
      <c r="G19" s="4">
        <v>114</v>
      </c>
      <c r="H19" s="126">
        <v>116</v>
      </c>
    </row>
    <row r="20" spans="1:11" ht="19.5" customHeight="1" x14ac:dyDescent="0.25">
      <c r="A20" s="36">
        <v>8</v>
      </c>
      <c r="B20" s="27" t="s">
        <v>41</v>
      </c>
      <c r="C20" s="17">
        <v>162</v>
      </c>
      <c r="D20" s="3">
        <v>123</v>
      </c>
      <c r="E20" s="3">
        <v>159</v>
      </c>
      <c r="F20" s="3">
        <v>189</v>
      </c>
      <c r="G20" s="4">
        <v>168</v>
      </c>
      <c r="H20" s="126">
        <v>152</v>
      </c>
    </row>
    <row r="21" spans="1:11" ht="19.5" customHeight="1" x14ac:dyDescent="0.25">
      <c r="A21" s="30">
        <v>9</v>
      </c>
      <c r="B21" s="27" t="s">
        <v>42</v>
      </c>
      <c r="C21" s="17">
        <v>5</v>
      </c>
      <c r="D21" s="3">
        <v>10</v>
      </c>
      <c r="E21" s="3">
        <v>10</v>
      </c>
      <c r="F21" s="3">
        <v>7</v>
      </c>
      <c r="G21" s="4">
        <v>10</v>
      </c>
      <c r="H21" s="126">
        <v>6</v>
      </c>
    </row>
    <row r="22" spans="1:11" ht="19.5" customHeight="1" thickBot="1" x14ac:dyDescent="0.3">
      <c r="A22" s="37">
        <v>10</v>
      </c>
      <c r="B22" s="28" t="s">
        <v>19</v>
      </c>
      <c r="C22" s="19">
        <v>120</v>
      </c>
      <c r="D22" s="20">
        <v>116</v>
      </c>
      <c r="E22" s="20">
        <v>118</v>
      </c>
      <c r="F22" s="20">
        <v>120</v>
      </c>
      <c r="G22" s="224">
        <v>120</v>
      </c>
      <c r="H22" s="225">
        <v>120</v>
      </c>
    </row>
    <row r="23" spans="1:11" ht="19.5" customHeight="1" thickBot="1" x14ac:dyDescent="0.3">
      <c r="A23" s="813" t="s">
        <v>18</v>
      </c>
      <c r="B23" s="814"/>
      <c r="C23" s="814"/>
      <c r="D23" s="814"/>
      <c r="E23" s="814"/>
      <c r="F23" s="814"/>
      <c r="G23" s="814"/>
      <c r="H23" s="814"/>
    </row>
    <row r="24" spans="1:11" ht="19.5" customHeight="1" x14ac:dyDescent="0.25">
      <c r="A24" s="41">
        <v>11</v>
      </c>
      <c r="B24" s="46" t="s">
        <v>8</v>
      </c>
      <c r="C24" s="13" t="s">
        <v>21</v>
      </c>
      <c r="D24" s="14" t="s">
        <v>21</v>
      </c>
      <c r="E24" s="14" t="s">
        <v>21</v>
      </c>
      <c r="F24" s="14" t="s">
        <v>21</v>
      </c>
      <c r="G24" s="14" t="s">
        <v>21</v>
      </c>
      <c r="H24" s="16" t="s">
        <v>125</v>
      </c>
    </row>
    <row r="25" spans="1:11" ht="19.5" customHeight="1" x14ac:dyDescent="0.25">
      <c r="A25" s="30">
        <v>12</v>
      </c>
      <c r="B25" s="47" t="s">
        <v>9</v>
      </c>
      <c r="C25" s="17" t="s">
        <v>21</v>
      </c>
      <c r="D25" s="3" t="s">
        <v>21</v>
      </c>
      <c r="E25" s="3" t="s">
        <v>21</v>
      </c>
      <c r="F25" s="3" t="s">
        <v>21</v>
      </c>
      <c r="G25" s="3" t="s">
        <v>21</v>
      </c>
      <c r="H25" s="18">
        <v>0</v>
      </c>
    </row>
    <row r="26" spans="1:11" ht="19.5" customHeight="1" x14ac:dyDescent="0.25">
      <c r="A26" s="30">
        <v>13</v>
      </c>
      <c r="B26" s="47" t="s">
        <v>10</v>
      </c>
      <c r="C26" s="17" t="s">
        <v>21</v>
      </c>
      <c r="D26" s="3" t="s">
        <v>21</v>
      </c>
      <c r="E26" s="3" t="s">
        <v>21</v>
      </c>
      <c r="F26" s="3" t="s">
        <v>21</v>
      </c>
      <c r="G26" s="3" t="s">
        <v>21</v>
      </c>
      <c r="H26" s="18">
        <v>11</v>
      </c>
    </row>
    <row r="27" spans="1:11" ht="19.5" customHeight="1" x14ac:dyDescent="0.25">
      <c r="A27" s="30">
        <v>14</v>
      </c>
      <c r="B27" s="47" t="s">
        <v>11</v>
      </c>
      <c r="C27" s="17" t="s">
        <v>21</v>
      </c>
      <c r="D27" s="3" t="s">
        <v>21</v>
      </c>
      <c r="E27" s="3" t="s">
        <v>21</v>
      </c>
      <c r="F27" s="3" t="s">
        <v>21</v>
      </c>
      <c r="G27" s="3" t="s">
        <v>21</v>
      </c>
      <c r="H27" s="18" t="s">
        <v>22</v>
      </c>
      <c r="I27" s="5"/>
      <c r="J27" s="5"/>
      <c r="K27" s="5"/>
    </row>
    <row r="28" spans="1:11" ht="19.5" customHeight="1" x14ac:dyDescent="0.25">
      <c r="A28" s="30">
        <v>15</v>
      </c>
      <c r="B28" s="47" t="s">
        <v>12</v>
      </c>
      <c r="C28" s="17" t="s">
        <v>20</v>
      </c>
      <c r="D28" s="3" t="s">
        <v>20</v>
      </c>
      <c r="E28" s="3" t="s">
        <v>20</v>
      </c>
      <c r="F28" s="3" t="s">
        <v>20</v>
      </c>
      <c r="G28" s="3" t="s">
        <v>20</v>
      </c>
      <c r="H28" s="211" t="s">
        <v>20</v>
      </c>
    </row>
    <row r="29" spans="1:11" ht="18.75" customHeight="1" x14ac:dyDescent="0.25">
      <c r="A29" s="42">
        <v>16</v>
      </c>
      <c r="B29" s="47" t="s">
        <v>13</v>
      </c>
      <c r="C29" s="17">
        <v>24</v>
      </c>
      <c r="D29" s="3">
        <v>18</v>
      </c>
      <c r="E29" s="3">
        <v>16</v>
      </c>
      <c r="F29" s="3">
        <v>24</v>
      </c>
      <c r="G29" s="3">
        <v>24</v>
      </c>
      <c r="H29" s="211">
        <v>12</v>
      </c>
    </row>
    <row r="30" spans="1:11" ht="18.75" customHeight="1" x14ac:dyDescent="0.25">
      <c r="A30" s="42">
        <v>17</v>
      </c>
      <c r="B30" s="47" t="s">
        <v>50</v>
      </c>
      <c r="C30" s="17">
        <v>38</v>
      </c>
      <c r="D30" s="3">
        <v>21</v>
      </c>
      <c r="E30" s="3">
        <v>27</v>
      </c>
      <c r="F30" s="3">
        <v>31</v>
      </c>
      <c r="G30" s="3">
        <v>31</v>
      </c>
      <c r="H30" s="211">
        <v>22</v>
      </c>
    </row>
    <row r="31" spans="1:11" ht="19.5" customHeight="1" x14ac:dyDescent="0.25">
      <c r="A31" s="42">
        <v>18</v>
      </c>
      <c r="B31" s="47" t="s">
        <v>14</v>
      </c>
      <c r="C31" s="17">
        <v>0</v>
      </c>
      <c r="D31" s="3">
        <v>1</v>
      </c>
      <c r="E31" s="3">
        <v>1</v>
      </c>
      <c r="F31" s="3">
        <v>0</v>
      </c>
      <c r="G31" s="3">
        <v>0</v>
      </c>
      <c r="H31" s="211">
        <v>0</v>
      </c>
    </row>
    <row r="32" spans="1:11" ht="19.5" customHeight="1" x14ac:dyDescent="0.25">
      <c r="A32" s="42">
        <v>19</v>
      </c>
      <c r="B32" s="47" t="s">
        <v>2</v>
      </c>
      <c r="C32" s="17">
        <v>0</v>
      </c>
      <c r="D32" s="3">
        <v>0</v>
      </c>
      <c r="E32" s="3">
        <v>0</v>
      </c>
      <c r="F32" s="3">
        <v>0</v>
      </c>
      <c r="G32" s="3">
        <v>0</v>
      </c>
      <c r="H32" s="211">
        <v>0</v>
      </c>
    </row>
    <row r="33" spans="1:16" ht="19.5" customHeight="1" x14ac:dyDescent="0.25">
      <c r="A33" s="42">
        <v>20</v>
      </c>
      <c r="B33" s="47" t="s">
        <v>15</v>
      </c>
      <c r="C33" s="17">
        <v>0</v>
      </c>
      <c r="D33" s="3">
        <v>2</v>
      </c>
      <c r="E33" s="3">
        <v>11</v>
      </c>
      <c r="F33" s="3">
        <v>0</v>
      </c>
      <c r="G33" s="3">
        <v>0</v>
      </c>
      <c r="H33" s="211">
        <v>0</v>
      </c>
    </row>
    <row r="34" spans="1:16" ht="19.5" customHeight="1" thickBot="1" x14ac:dyDescent="0.3">
      <c r="A34" s="42">
        <v>21</v>
      </c>
      <c r="B34" s="48" t="s">
        <v>16</v>
      </c>
      <c r="C34" s="19" t="s">
        <v>20</v>
      </c>
      <c r="D34" s="20" t="s">
        <v>20</v>
      </c>
      <c r="E34" s="20" t="s">
        <v>20</v>
      </c>
      <c r="F34" s="20" t="s">
        <v>20</v>
      </c>
      <c r="G34" s="20" t="s">
        <v>20</v>
      </c>
      <c r="H34" s="109" t="s">
        <v>20</v>
      </c>
    </row>
    <row r="35" spans="1:16" ht="19.5" customHeight="1" thickBot="1" x14ac:dyDescent="0.3"/>
    <row r="36" spans="1:16" ht="19.5" customHeight="1" thickBot="1" x14ac:dyDescent="0.3">
      <c r="A36" s="779" t="s">
        <v>44</v>
      </c>
      <c r="B36" s="780"/>
      <c r="C36" s="780"/>
      <c r="D36" s="780"/>
      <c r="E36" s="780"/>
      <c r="F36" s="780"/>
      <c r="G36" s="780"/>
      <c r="H36" s="780"/>
      <c r="I36" s="780"/>
      <c r="J36" s="780"/>
      <c r="K36" s="780"/>
      <c r="L36" s="780"/>
      <c r="M36" s="780"/>
      <c r="N36" s="780"/>
      <c r="O36" s="780"/>
      <c r="P36" s="781"/>
    </row>
    <row r="37" spans="1:16" ht="19.5" customHeight="1" x14ac:dyDescent="0.3">
      <c r="A37" s="782" t="s">
        <v>47</v>
      </c>
      <c r="B37" s="783"/>
      <c r="C37" s="291" t="s">
        <v>33</v>
      </c>
      <c r="D37" s="292" t="s">
        <v>27</v>
      </c>
      <c r="E37" s="292" t="s">
        <v>61</v>
      </c>
      <c r="F37" s="292" t="s">
        <v>62</v>
      </c>
      <c r="G37" s="292" t="s">
        <v>28</v>
      </c>
      <c r="H37" s="292" t="s">
        <v>63</v>
      </c>
      <c r="I37" s="292" t="s">
        <v>64</v>
      </c>
      <c r="J37" s="292" t="s">
        <v>34</v>
      </c>
      <c r="K37" s="292" t="s">
        <v>65</v>
      </c>
      <c r="L37" s="292" t="s">
        <v>1</v>
      </c>
      <c r="M37" s="292">
        <v>5</v>
      </c>
      <c r="N37" s="292">
        <v>10</v>
      </c>
      <c r="O37" s="49" t="s">
        <v>35</v>
      </c>
      <c r="P37" s="50" t="s">
        <v>36</v>
      </c>
    </row>
    <row r="38" spans="1:16" ht="20.25" customHeight="1" thickBot="1" x14ac:dyDescent="0.3">
      <c r="A38" s="784"/>
      <c r="B38" s="785"/>
      <c r="C38" s="280">
        <v>5</v>
      </c>
      <c r="D38" s="281">
        <v>10</v>
      </c>
      <c r="E38" s="281">
        <v>143</v>
      </c>
      <c r="F38" s="281">
        <v>18</v>
      </c>
      <c r="G38" s="281">
        <v>495</v>
      </c>
      <c r="H38" s="281">
        <v>19</v>
      </c>
      <c r="I38" s="282">
        <v>45800</v>
      </c>
      <c r="J38" s="281">
        <v>26.05</v>
      </c>
      <c r="K38" s="281">
        <v>3.46</v>
      </c>
      <c r="L38" s="281">
        <v>45.1</v>
      </c>
      <c r="M38" s="281">
        <v>2</v>
      </c>
      <c r="N38" s="281" t="s">
        <v>48</v>
      </c>
      <c r="O38" s="281">
        <v>1</v>
      </c>
      <c r="P38" s="294" t="s">
        <v>48</v>
      </c>
    </row>
    <row r="39" spans="1:16" ht="13.8" thickBot="1" x14ac:dyDescent="0.3"/>
    <row r="40" spans="1:16" ht="20.25" customHeight="1" thickBot="1" x14ac:dyDescent="0.3">
      <c r="A40" s="806" t="s">
        <v>1</v>
      </c>
      <c r="B40" s="942" t="s">
        <v>0</v>
      </c>
      <c r="C40" s="810" t="s">
        <v>47</v>
      </c>
      <c r="D40" s="811"/>
      <c r="E40" s="811"/>
      <c r="F40" s="811"/>
      <c r="G40" s="811"/>
      <c r="H40" s="811"/>
      <c r="I40" s="811"/>
      <c r="J40" s="811"/>
      <c r="K40" s="811"/>
      <c r="L40" s="812"/>
    </row>
    <row r="41" spans="1:16" ht="35.4" customHeight="1" thickBot="1" x14ac:dyDescent="0.3">
      <c r="A41" s="807"/>
      <c r="B41" s="930"/>
      <c r="C41" s="974" t="s">
        <v>266</v>
      </c>
      <c r="D41" s="975"/>
      <c r="E41" s="976" t="s">
        <v>156</v>
      </c>
      <c r="F41" s="977"/>
      <c r="G41" s="974" t="s">
        <v>307</v>
      </c>
      <c r="H41" s="975"/>
      <c r="I41" s="808" t="s">
        <v>308</v>
      </c>
      <c r="J41" s="809"/>
      <c r="K41" s="808" t="s">
        <v>198</v>
      </c>
      <c r="L41" s="809"/>
    </row>
    <row r="42" spans="1:16" ht="20.25" customHeight="1" thickBot="1" x14ac:dyDescent="0.3">
      <c r="A42" s="816" t="s">
        <v>17</v>
      </c>
      <c r="B42" s="817"/>
      <c r="C42" s="817"/>
      <c r="D42" s="817"/>
      <c r="E42" s="817"/>
      <c r="F42" s="817"/>
      <c r="G42" s="817"/>
      <c r="H42" s="817"/>
      <c r="I42" s="817"/>
      <c r="J42" s="817"/>
      <c r="K42" s="817"/>
      <c r="L42" s="818"/>
    </row>
    <row r="43" spans="1:16" ht="18" x14ac:dyDescent="0.3">
      <c r="A43" s="29">
        <v>1</v>
      </c>
      <c r="B43" s="239" t="s">
        <v>3</v>
      </c>
      <c r="C43" s="1205">
        <v>3</v>
      </c>
      <c r="D43" s="1206"/>
      <c r="E43" s="1205">
        <v>17</v>
      </c>
      <c r="F43" s="1206"/>
      <c r="G43" s="1205">
        <v>21</v>
      </c>
      <c r="H43" s="1206"/>
      <c r="I43" s="1205">
        <v>36</v>
      </c>
      <c r="J43" s="1206"/>
      <c r="K43" s="1205">
        <v>41</v>
      </c>
      <c r="L43" s="1206"/>
    </row>
    <row r="44" spans="1:16" ht="18" customHeight="1" x14ac:dyDescent="0.25">
      <c r="A44" s="30">
        <v>2</v>
      </c>
      <c r="B44" s="240" t="s">
        <v>4</v>
      </c>
      <c r="C44" s="309">
        <v>2</v>
      </c>
      <c r="D44" s="310">
        <v>4</v>
      </c>
      <c r="E44" s="309">
        <v>2</v>
      </c>
      <c r="F44" s="310">
        <v>4</v>
      </c>
      <c r="G44" s="309">
        <v>2</v>
      </c>
      <c r="H44" s="310">
        <v>4</v>
      </c>
      <c r="I44" s="309">
        <v>2</v>
      </c>
      <c r="J44" s="310">
        <v>4</v>
      </c>
      <c r="K44" s="309">
        <v>2</v>
      </c>
      <c r="L44" s="310">
        <v>4</v>
      </c>
    </row>
    <row r="45" spans="1:16" ht="18" x14ac:dyDescent="0.3">
      <c r="A45" s="31">
        <v>3</v>
      </c>
      <c r="B45" s="240" t="s">
        <v>5</v>
      </c>
      <c r="C45" s="1207">
        <v>3</v>
      </c>
      <c r="D45" s="1208"/>
      <c r="E45" s="1207">
        <v>3</v>
      </c>
      <c r="F45" s="1208"/>
      <c r="G45" s="1207">
        <v>3</v>
      </c>
      <c r="H45" s="1208"/>
      <c r="I45" s="1207">
        <v>3</v>
      </c>
      <c r="J45" s="1208"/>
      <c r="K45" s="1207">
        <v>3</v>
      </c>
      <c r="L45" s="1208"/>
    </row>
    <row r="46" spans="1:16" ht="16.8" x14ac:dyDescent="0.3">
      <c r="A46" s="32">
        <v>4</v>
      </c>
      <c r="B46" s="240" t="s">
        <v>38</v>
      </c>
      <c r="C46" s="1207">
        <v>5</v>
      </c>
      <c r="D46" s="1208"/>
      <c r="E46" s="1207">
        <v>6</v>
      </c>
      <c r="F46" s="1208"/>
      <c r="G46" s="1207">
        <v>4</v>
      </c>
      <c r="H46" s="1208"/>
      <c r="I46" s="1207">
        <v>2</v>
      </c>
      <c r="J46" s="1208"/>
      <c r="K46" s="1207">
        <v>1</v>
      </c>
      <c r="L46" s="1208"/>
    </row>
    <row r="47" spans="1:16" ht="16.8" x14ac:dyDescent="0.25">
      <c r="A47" s="33" t="s">
        <v>39</v>
      </c>
      <c r="B47" s="240" t="s">
        <v>6</v>
      </c>
      <c r="C47" s="309">
        <v>529</v>
      </c>
      <c r="D47" s="310">
        <v>72</v>
      </c>
      <c r="E47" s="309">
        <v>375</v>
      </c>
      <c r="F47" s="310" t="s">
        <v>52</v>
      </c>
      <c r="G47" s="309">
        <v>198</v>
      </c>
      <c r="H47" s="310">
        <v>26</v>
      </c>
      <c r="I47" s="309">
        <v>324</v>
      </c>
      <c r="J47" s="310">
        <v>392</v>
      </c>
      <c r="K47" s="309">
        <v>348</v>
      </c>
      <c r="L47" s="310">
        <v>214</v>
      </c>
    </row>
    <row r="48" spans="1:16" ht="16.8" x14ac:dyDescent="0.25">
      <c r="A48" s="34">
        <v>6</v>
      </c>
      <c r="B48" s="240" t="s">
        <v>40</v>
      </c>
      <c r="C48" s="309">
        <v>10</v>
      </c>
      <c r="D48" s="310">
        <v>4</v>
      </c>
      <c r="E48" s="309">
        <v>10</v>
      </c>
      <c r="F48" s="310" t="s">
        <v>52</v>
      </c>
      <c r="G48" s="309">
        <v>10</v>
      </c>
      <c r="H48" s="310">
        <v>1</v>
      </c>
      <c r="I48" s="309">
        <v>10</v>
      </c>
      <c r="J48" s="310">
        <v>7</v>
      </c>
      <c r="K48" s="309">
        <v>10</v>
      </c>
      <c r="L48" s="310">
        <v>10</v>
      </c>
    </row>
    <row r="49" spans="1:12" ht="16.8" x14ac:dyDescent="0.25">
      <c r="A49" s="35">
        <v>7</v>
      </c>
      <c r="B49" s="240" t="s">
        <v>7</v>
      </c>
      <c r="C49" s="309">
        <v>715</v>
      </c>
      <c r="D49" s="310">
        <v>84</v>
      </c>
      <c r="E49" s="309">
        <v>533</v>
      </c>
      <c r="F49" s="310" t="s">
        <v>52</v>
      </c>
      <c r="G49" s="309">
        <v>243</v>
      </c>
      <c r="H49" s="310">
        <v>19</v>
      </c>
      <c r="I49" s="309">
        <v>519</v>
      </c>
      <c r="J49" s="310">
        <v>673</v>
      </c>
      <c r="K49" s="309">
        <v>529</v>
      </c>
      <c r="L49" s="310">
        <v>387</v>
      </c>
    </row>
    <row r="50" spans="1:12" ht="16.8" x14ac:dyDescent="0.25">
      <c r="A50" s="36">
        <v>8</v>
      </c>
      <c r="B50" s="240" t="s">
        <v>41</v>
      </c>
      <c r="C50" s="311">
        <v>256</v>
      </c>
      <c r="D50" s="312">
        <v>493</v>
      </c>
      <c r="E50" s="311">
        <v>82</v>
      </c>
      <c r="F50" s="312" t="s">
        <v>52</v>
      </c>
      <c r="G50" s="311">
        <v>145</v>
      </c>
      <c r="H50" s="312">
        <v>74</v>
      </c>
      <c r="I50" s="311">
        <v>233</v>
      </c>
      <c r="J50" s="312">
        <v>198</v>
      </c>
      <c r="K50" s="311">
        <v>393</v>
      </c>
      <c r="L50" s="312">
        <v>195</v>
      </c>
    </row>
    <row r="51" spans="1:12" ht="15.6" customHeight="1" x14ac:dyDescent="0.25">
      <c r="A51" s="30">
        <v>9</v>
      </c>
      <c r="B51" s="240" t="s">
        <v>42</v>
      </c>
      <c r="C51" s="309">
        <v>10</v>
      </c>
      <c r="D51" s="310">
        <v>10</v>
      </c>
      <c r="E51" s="309">
        <v>10</v>
      </c>
      <c r="F51" s="312" t="s">
        <v>52</v>
      </c>
      <c r="G51" s="309">
        <v>10</v>
      </c>
      <c r="H51" s="310">
        <v>10</v>
      </c>
      <c r="I51" s="309">
        <v>10</v>
      </c>
      <c r="J51" s="310">
        <v>6</v>
      </c>
      <c r="K51" s="309">
        <v>10</v>
      </c>
      <c r="L51" s="310">
        <v>10</v>
      </c>
    </row>
    <row r="52" spans="1:12" ht="17.399999999999999" thickBot="1" x14ac:dyDescent="0.3">
      <c r="A52" s="37">
        <v>10</v>
      </c>
      <c r="B52" s="241" t="s">
        <v>19</v>
      </c>
      <c r="C52" s="313">
        <v>371</v>
      </c>
      <c r="D52" s="314">
        <v>742</v>
      </c>
      <c r="E52" s="313">
        <v>199</v>
      </c>
      <c r="F52" s="314" t="s">
        <v>52</v>
      </c>
      <c r="G52" s="313">
        <v>228</v>
      </c>
      <c r="H52" s="314">
        <v>97</v>
      </c>
      <c r="I52" s="313">
        <v>354</v>
      </c>
      <c r="J52" s="314">
        <v>252</v>
      </c>
      <c r="K52" s="313">
        <v>613</v>
      </c>
      <c r="L52" s="314">
        <v>318</v>
      </c>
    </row>
    <row r="53" spans="1:12" ht="18" customHeight="1" thickBot="1" x14ac:dyDescent="0.3">
      <c r="A53" s="927" t="s">
        <v>54</v>
      </c>
      <c r="B53" s="929" t="s">
        <v>0</v>
      </c>
      <c r="C53" s="1209" t="s">
        <v>18</v>
      </c>
      <c r="D53" s="1210"/>
      <c r="E53" s="1210"/>
      <c r="F53" s="1210"/>
      <c r="G53" s="1210"/>
      <c r="H53" s="1210"/>
      <c r="I53" s="1210"/>
      <c r="J53" s="1210"/>
      <c r="K53" s="1210"/>
      <c r="L53" s="1211"/>
    </row>
    <row r="54" spans="1:12" ht="18" thickBot="1" x14ac:dyDescent="0.3">
      <c r="A54" s="928"/>
      <c r="B54" s="930"/>
      <c r="C54" s="288" t="s">
        <v>55</v>
      </c>
      <c r="D54" s="289" t="s">
        <v>56</v>
      </c>
      <c r="E54" s="270" t="s">
        <v>55</v>
      </c>
      <c r="F54" s="271" t="s">
        <v>56</v>
      </c>
      <c r="G54" s="270" t="s">
        <v>55</v>
      </c>
      <c r="H54" s="271" t="s">
        <v>56</v>
      </c>
      <c r="I54" s="270" t="s">
        <v>55</v>
      </c>
      <c r="J54" s="271" t="s">
        <v>56</v>
      </c>
      <c r="K54" s="270" t="s">
        <v>55</v>
      </c>
      <c r="L54" s="271" t="s">
        <v>56</v>
      </c>
    </row>
    <row r="55" spans="1:12" ht="16.8" x14ac:dyDescent="0.25">
      <c r="A55" s="41">
        <v>11</v>
      </c>
      <c r="B55" s="232" t="s">
        <v>8</v>
      </c>
      <c r="C55" s="13">
        <v>11</v>
      </c>
      <c r="D55" s="231" t="s">
        <v>21</v>
      </c>
      <c r="E55" s="93" t="s">
        <v>311</v>
      </c>
      <c r="F55" s="267" t="s">
        <v>52</v>
      </c>
      <c r="G55" s="266">
        <v>5</v>
      </c>
      <c r="H55" s="231" t="s">
        <v>21</v>
      </c>
      <c r="I55" s="23">
        <v>50</v>
      </c>
      <c r="J55" s="231" t="s">
        <v>21</v>
      </c>
      <c r="K55" s="23" t="s">
        <v>259</v>
      </c>
      <c r="L55" s="16">
        <v>9</v>
      </c>
    </row>
    <row r="56" spans="1:12" ht="16.8" x14ac:dyDescent="0.25">
      <c r="A56" s="30">
        <v>12</v>
      </c>
      <c r="B56" s="233" t="s">
        <v>9</v>
      </c>
      <c r="C56" s="17">
        <v>9</v>
      </c>
      <c r="D56" s="211" t="s">
        <v>21</v>
      </c>
      <c r="E56" s="44">
        <v>16</v>
      </c>
      <c r="F56" s="211" t="s">
        <v>52</v>
      </c>
      <c r="G56" s="266">
        <v>11</v>
      </c>
      <c r="H56" s="211" t="s">
        <v>21</v>
      </c>
      <c r="I56" s="24">
        <v>77</v>
      </c>
      <c r="J56" s="211" t="s">
        <v>21</v>
      </c>
      <c r="K56" s="24">
        <v>8</v>
      </c>
      <c r="L56" s="18">
        <v>34</v>
      </c>
    </row>
    <row r="57" spans="1:12" ht="16.8" x14ac:dyDescent="0.25">
      <c r="A57" s="30">
        <v>13</v>
      </c>
      <c r="B57" s="233" t="s">
        <v>10</v>
      </c>
      <c r="C57" s="17">
        <v>11</v>
      </c>
      <c r="D57" s="211" t="s">
        <v>21</v>
      </c>
      <c r="E57" s="44">
        <v>11</v>
      </c>
      <c r="F57" s="211" t="s">
        <v>52</v>
      </c>
      <c r="G57" s="266">
        <v>10</v>
      </c>
      <c r="H57" s="211" t="s">
        <v>21</v>
      </c>
      <c r="I57" s="24">
        <v>10</v>
      </c>
      <c r="J57" s="211" t="s">
        <v>21</v>
      </c>
      <c r="K57" s="24">
        <v>10</v>
      </c>
      <c r="L57" s="18">
        <v>10</v>
      </c>
    </row>
    <row r="58" spans="1:12" ht="16.8" x14ac:dyDescent="0.25">
      <c r="A58" s="30">
        <v>14</v>
      </c>
      <c r="B58" s="233" t="s">
        <v>11</v>
      </c>
      <c r="C58" s="17" t="s">
        <v>51</v>
      </c>
      <c r="D58" s="211" t="s">
        <v>21</v>
      </c>
      <c r="E58" s="44" t="s">
        <v>22</v>
      </c>
      <c r="F58" s="211" t="s">
        <v>52</v>
      </c>
      <c r="G58" s="266" t="s">
        <v>51</v>
      </c>
      <c r="H58" s="211" t="s">
        <v>21</v>
      </c>
      <c r="I58" s="24" t="s">
        <v>51</v>
      </c>
      <c r="J58" s="211" t="s">
        <v>21</v>
      </c>
      <c r="K58" s="24" t="s">
        <v>22</v>
      </c>
      <c r="L58" s="248" t="s">
        <v>51</v>
      </c>
    </row>
    <row r="59" spans="1:12" ht="16.8" x14ac:dyDescent="0.25">
      <c r="A59" s="30">
        <v>15</v>
      </c>
      <c r="B59" s="233" t="s">
        <v>12</v>
      </c>
      <c r="C59" s="17" t="s">
        <v>20</v>
      </c>
      <c r="D59" s="211" t="s">
        <v>20</v>
      </c>
      <c r="E59" s="44" t="s">
        <v>20</v>
      </c>
      <c r="F59" s="211" t="s">
        <v>52</v>
      </c>
      <c r="G59" s="266" t="s">
        <v>20</v>
      </c>
      <c r="H59" s="18" t="s">
        <v>20</v>
      </c>
      <c r="I59" s="24" t="s">
        <v>20</v>
      </c>
      <c r="J59" s="18" t="s">
        <v>20</v>
      </c>
      <c r="K59" s="24" t="s">
        <v>20</v>
      </c>
      <c r="L59" s="18" t="s">
        <v>20</v>
      </c>
    </row>
    <row r="60" spans="1:12" ht="16.2" x14ac:dyDescent="0.25">
      <c r="A60" s="42">
        <v>16</v>
      </c>
      <c r="B60" s="233" t="s">
        <v>13</v>
      </c>
      <c r="C60" s="17">
        <v>59</v>
      </c>
      <c r="D60" s="211">
        <v>120</v>
      </c>
      <c r="E60" s="44">
        <v>79</v>
      </c>
      <c r="F60" s="211">
        <v>90</v>
      </c>
      <c r="G60" s="266">
        <v>60</v>
      </c>
      <c r="H60" s="18">
        <v>42</v>
      </c>
      <c r="I60" s="24">
        <v>120</v>
      </c>
      <c r="J60" s="18">
        <v>132</v>
      </c>
      <c r="K60" s="24">
        <v>96</v>
      </c>
      <c r="L60" s="18">
        <v>60</v>
      </c>
    </row>
    <row r="61" spans="1:12" ht="16.2" x14ac:dyDescent="0.25">
      <c r="A61" s="42">
        <v>17</v>
      </c>
      <c r="B61" s="233" t="s">
        <v>50</v>
      </c>
      <c r="C61" s="17">
        <v>37</v>
      </c>
      <c r="D61" s="211">
        <v>103</v>
      </c>
      <c r="E61" s="44">
        <v>29</v>
      </c>
      <c r="F61" s="211">
        <v>58</v>
      </c>
      <c r="G61" s="266">
        <v>25</v>
      </c>
      <c r="H61" s="18">
        <v>23</v>
      </c>
      <c r="I61" s="24">
        <v>71</v>
      </c>
      <c r="J61" s="18">
        <v>67</v>
      </c>
      <c r="K61" s="24">
        <v>50</v>
      </c>
      <c r="L61" s="18">
        <v>32</v>
      </c>
    </row>
    <row r="62" spans="1:12" ht="16.2" x14ac:dyDescent="0.25">
      <c r="A62" s="42">
        <v>18</v>
      </c>
      <c r="B62" s="233" t="s">
        <v>14</v>
      </c>
      <c r="C62" s="17">
        <v>2</v>
      </c>
      <c r="D62" s="211">
        <v>0</v>
      </c>
      <c r="E62" s="44">
        <v>5</v>
      </c>
      <c r="F62" s="211">
        <v>2</v>
      </c>
      <c r="G62" s="266">
        <v>1</v>
      </c>
      <c r="H62" s="18">
        <v>5</v>
      </c>
      <c r="I62" s="24">
        <v>3</v>
      </c>
      <c r="J62" s="18">
        <v>0</v>
      </c>
      <c r="K62" s="24">
        <v>1</v>
      </c>
      <c r="L62" s="18">
        <v>0</v>
      </c>
    </row>
    <row r="63" spans="1:12" ht="16.2" x14ac:dyDescent="0.25">
      <c r="A63" s="42">
        <v>19</v>
      </c>
      <c r="B63" s="233" t="s">
        <v>2</v>
      </c>
      <c r="C63" s="17">
        <v>0</v>
      </c>
      <c r="D63" s="211">
        <v>2</v>
      </c>
      <c r="E63" s="44">
        <v>5</v>
      </c>
      <c r="F63" s="211">
        <v>2</v>
      </c>
      <c r="G63" s="266">
        <v>2</v>
      </c>
      <c r="H63" s="18">
        <v>0</v>
      </c>
      <c r="I63" s="24">
        <v>2</v>
      </c>
      <c r="J63" s="18">
        <v>1</v>
      </c>
      <c r="K63" s="24">
        <v>3</v>
      </c>
      <c r="L63" s="18">
        <v>1</v>
      </c>
    </row>
    <row r="64" spans="1:12" ht="16.2" x14ac:dyDescent="0.25">
      <c r="A64" s="42">
        <v>20</v>
      </c>
      <c r="B64" s="233" t="s">
        <v>15</v>
      </c>
      <c r="C64" s="17" t="s">
        <v>309</v>
      </c>
      <c r="D64" s="211">
        <v>0</v>
      </c>
      <c r="E64" s="44" t="s">
        <v>310</v>
      </c>
      <c r="F64" s="211" t="s">
        <v>304</v>
      </c>
      <c r="G64" s="266">
        <v>1</v>
      </c>
      <c r="H64" s="18" t="s">
        <v>312</v>
      </c>
      <c r="I64" s="24" t="s">
        <v>313</v>
      </c>
      <c r="J64" s="248">
        <v>0</v>
      </c>
      <c r="K64" s="24">
        <v>8</v>
      </c>
      <c r="L64" s="18">
        <v>0</v>
      </c>
    </row>
    <row r="65" spans="1:16" ht="16.8" thickBot="1" x14ac:dyDescent="0.3">
      <c r="A65" s="42">
        <v>21</v>
      </c>
      <c r="B65" s="234" t="s">
        <v>16</v>
      </c>
      <c r="C65" s="19" t="s">
        <v>20</v>
      </c>
      <c r="D65" s="109" t="s">
        <v>20</v>
      </c>
      <c r="E65" s="45" t="s">
        <v>20</v>
      </c>
      <c r="F65" s="109" t="s">
        <v>20</v>
      </c>
      <c r="G65" s="19" t="s">
        <v>20</v>
      </c>
      <c r="H65" s="22" t="s">
        <v>20</v>
      </c>
      <c r="I65" s="25" t="s">
        <v>20</v>
      </c>
      <c r="J65" s="22" t="s">
        <v>20</v>
      </c>
      <c r="K65" s="25" t="s">
        <v>20</v>
      </c>
      <c r="L65" s="22" t="s">
        <v>20</v>
      </c>
    </row>
    <row r="66" spans="1:16" ht="13.8" thickBot="1" x14ac:dyDescent="0.3"/>
    <row r="67" spans="1:16" ht="21.6" customHeight="1" thickBot="1" x14ac:dyDescent="0.3">
      <c r="A67" s="779" t="s">
        <v>316</v>
      </c>
      <c r="B67" s="780"/>
      <c r="C67" s="780"/>
      <c r="D67" s="780"/>
      <c r="E67" s="780"/>
      <c r="F67" s="780"/>
      <c r="G67" s="780"/>
      <c r="H67" s="780"/>
      <c r="I67" s="780"/>
      <c r="J67" s="780"/>
      <c r="K67" s="780"/>
      <c r="L67" s="780"/>
      <c r="M67" s="780"/>
      <c r="N67" s="780"/>
      <c r="O67" s="780"/>
      <c r="P67" s="781"/>
    </row>
    <row r="68" spans="1:16" ht="23.4" customHeight="1" x14ac:dyDescent="0.3">
      <c r="A68" s="782" t="s">
        <v>329</v>
      </c>
      <c r="B68" s="783"/>
      <c r="C68" s="300" t="s">
        <v>33</v>
      </c>
      <c r="D68" s="301" t="s">
        <v>27</v>
      </c>
      <c r="E68" s="301" t="s">
        <v>61</v>
      </c>
      <c r="F68" s="301" t="s">
        <v>62</v>
      </c>
      <c r="G68" s="301" t="s">
        <v>28</v>
      </c>
      <c r="H68" s="301" t="s">
        <v>63</v>
      </c>
      <c r="I68" s="301" t="s">
        <v>64</v>
      </c>
      <c r="J68" s="301" t="s">
        <v>34</v>
      </c>
      <c r="K68" s="301" t="s">
        <v>65</v>
      </c>
      <c r="L68" s="301" t="s">
        <v>1</v>
      </c>
      <c r="M68" s="301">
        <v>5</v>
      </c>
      <c r="N68" s="301">
        <v>10</v>
      </c>
      <c r="O68" s="54" t="s">
        <v>35</v>
      </c>
      <c r="P68" s="55" t="s">
        <v>36</v>
      </c>
    </row>
    <row r="69" spans="1:16" ht="16.2" thickBot="1" x14ac:dyDescent="0.3">
      <c r="A69" s="784"/>
      <c r="B69" s="785"/>
      <c r="C69" s="280">
        <v>1</v>
      </c>
      <c r="D69" s="281">
        <v>1</v>
      </c>
      <c r="E69" s="281">
        <v>8</v>
      </c>
      <c r="F69" s="281" t="s">
        <v>48</v>
      </c>
      <c r="G69" s="281">
        <v>45</v>
      </c>
      <c r="H69" s="281">
        <v>0</v>
      </c>
      <c r="I69" s="281" t="s">
        <v>48</v>
      </c>
      <c r="J69" s="281" t="s">
        <v>48</v>
      </c>
      <c r="K69" s="281">
        <v>5.62</v>
      </c>
      <c r="L69" s="281" t="s">
        <v>48</v>
      </c>
      <c r="M69" s="281" t="s">
        <v>48</v>
      </c>
      <c r="N69" s="281" t="s">
        <v>48</v>
      </c>
      <c r="O69" s="281" t="s">
        <v>48</v>
      </c>
      <c r="P69" s="294" t="s">
        <v>48</v>
      </c>
    </row>
    <row r="70" spans="1:16" ht="17.399999999999999" customHeight="1" thickBot="1" x14ac:dyDescent="0.3"/>
    <row r="71" spans="1:16" ht="31.8" customHeight="1" x14ac:dyDescent="0.25">
      <c r="A71" s="806" t="s">
        <v>1</v>
      </c>
      <c r="B71" s="802" t="s">
        <v>0</v>
      </c>
      <c r="C71" s="1155" t="s">
        <v>327</v>
      </c>
      <c r="D71" s="1156"/>
      <c r="E71" s="1156"/>
      <c r="F71" s="1156"/>
      <c r="G71" s="1156"/>
      <c r="H71" s="1157"/>
    </row>
    <row r="72" spans="1:16" ht="31.8" thickBot="1" x14ac:dyDescent="0.3">
      <c r="A72" s="807"/>
      <c r="B72" s="803"/>
      <c r="C72" s="385" t="s">
        <v>319</v>
      </c>
      <c r="D72" s="386" t="s">
        <v>321</v>
      </c>
      <c r="E72" s="386" t="s">
        <v>324</v>
      </c>
      <c r="F72" s="386" t="s">
        <v>318</v>
      </c>
      <c r="G72" s="386" t="s">
        <v>325</v>
      </c>
      <c r="H72" s="387" t="s">
        <v>326</v>
      </c>
    </row>
    <row r="73" spans="1:16" ht="18" thickBot="1" x14ac:dyDescent="0.3">
      <c r="A73" s="821" t="s">
        <v>17</v>
      </c>
      <c r="B73" s="822"/>
      <c r="C73" s="822"/>
      <c r="D73" s="822"/>
      <c r="E73" s="822"/>
      <c r="F73" s="822"/>
      <c r="G73" s="822"/>
      <c r="H73" s="823"/>
    </row>
    <row r="74" spans="1:16" ht="17.399999999999999" customHeight="1" x14ac:dyDescent="0.25">
      <c r="A74" s="29">
        <v>1</v>
      </c>
      <c r="B74" s="26" t="s">
        <v>3</v>
      </c>
      <c r="C74" s="355">
        <v>2</v>
      </c>
      <c r="D74" s="356">
        <v>5</v>
      </c>
      <c r="E74" s="356">
        <v>12</v>
      </c>
      <c r="F74" s="356">
        <v>16</v>
      </c>
      <c r="G74" s="357">
        <v>17</v>
      </c>
      <c r="H74" s="358">
        <v>19</v>
      </c>
    </row>
    <row r="75" spans="1:16" ht="15.6" customHeight="1" x14ac:dyDescent="0.25">
      <c r="A75" s="30">
        <v>2</v>
      </c>
      <c r="B75" s="27" t="s">
        <v>4</v>
      </c>
      <c r="C75" s="359">
        <v>1</v>
      </c>
      <c r="D75" s="351">
        <v>2</v>
      </c>
      <c r="E75" s="351">
        <v>1</v>
      </c>
      <c r="F75" s="351">
        <v>2</v>
      </c>
      <c r="G75" s="349">
        <v>1</v>
      </c>
      <c r="H75" s="360">
        <v>1</v>
      </c>
    </row>
    <row r="76" spans="1:16" ht="18" customHeight="1" x14ac:dyDescent="0.25">
      <c r="A76" s="31">
        <v>3</v>
      </c>
      <c r="B76" s="27" t="s">
        <v>5</v>
      </c>
      <c r="C76" s="359">
        <v>2</v>
      </c>
      <c r="D76" s="351">
        <v>2</v>
      </c>
      <c r="E76" s="351">
        <v>2</v>
      </c>
      <c r="F76" s="351">
        <v>2</v>
      </c>
      <c r="G76" s="349">
        <v>2</v>
      </c>
      <c r="H76" s="360">
        <v>2</v>
      </c>
    </row>
    <row r="77" spans="1:16" ht="18" customHeight="1" x14ac:dyDescent="0.25">
      <c r="A77" s="32">
        <v>4</v>
      </c>
      <c r="B77" s="27" t="s">
        <v>38</v>
      </c>
      <c r="C77" s="359">
        <v>5</v>
      </c>
      <c r="D77" s="351">
        <v>3</v>
      </c>
      <c r="E77" s="351">
        <v>1</v>
      </c>
      <c r="F77" s="351">
        <v>4</v>
      </c>
      <c r="G77" s="349">
        <v>1</v>
      </c>
      <c r="H77" s="360">
        <v>2</v>
      </c>
    </row>
    <row r="78" spans="1:16" ht="16.8" x14ac:dyDescent="0.25">
      <c r="A78" s="33" t="s">
        <v>39</v>
      </c>
      <c r="B78" s="27" t="s">
        <v>6</v>
      </c>
      <c r="C78" s="361">
        <v>306</v>
      </c>
      <c r="D78" s="349">
        <v>351</v>
      </c>
      <c r="E78" s="349">
        <v>249</v>
      </c>
      <c r="F78" s="349">
        <v>252</v>
      </c>
      <c r="G78" s="349">
        <v>333</v>
      </c>
      <c r="H78" s="360">
        <v>165</v>
      </c>
    </row>
    <row r="79" spans="1:16" ht="16.8" x14ac:dyDescent="0.25">
      <c r="A79" s="34">
        <v>6</v>
      </c>
      <c r="B79" s="27" t="s">
        <v>40</v>
      </c>
      <c r="C79" s="359">
        <v>8</v>
      </c>
      <c r="D79" s="351">
        <v>10</v>
      </c>
      <c r="E79" s="351">
        <v>9</v>
      </c>
      <c r="F79" s="351">
        <v>4</v>
      </c>
      <c r="G79" s="349">
        <v>6</v>
      </c>
      <c r="H79" s="360">
        <v>10</v>
      </c>
    </row>
    <row r="80" spans="1:16" ht="16.8" x14ac:dyDescent="0.25">
      <c r="A80" s="35">
        <v>7</v>
      </c>
      <c r="B80" s="27" t="s">
        <v>7</v>
      </c>
      <c r="C80" s="359">
        <v>300</v>
      </c>
      <c r="D80" s="351">
        <v>287</v>
      </c>
      <c r="E80" s="351">
        <v>270</v>
      </c>
      <c r="F80" s="351">
        <v>222</v>
      </c>
      <c r="G80" s="349">
        <v>300</v>
      </c>
      <c r="H80" s="360">
        <v>225</v>
      </c>
    </row>
    <row r="81" spans="1:8" ht="16.8" x14ac:dyDescent="0.25">
      <c r="A81" s="36">
        <v>8</v>
      </c>
      <c r="B81" s="27" t="s">
        <v>41</v>
      </c>
      <c r="C81" s="362">
        <v>273</v>
      </c>
      <c r="D81" s="352">
        <v>351</v>
      </c>
      <c r="E81" s="352">
        <v>156</v>
      </c>
      <c r="F81" s="352">
        <v>248</v>
      </c>
      <c r="G81" s="352">
        <v>259</v>
      </c>
      <c r="H81" s="360">
        <v>169</v>
      </c>
    </row>
    <row r="82" spans="1:8" ht="16.8" x14ac:dyDescent="0.25">
      <c r="A82" s="30">
        <v>9</v>
      </c>
      <c r="B82" s="27" t="s">
        <v>42</v>
      </c>
      <c r="C82" s="361">
        <v>3</v>
      </c>
      <c r="D82" s="350">
        <v>292</v>
      </c>
      <c r="E82" s="350">
        <v>9</v>
      </c>
      <c r="F82" s="350">
        <v>10</v>
      </c>
      <c r="G82" s="349">
        <v>10</v>
      </c>
      <c r="H82" s="360">
        <v>3</v>
      </c>
    </row>
    <row r="83" spans="1:8" ht="17.399999999999999" thickBot="1" x14ac:dyDescent="0.3">
      <c r="A83" s="37">
        <v>10</v>
      </c>
      <c r="B83" s="28" t="s">
        <v>19</v>
      </c>
      <c r="C83" s="363">
        <v>270</v>
      </c>
      <c r="D83" s="364">
        <v>10</v>
      </c>
      <c r="E83" s="364">
        <v>215</v>
      </c>
      <c r="F83" s="364">
        <v>266</v>
      </c>
      <c r="G83" s="365">
        <v>273</v>
      </c>
      <c r="H83" s="366">
        <v>262</v>
      </c>
    </row>
    <row r="84" spans="1:8" ht="18" thickBot="1" x14ac:dyDescent="0.3">
      <c r="A84" s="813" t="s">
        <v>18</v>
      </c>
      <c r="B84" s="814"/>
      <c r="C84" s="814"/>
      <c r="D84" s="814"/>
      <c r="E84" s="814"/>
      <c r="F84" s="814"/>
      <c r="G84" s="814"/>
      <c r="H84" s="815"/>
    </row>
    <row r="85" spans="1:8" ht="16.8" x14ac:dyDescent="0.25">
      <c r="A85" s="41">
        <v>11</v>
      </c>
      <c r="B85" s="232" t="s">
        <v>8</v>
      </c>
      <c r="C85" s="324" t="s">
        <v>52</v>
      </c>
      <c r="D85" s="325" t="s">
        <v>52</v>
      </c>
      <c r="E85" s="325" t="s">
        <v>52</v>
      </c>
      <c r="F85" s="325" t="s">
        <v>52</v>
      </c>
      <c r="G85" s="325" t="s">
        <v>52</v>
      </c>
      <c r="H85" s="326" t="s">
        <v>125</v>
      </c>
    </row>
    <row r="86" spans="1:8" ht="16.8" x14ac:dyDescent="0.25">
      <c r="A86" s="30">
        <v>12</v>
      </c>
      <c r="B86" s="233" t="s">
        <v>9</v>
      </c>
      <c r="C86" s="327" t="s">
        <v>52</v>
      </c>
      <c r="D86" s="315" t="s">
        <v>52</v>
      </c>
      <c r="E86" s="315" t="s">
        <v>52</v>
      </c>
      <c r="F86" s="315" t="s">
        <v>52</v>
      </c>
      <c r="G86" s="315" t="s">
        <v>52</v>
      </c>
      <c r="H86" s="328">
        <v>1</v>
      </c>
    </row>
    <row r="87" spans="1:8" ht="16.8" x14ac:dyDescent="0.25">
      <c r="A87" s="30">
        <v>13</v>
      </c>
      <c r="B87" s="233" t="s">
        <v>10</v>
      </c>
      <c r="C87" s="327" t="s">
        <v>52</v>
      </c>
      <c r="D87" s="315" t="s">
        <v>52</v>
      </c>
      <c r="E87" s="315" t="s">
        <v>52</v>
      </c>
      <c r="F87" s="315" t="s">
        <v>52</v>
      </c>
      <c r="G87" s="315" t="s">
        <v>52</v>
      </c>
      <c r="H87" s="328">
        <v>11</v>
      </c>
    </row>
    <row r="88" spans="1:8" ht="16.8" x14ac:dyDescent="0.25">
      <c r="A88" s="30">
        <v>14</v>
      </c>
      <c r="B88" s="233" t="s">
        <v>11</v>
      </c>
      <c r="C88" s="327" t="s">
        <v>52</v>
      </c>
      <c r="D88" s="315" t="s">
        <v>52</v>
      </c>
      <c r="E88" s="315" t="s">
        <v>52</v>
      </c>
      <c r="F88" s="315" t="s">
        <v>52</v>
      </c>
      <c r="G88" s="315" t="s">
        <v>52</v>
      </c>
      <c r="H88" s="328" t="s">
        <v>22</v>
      </c>
    </row>
    <row r="89" spans="1:8" ht="16.8" x14ac:dyDescent="0.25">
      <c r="A89" s="30">
        <v>15</v>
      </c>
      <c r="B89" s="233" t="s">
        <v>12</v>
      </c>
      <c r="C89" s="327" t="s">
        <v>52</v>
      </c>
      <c r="D89" s="315" t="s">
        <v>52</v>
      </c>
      <c r="E89" s="315" t="s">
        <v>52</v>
      </c>
      <c r="F89" s="315" t="s">
        <v>52</v>
      </c>
      <c r="G89" s="315" t="s">
        <v>52</v>
      </c>
      <c r="H89" s="328" t="s">
        <v>20</v>
      </c>
    </row>
    <row r="90" spans="1:8" ht="16.2" x14ac:dyDescent="0.25">
      <c r="A90" s="42">
        <v>16</v>
      </c>
      <c r="B90" s="233" t="s">
        <v>13</v>
      </c>
      <c r="C90" s="327" t="s">
        <v>52</v>
      </c>
      <c r="D90" s="315" t="s">
        <v>52</v>
      </c>
      <c r="E90" s="315" t="s">
        <v>52</v>
      </c>
      <c r="F90" s="315" t="s">
        <v>52</v>
      </c>
      <c r="G90" s="315" t="s">
        <v>52</v>
      </c>
      <c r="H90" s="328">
        <v>48</v>
      </c>
    </row>
    <row r="91" spans="1:8" ht="16.2" x14ac:dyDescent="0.25">
      <c r="A91" s="42">
        <v>17</v>
      </c>
      <c r="B91" s="233" t="s">
        <v>50</v>
      </c>
      <c r="C91" s="327" t="s">
        <v>52</v>
      </c>
      <c r="D91" s="315" t="s">
        <v>52</v>
      </c>
      <c r="E91" s="315" t="s">
        <v>52</v>
      </c>
      <c r="F91" s="315" t="s">
        <v>52</v>
      </c>
      <c r="G91" s="315" t="s">
        <v>52</v>
      </c>
      <c r="H91" s="328">
        <v>45</v>
      </c>
    </row>
    <row r="92" spans="1:8" ht="16.2" x14ac:dyDescent="0.25">
      <c r="A92" s="42">
        <v>18</v>
      </c>
      <c r="B92" s="233" t="s">
        <v>14</v>
      </c>
      <c r="C92" s="327" t="s">
        <v>52</v>
      </c>
      <c r="D92" s="315" t="s">
        <v>52</v>
      </c>
      <c r="E92" s="315" t="s">
        <v>52</v>
      </c>
      <c r="F92" s="315" t="s">
        <v>52</v>
      </c>
      <c r="G92" s="315" t="s">
        <v>52</v>
      </c>
      <c r="H92" s="328">
        <v>0</v>
      </c>
    </row>
    <row r="93" spans="1:8" ht="16.2" x14ac:dyDescent="0.25">
      <c r="A93" s="42">
        <v>19</v>
      </c>
      <c r="B93" s="233" t="s">
        <v>2</v>
      </c>
      <c r="C93" s="327" t="s">
        <v>52</v>
      </c>
      <c r="D93" s="315" t="s">
        <v>52</v>
      </c>
      <c r="E93" s="315" t="s">
        <v>52</v>
      </c>
      <c r="F93" s="315" t="s">
        <v>52</v>
      </c>
      <c r="G93" s="315" t="s">
        <v>52</v>
      </c>
      <c r="H93" s="328">
        <v>0</v>
      </c>
    </row>
    <row r="94" spans="1:8" ht="16.2" x14ac:dyDescent="0.25">
      <c r="A94" s="42">
        <v>20</v>
      </c>
      <c r="B94" s="233" t="s">
        <v>15</v>
      </c>
      <c r="C94" s="327" t="s">
        <v>52</v>
      </c>
      <c r="D94" s="315" t="s">
        <v>52</v>
      </c>
      <c r="E94" s="315" t="s">
        <v>52</v>
      </c>
      <c r="F94" s="315" t="s">
        <v>52</v>
      </c>
      <c r="G94" s="315" t="s">
        <v>52</v>
      </c>
      <c r="H94" s="328">
        <v>0</v>
      </c>
    </row>
    <row r="95" spans="1:8" ht="16.8" thickBot="1" x14ac:dyDescent="0.3">
      <c r="A95" s="77">
        <v>21</v>
      </c>
      <c r="B95" s="234" t="s">
        <v>16</v>
      </c>
      <c r="C95" s="331" t="s">
        <v>52</v>
      </c>
      <c r="D95" s="332" t="s">
        <v>52</v>
      </c>
      <c r="E95" s="332" t="s">
        <v>52</v>
      </c>
      <c r="F95" s="332" t="s">
        <v>52</v>
      </c>
      <c r="G95" s="332" t="s">
        <v>52</v>
      </c>
      <c r="H95" s="333" t="s">
        <v>20</v>
      </c>
    </row>
  </sheetData>
  <mergeCells count="49">
    <mergeCell ref="A23:H23"/>
    <mergeCell ref="A3:B3"/>
    <mergeCell ref="A8:B8"/>
    <mergeCell ref="A4:P4"/>
    <mergeCell ref="C10:H10"/>
    <mergeCell ref="A12:H12"/>
    <mergeCell ref="A5:B5"/>
    <mergeCell ref="A6:B6"/>
    <mergeCell ref="A7:B7"/>
    <mergeCell ref="A10:A11"/>
    <mergeCell ref="B10:B11"/>
    <mergeCell ref="A36:P36"/>
    <mergeCell ref="C40:L40"/>
    <mergeCell ref="A42:L42"/>
    <mergeCell ref="C53:L53"/>
    <mergeCell ref="A37:B38"/>
    <mergeCell ref="B40:B41"/>
    <mergeCell ref="A40:A41"/>
    <mergeCell ref="C41:D41"/>
    <mergeCell ref="E41:F41"/>
    <mergeCell ref="G41:H41"/>
    <mergeCell ref="I41:J41"/>
    <mergeCell ref="K41:L41"/>
    <mergeCell ref="C43:D43"/>
    <mergeCell ref="E43:F43"/>
    <mergeCell ref="G43:H43"/>
    <mergeCell ref="I43:J43"/>
    <mergeCell ref="K46:L46"/>
    <mergeCell ref="C45:D45"/>
    <mergeCell ref="E45:F45"/>
    <mergeCell ref="G45:H45"/>
    <mergeCell ref="I45:J45"/>
    <mergeCell ref="K45:L45"/>
    <mergeCell ref="A73:H73"/>
    <mergeCell ref="A84:H84"/>
    <mergeCell ref="A1:P1"/>
    <mergeCell ref="C3:P3"/>
    <mergeCell ref="A67:P67"/>
    <mergeCell ref="A68:B69"/>
    <mergeCell ref="A71:A72"/>
    <mergeCell ref="B71:B72"/>
    <mergeCell ref="C71:H71"/>
    <mergeCell ref="K43:L43"/>
    <mergeCell ref="A53:A54"/>
    <mergeCell ref="B53:B54"/>
    <mergeCell ref="C46:D46"/>
    <mergeCell ref="E46:F46"/>
    <mergeCell ref="G46:H46"/>
    <mergeCell ref="I46:J46"/>
  </mergeCells>
  <pageMargins left="0.7" right="0.7" top="0.75" bottom="0.75" header="0.3" footer="0.3"/>
  <pageSetup scale="59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79"/>
  <sheetViews>
    <sheetView zoomScale="70" zoomScaleNormal="70" workbookViewId="0">
      <selection activeCell="A3" sqref="A3:P3"/>
    </sheetView>
  </sheetViews>
  <sheetFormatPr defaultColWidth="9.33203125" defaultRowHeight="13.2" x14ac:dyDescent="0.25"/>
  <cols>
    <col min="1" max="1" width="5.109375" style="1" bestFit="1" customWidth="1"/>
    <col min="2" max="2" width="59.109375" style="1" customWidth="1"/>
    <col min="3" max="3" width="19.5546875" style="1" customWidth="1"/>
    <col min="4" max="16" width="10.77734375" style="1" customWidth="1"/>
    <col min="17" max="16384" width="9.33203125" style="1"/>
  </cols>
  <sheetData>
    <row r="1" spans="1:17" ht="90.6" customHeight="1" thickBot="1" x14ac:dyDescent="0.3">
      <c r="A1" s="829" t="s">
        <v>129</v>
      </c>
      <c r="B1" s="830"/>
      <c r="C1" s="830"/>
      <c r="D1" s="830"/>
      <c r="E1" s="830"/>
      <c r="F1" s="830"/>
      <c r="G1" s="830"/>
      <c r="H1" s="830"/>
      <c r="I1" s="830"/>
      <c r="J1" s="830"/>
      <c r="K1" s="830"/>
      <c r="L1" s="830"/>
      <c r="M1" s="830"/>
      <c r="N1" s="830"/>
      <c r="O1" s="830"/>
      <c r="P1" s="830"/>
    </row>
    <row r="2" spans="1:17" ht="13.8" customHeight="1" thickBot="1" x14ac:dyDescent="0.3"/>
    <row r="3" spans="1:17" ht="25.2" thickBot="1" x14ac:dyDescent="0.3">
      <c r="A3" s="840" t="s">
        <v>315</v>
      </c>
      <c r="B3" s="889"/>
      <c r="C3" s="1093">
        <v>134</v>
      </c>
      <c r="D3" s="1094"/>
      <c r="E3" s="1094"/>
      <c r="F3" s="1094"/>
      <c r="G3" s="1094"/>
      <c r="H3" s="1094"/>
      <c r="I3" s="1094"/>
      <c r="J3" s="1094"/>
      <c r="K3" s="1094"/>
      <c r="L3" s="1094"/>
      <c r="M3" s="1094"/>
      <c r="N3" s="1094"/>
      <c r="O3" s="1094"/>
      <c r="P3" s="1095"/>
    </row>
    <row r="4" spans="1:17" ht="23.4" customHeight="1" thickBot="1" x14ac:dyDescent="0.3">
      <c r="A4" s="893" t="s">
        <v>45</v>
      </c>
      <c r="B4" s="894"/>
      <c r="C4" s="780"/>
      <c r="D4" s="780"/>
      <c r="E4" s="780"/>
      <c r="F4" s="780"/>
      <c r="G4" s="780"/>
      <c r="H4" s="780"/>
      <c r="I4" s="780"/>
      <c r="J4" s="780"/>
      <c r="K4" s="780"/>
      <c r="L4" s="780"/>
      <c r="M4" s="780"/>
      <c r="N4" s="780"/>
      <c r="O4" s="780"/>
      <c r="P4" s="781"/>
      <c r="Q4" s="137"/>
    </row>
    <row r="5" spans="1:17" ht="22.2" customHeight="1" thickBot="1" x14ac:dyDescent="0.35">
      <c r="A5" s="1263"/>
      <c r="B5" s="1264"/>
      <c r="C5" s="415" t="s">
        <v>33</v>
      </c>
      <c r="D5" s="104" t="s">
        <v>27</v>
      </c>
      <c r="E5" s="104" t="s">
        <v>61</v>
      </c>
      <c r="F5" s="104" t="s">
        <v>62</v>
      </c>
      <c r="G5" s="104" t="s">
        <v>28</v>
      </c>
      <c r="H5" s="104" t="s">
        <v>63</v>
      </c>
      <c r="I5" s="104" t="s">
        <v>64</v>
      </c>
      <c r="J5" s="104" t="s">
        <v>34</v>
      </c>
      <c r="K5" s="104" t="s">
        <v>65</v>
      </c>
      <c r="L5" s="104" t="s">
        <v>1</v>
      </c>
      <c r="M5" s="104" t="s">
        <v>95</v>
      </c>
      <c r="N5" s="104" t="s">
        <v>96</v>
      </c>
      <c r="O5" s="104" t="s">
        <v>35</v>
      </c>
      <c r="P5" s="162" t="s">
        <v>36</v>
      </c>
      <c r="Q5" s="135"/>
    </row>
    <row r="6" spans="1:17" ht="15.6" x14ac:dyDescent="0.3">
      <c r="A6" s="917" t="s">
        <v>94</v>
      </c>
      <c r="B6" s="918"/>
      <c r="C6" s="59">
        <v>1</v>
      </c>
      <c r="D6" s="60">
        <v>1</v>
      </c>
      <c r="E6" s="60">
        <v>4</v>
      </c>
      <c r="F6" s="60" t="s">
        <v>48</v>
      </c>
      <c r="G6" s="60">
        <v>21</v>
      </c>
      <c r="H6" s="60">
        <v>3</v>
      </c>
      <c r="I6" s="420" t="s">
        <v>126</v>
      </c>
      <c r="J6" s="60">
        <v>7</v>
      </c>
      <c r="K6" s="60">
        <v>5.25</v>
      </c>
      <c r="L6" s="60">
        <v>8</v>
      </c>
      <c r="M6" s="60" t="s">
        <v>48</v>
      </c>
      <c r="N6" s="60" t="s">
        <v>48</v>
      </c>
      <c r="O6" s="60" t="s">
        <v>48</v>
      </c>
      <c r="P6" s="112" t="s">
        <v>48</v>
      </c>
      <c r="Q6" s="136"/>
    </row>
    <row r="7" spans="1:17" ht="16.2" thickBot="1" x14ac:dyDescent="0.3">
      <c r="A7" s="836" t="s">
        <v>84</v>
      </c>
      <c r="B7" s="837"/>
      <c r="C7" s="61">
        <v>5</v>
      </c>
      <c r="D7" s="62">
        <v>5</v>
      </c>
      <c r="E7" s="62">
        <v>15</v>
      </c>
      <c r="F7" s="62">
        <v>1</v>
      </c>
      <c r="G7" s="62">
        <v>96</v>
      </c>
      <c r="H7" s="62">
        <v>6</v>
      </c>
      <c r="I7" s="142" t="s">
        <v>127</v>
      </c>
      <c r="J7" s="62">
        <v>16</v>
      </c>
      <c r="K7" s="62">
        <v>6.4</v>
      </c>
      <c r="L7" s="62">
        <v>15</v>
      </c>
      <c r="M7" s="62"/>
      <c r="N7" s="62"/>
      <c r="O7" s="62">
        <v>1</v>
      </c>
      <c r="P7" s="63"/>
      <c r="Q7" s="81"/>
    </row>
    <row r="8" spans="1:17" ht="16.2" thickBot="1" x14ac:dyDescent="0.35">
      <c r="A8" s="1261" t="s">
        <v>37</v>
      </c>
      <c r="B8" s="1262"/>
      <c r="C8" s="166">
        <f t="shared" ref="C8:H8" si="0">SUM(C6:C7)</f>
        <v>6</v>
      </c>
      <c r="D8" s="133">
        <f t="shared" si="0"/>
        <v>6</v>
      </c>
      <c r="E8" s="133">
        <f t="shared" si="0"/>
        <v>19</v>
      </c>
      <c r="F8" s="133">
        <f t="shared" si="0"/>
        <v>1</v>
      </c>
      <c r="G8" s="133">
        <f t="shared" si="0"/>
        <v>117</v>
      </c>
      <c r="H8" s="133">
        <f t="shared" si="0"/>
        <v>9</v>
      </c>
      <c r="I8" s="192" t="s">
        <v>126</v>
      </c>
      <c r="J8" s="133">
        <f>G8/H8</f>
        <v>13</v>
      </c>
      <c r="K8" s="143">
        <f>G8/E8</f>
        <v>6.1578947368421053</v>
      </c>
      <c r="L8" s="419">
        <f>114/H8</f>
        <v>12.666666666666666</v>
      </c>
      <c r="M8" s="173"/>
      <c r="N8" s="173"/>
      <c r="O8" s="173">
        <v>1</v>
      </c>
      <c r="P8" s="174"/>
      <c r="Q8" s="136"/>
    </row>
    <row r="9" spans="1:17" ht="13.8" thickBot="1" x14ac:dyDescent="0.3"/>
    <row r="10" spans="1:17" ht="30.6" customHeight="1" x14ac:dyDescent="0.25">
      <c r="A10" s="824" t="s">
        <v>1</v>
      </c>
      <c r="B10" s="824" t="s">
        <v>0</v>
      </c>
      <c r="C10" s="8" t="s">
        <v>25</v>
      </c>
      <c r="D10" s="992" t="s">
        <v>26</v>
      </c>
      <c r="E10" s="993"/>
      <c r="F10" s="993"/>
      <c r="G10" s="993"/>
      <c r="H10" s="994"/>
    </row>
    <row r="11" spans="1:17" ht="33" customHeight="1" thickBot="1" x14ac:dyDescent="0.3">
      <c r="A11" s="825"/>
      <c r="B11" s="825"/>
      <c r="C11" s="9" t="s">
        <v>150</v>
      </c>
      <c r="D11" s="178" t="s">
        <v>198</v>
      </c>
      <c r="E11" s="213" t="s">
        <v>199</v>
      </c>
      <c r="F11" s="213" t="s">
        <v>200</v>
      </c>
      <c r="G11" s="213" t="s">
        <v>201</v>
      </c>
      <c r="H11" s="213" t="s">
        <v>202</v>
      </c>
    </row>
    <row r="12" spans="1:17" ht="21" customHeight="1" thickBot="1" x14ac:dyDescent="0.3">
      <c r="A12" s="821" t="s">
        <v>17</v>
      </c>
      <c r="B12" s="822"/>
      <c r="C12" s="822"/>
      <c r="D12" s="822"/>
      <c r="E12" s="822"/>
      <c r="F12" s="822"/>
      <c r="G12" s="822"/>
      <c r="H12" s="822"/>
    </row>
    <row r="13" spans="1:17" ht="20.25" customHeight="1" x14ac:dyDescent="0.25">
      <c r="A13" s="29">
        <v>1</v>
      </c>
      <c r="B13" s="26" t="s">
        <v>3</v>
      </c>
      <c r="C13" s="66">
        <v>1</v>
      </c>
      <c r="D13" s="23">
        <v>3</v>
      </c>
      <c r="E13" s="15">
        <v>12</v>
      </c>
      <c r="F13" s="15">
        <v>28</v>
      </c>
      <c r="G13" s="15">
        <v>30</v>
      </c>
      <c r="H13" s="16">
        <v>33</v>
      </c>
    </row>
    <row r="14" spans="1:17" ht="19.5" customHeight="1" x14ac:dyDescent="0.25">
      <c r="A14" s="30">
        <v>2</v>
      </c>
      <c r="B14" s="27" t="s">
        <v>4</v>
      </c>
      <c r="C14" s="67">
        <v>1</v>
      </c>
      <c r="D14" s="24">
        <v>1</v>
      </c>
      <c r="E14" s="2">
        <v>1</v>
      </c>
      <c r="F14" s="2">
        <v>2</v>
      </c>
      <c r="G14" s="2">
        <v>1</v>
      </c>
      <c r="H14" s="18">
        <v>1</v>
      </c>
    </row>
    <row r="15" spans="1:17" ht="20.25" customHeight="1" x14ac:dyDescent="0.25">
      <c r="A15" s="31">
        <v>3</v>
      </c>
      <c r="B15" s="27" t="s">
        <v>5</v>
      </c>
      <c r="C15" s="67">
        <v>4</v>
      </c>
      <c r="D15" s="216" t="s">
        <v>136</v>
      </c>
      <c r="E15" s="215" t="s">
        <v>136</v>
      </c>
      <c r="F15" s="215" t="s">
        <v>136</v>
      </c>
      <c r="G15" s="215" t="s">
        <v>136</v>
      </c>
      <c r="H15" s="217" t="s">
        <v>136</v>
      </c>
    </row>
    <row r="16" spans="1:17" ht="19.5" customHeight="1" x14ac:dyDescent="0.25">
      <c r="A16" s="32">
        <v>4</v>
      </c>
      <c r="B16" s="27" t="s">
        <v>38</v>
      </c>
      <c r="C16" s="67">
        <v>2</v>
      </c>
      <c r="D16" s="216" t="s">
        <v>182</v>
      </c>
      <c r="E16" s="215" t="s">
        <v>170</v>
      </c>
      <c r="F16" s="215" t="s">
        <v>138</v>
      </c>
      <c r="G16" s="215" t="s">
        <v>141</v>
      </c>
      <c r="H16" s="217" t="s">
        <v>133</v>
      </c>
    </row>
    <row r="17" spans="1:8" ht="19.5" customHeight="1" x14ac:dyDescent="0.25">
      <c r="A17" s="33" t="s">
        <v>39</v>
      </c>
      <c r="B17" s="27" t="s">
        <v>6</v>
      </c>
      <c r="C17" s="67">
        <v>150</v>
      </c>
      <c r="D17" s="24">
        <v>181</v>
      </c>
      <c r="E17" s="2">
        <v>215</v>
      </c>
      <c r="F17" s="2">
        <v>88</v>
      </c>
      <c r="G17" s="2">
        <v>146</v>
      </c>
      <c r="H17" s="18">
        <v>130</v>
      </c>
    </row>
    <row r="18" spans="1:8" ht="19.5" customHeight="1" x14ac:dyDescent="0.25">
      <c r="A18" s="34">
        <v>6</v>
      </c>
      <c r="B18" s="27" t="s">
        <v>40</v>
      </c>
      <c r="C18" s="67">
        <v>7</v>
      </c>
      <c r="D18" s="24">
        <v>3</v>
      </c>
      <c r="E18" s="2">
        <v>4</v>
      </c>
      <c r="F18" s="2">
        <v>0</v>
      </c>
      <c r="G18" s="2">
        <v>9</v>
      </c>
      <c r="H18" s="18">
        <v>5</v>
      </c>
    </row>
    <row r="19" spans="1:8" ht="19.5" customHeight="1" x14ac:dyDescent="0.25">
      <c r="A19" s="35">
        <v>7</v>
      </c>
      <c r="B19" s="27" t="s">
        <v>7</v>
      </c>
      <c r="C19" s="67">
        <v>120</v>
      </c>
      <c r="D19" s="24">
        <v>120</v>
      </c>
      <c r="E19" s="2">
        <v>120</v>
      </c>
      <c r="F19" s="2">
        <v>53</v>
      </c>
      <c r="G19" s="2">
        <v>120</v>
      </c>
      <c r="H19" s="18">
        <v>120</v>
      </c>
    </row>
    <row r="20" spans="1:8" ht="19.5" customHeight="1" x14ac:dyDescent="0.25">
      <c r="A20" s="36">
        <v>8</v>
      </c>
      <c r="B20" s="27" t="s">
        <v>41</v>
      </c>
      <c r="C20" s="67">
        <v>154</v>
      </c>
      <c r="D20" s="24">
        <v>182</v>
      </c>
      <c r="E20" s="2">
        <v>81</v>
      </c>
      <c r="F20" s="2">
        <v>86</v>
      </c>
      <c r="G20" s="2">
        <v>138</v>
      </c>
      <c r="H20" s="18">
        <v>131</v>
      </c>
    </row>
    <row r="21" spans="1:8" ht="19.5" customHeight="1" x14ac:dyDescent="0.25">
      <c r="A21" s="30">
        <v>9</v>
      </c>
      <c r="B21" s="27" t="s">
        <v>42</v>
      </c>
      <c r="C21" s="67">
        <v>6</v>
      </c>
      <c r="D21" s="24">
        <v>2</v>
      </c>
      <c r="E21" s="2">
        <v>10</v>
      </c>
      <c r="F21" s="2">
        <v>8</v>
      </c>
      <c r="G21" s="2">
        <v>9</v>
      </c>
      <c r="H21" s="18">
        <v>4</v>
      </c>
    </row>
    <row r="22" spans="1:8" ht="19.5" customHeight="1" thickBot="1" x14ac:dyDescent="0.3">
      <c r="A22" s="37">
        <v>10</v>
      </c>
      <c r="B22" s="28" t="s">
        <v>19</v>
      </c>
      <c r="C22" s="238">
        <v>114</v>
      </c>
      <c r="D22" s="25">
        <v>112</v>
      </c>
      <c r="E22" s="21">
        <v>113</v>
      </c>
      <c r="F22" s="21">
        <v>120</v>
      </c>
      <c r="G22" s="21">
        <v>120</v>
      </c>
      <c r="H22" s="22">
        <v>107</v>
      </c>
    </row>
    <row r="23" spans="1:8" ht="19.5" customHeight="1" thickBot="1" x14ac:dyDescent="0.3">
      <c r="A23" s="813" t="s">
        <v>18</v>
      </c>
      <c r="B23" s="814"/>
      <c r="C23" s="814"/>
      <c r="D23" s="814"/>
      <c r="E23" s="814"/>
      <c r="F23" s="814"/>
      <c r="G23" s="814"/>
      <c r="H23" s="814"/>
    </row>
    <row r="24" spans="1:8" ht="19.5" customHeight="1" x14ac:dyDescent="0.25">
      <c r="A24" s="41">
        <v>11</v>
      </c>
      <c r="B24" s="46" t="s">
        <v>8</v>
      </c>
      <c r="C24" s="80" t="s">
        <v>21</v>
      </c>
      <c r="D24" s="13" t="s">
        <v>21</v>
      </c>
      <c r="E24" s="14" t="s">
        <v>21</v>
      </c>
      <c r="F24" s="14" t="s">
        <v>21</v>
      </c>
      <c r="G24" s="15" t="s">
        <v>60</v>
      </c>
      <c r="H24" s="231" t="s">
        <v>21</v>
      </c>
    </row>
    <row r="25" spans="1:8" ht="19.5" customHeight="1" x14ac:dyDescent="0.25">
      <c r="A25" s="30">
        <v>12</v>
      </c>
      <c r="B25" s="47" t="s">
        <v>9</v>
      </c>
      <c r="C25" s="75" t="s">
        <v>21</v>
      </c>
      <c r="D25" s="17" t="s">
        <v>21</v>
      </c>
      <c r="E25" s="3" t="s">
        <v>21</v>
      </c>
      <c r="F25" s="3" t="s">
        <v>21</v>
      </c>
      <c r="G25" s="2">
        <v>6</v>
      </c>
      <c r="H25" s="211" t="s">
        <v>21</v>
      </c>
    </row>
    <row r="26" spans="1:8" ht="19.5" customHeight="1" x14ac:dyDescent="0.25">
      <c r="A26" s="30">
        <v>13</v>
      </c>
      <c r="B26" s="47" t="s">
        <v>10</v>
      </c>
      <c r="C26" s="75" t="s">
        <v>21</v>
      </c>
      <c r="D26" s="17" t="s">
        <v>21</v>
      </c>
      <c r="E26" s="3" t="s">
        <v>21</v>
      </c>
      <c r="F26" s="3" t="s">
        <v>21</v>
      </c>
      <c r="G26" s="2">
        <v>11</v>
      </c>
      <c r="H26" s="211" t="s">
        <v>21</v>
      </c>
    </row>
    <row r="27" spans="1:8" ht="19.5" customHeight="1" x14ac:dyDescent="0.25">
      <c r="A27" s="30">
        <v>14</v>
      </c>
      <c r="B27" s="47" t="s">
        <v>11</v>
      </c>
      <c r="C27" s="75" t="s">
        <v>21</v>
      </c>
      <c r="D27" s="17" t="s">
        <v>21</v>
      </c>
      <c r="E27" s="3" t="s">
        <v>21</v>
      </c>
      <c r="F27" s="3" t="s">
        <v>21</v>
      </c>
      <c r="G27" s="2" t="s">
        <v>22</v>
      </c>
      <c r="H27" s="211" t="s">
        <v>21</v>
      </c>
    </row>
    <row r="28" spans="1:8" ht="19.5" customHeight="1" x14ac:dyDescent="0.25">
      <c r="A28" s="30">
        <v>15</v>
      </c>
      <c r="B28" s="47" t="s">
        <v>12</v>
      </c>
      <c r="C28" s="75" t="s">
        <v>20</v>
      </c>
      <c r="D28" s="17" t="s">
        <v>20</v>
      </c>
      <c r="E28" s="3" t="s">
        <v>20</v>
      </c>
      <c r="F28" s="3" t="s">
        <v>20</v>
      </c>
      <c r="G28" s="2" t="s">
        <v>20</v>
      </c>
      <c r="H28" s="211" t="s">
        <v>20</v>
      </c>
    </row>
    <row r="29" spans="1:8" ht="18.75" customHeight="1" x14ac:dyDescent="0.25">
      <c r="A29" s="42">
        <v>16</v>
      </c>
      <c r="B29" s="47" t="s">
        <v>13</v>
      </c>
      <c r="C29" s="75">
        <v>24</v>
      </c>
      <c r="D29" s="24">
        <v>18</v>
      </c>
      <c r="E29" s="2">
        <v>12</v>
      </c>
      <c r="F29" s="2">
        <v>24</v>
      </c>
      <c r="G29" s="2">
        <v>24</v>
      </c>
      <c r="H29" s="18">
        <v>12</v>
      </c>
    </row>
    <row r="30" spans="1:8" ht="18.75" customHeight="1" x14ac:dyDescent="0.25">
      <c r="A30" s="42">
        <v>17</v>
      </c>
      <c r="B30" s="47" t="s">
        <v>50</v>
      </c>
      <c r="C30" s="75">
        <v>21</v>
      </c>
      <c r="D30" s="24">
        <v>27</v>
      </c>
      <c r="E30" s="2">
        <v>2</v>
      </c>
      <c r="F30" s="2">
        <v>28</v>
      </c>
      <c r="G30" s="2">
        <v>27</v>
      </c>
      <c r="H30" s="18">
        <v>14</v>
      </c>
    </row>
    <row r="31" spans="1:8" ht="19.5" customHeight="1" x14ac:dyDescent="0.25">
      <c r="A31" s="42">
        <v>18</v>
      </c>
      <c r="B31" s="47" t="s">
        <v>14</v>
      </c>
      <c r="C31" s="75">
        <v>3</v>
      </c>
      <c r="D31" s="24">
        <v>0</v>
      </c>
      <c r="E31" s="2">
        <v>2</v>
      </c>
      <c r="F31" s="2">
        <v>1</v>
      </c>
      <c r="G31" s="2">
        <v>3</v>
      </c>
      <c r="H31" s="18">
        <v>1</v>
      </c>
    </row>
    <row r="32" spans="1:8" ht="19.5" customHeight="1" x14ac:dyDescent="0.25">
      <c r="A32" s="42">
        <v>19</v>
      </c>
      <c r="B32" s="47" t="s">
        <v>2</v>
      </c>
      <c r="C32" s="75">
        <v>0</v>
      </c>
      <c r="D32" s="24">
        <v>0</v>
      </c>
      <c r="E32" s="2">
        <v>0</v>
      </c>
      <c r="F32" s="2">
        <v>1</v>
      </c>
      <c r="G32" s="2">
        <v>0</v>
      </c>
      <c r="H32" s="18">
        <v>0</v>
      </c>
    </row>
    <row r="33" spans="1:30" ht="19.5" customHeight="1" x14ac:dyDescent="0.25">
      <c r="A33" s="42">
        <v>20</v>
      </c>
      <c r="B33" s="47" t="s">
        <v>15</v>
      </c>
      <c r="C33" s="75" t="s">
        <v>128</v>
      </c>
      <c r="D33" s="24">
        <v>0</v>
      </c>
      <c r="E33" s="2" t="s">
        <v>120</v>
      </c>
      <c r="F33" s="2">
        <v>4</v>
      </c>
      <c r="G33" s="2" t="s">
        <v>203</v>
      </c>
      <c r="H33" s="18">
        <v>1</v>
      </c>
    </row>
    <row r="34" spans="1:30" ht="19.5" customHeight="1" thickBot="1" x14ac:dyDescent="0.3">
      <c r="A34" s="42">
        <v>21</v>
      </c>
      <c r="B34" s="48" t="s">
        <v>16</v>
      </c>
      <c r="C34" s="76" t="s">
        <v>20</v>
      </c>
      <c r="D34" s="25" t="s">
        <v>20</v>
      </c>
      <c r="E34" s="21" t="s">
        <v>20</v>
      </c>
      <c r="F34" s="21" t="s">
        <v>20</v>
      </c>
      <c r="G34" s="21" t="s">
        <v>20</v>
      </c>
      <c r="H34" s="22" t="s">
        <v>20</v>
      </c>
    </row>
    <row r="35" spans="1:30" ht="19.5" customHeight="1" thickBot="1" x14ac:dyDescent="0.3"/>
    <row r="36" spans="1:30" ht="19.5" customHeight="1" thickBot="1" x14ac:dyDescent="0.3">
      <c r="A36" s="779" t="s">
        <v>44</v>
      </c>
      <c r="B36" s="780"/>
      <c r="C36" s="780"/>
      <c r="D36" s="780"/>
      <c r="E36" s="780"/>
      <c r="F36" s="780"/>
      <c r="G36" s="780"/>
      <c r="H36" s="780"/>
      <c r="I36" s="780"/>
      <c r="J36" s="780"/>
      <c r="K36" s="780"/>
      <c r="L36" s="780"/>
      <c r="M36" s="780"/>
      <c r="N36" s="780"/>
      <c r="O36" s="780"/>
      <c r="P36" s="781"/>
    </row>
    <row r="37" spans="1:30" ht="19.5" customHeight="1" x14ac:dyDescent="0.3">
      <c r="A37" s="782" t="s">
        <v>47</v>
      </c>
      <c r="B37" s="783"/>
      <c r="C37" s="291" t="s">
        <v>33</v>
      </c>
      <c r="D37" s="292" t="s">
        <v>27</v>
      </c>
      <c r="E37" s="292" t="s">
        <v>61</v>
      </c>
      <c r="F37" s="292" t="s">
        <v>62</v>
      </c>
      <c r="G37" s="292" t="s">
        <v>28</v>
      </c>
      <c r="H37" s="292" t="s">
        <v>63</v>
      </c>
      <c r="I37" s="292" t="s">
        <v>64</v>
      </c>
      <c r="J37" s="292" t="s">
        <v>34</v>
      </c>
      <c r="K37" s="292" t="s">
        <v>65</v>
      </c>
      <c r="L37" s="292" t="s">
        <v>1</v>
      </c>
      <c r="M37" s="292">
        <v>5</v>
      </c>
      <c r="N37" s="292">
        <v>10</v>
      </c>
      <c r="O37" s="49" t="s">
        <v>35</v>
      </c>
      <c r="P37" s="50" t="s">
        <v>36</v>
      </c>
    </row>
    <row r="38" spans="1:30" ht="20.25" customHeight="1" thickBot="1" x14ac:dyDescent="0.3">
      <c r="A38" s="784"/>
      <c r="B38" s="785"/>
      <c r="C38" s="407">
        <v>6</v>
      </c>
      <c r="D38" s="371">
        <v>12</v>
      </c>
      <c r="E38" s="371">
        <v>157.4</v>
      </c>
      <c r="F38" s="371">
        <v>24</v>
      </c>
      <c r="G38" s="371">
        <v>590</v>
      </c>
      <c r="H38" s="371">
        <v>29</v>
      </c>
      <c r="I38" s="408" t="s">
        <v>285</v>
      </c>
      <c r="J38" s="371">
        <v>20.34</v>
      </c>
      <c r="K38" s="371">
        <v>3.74</v>
      </c>
      <c r="L38" s="371">
        <v>32.6</v>
      </c>
      <c r="M38" s="371">
        <v>1</v>
      </c>
      <c r="N38" s="371" t="s">
        <v>48</v>
      </c>
      <c r="O38" s="371">
        <v>2</v>
      </c>
      <c r="P38" s="409" t="s">
        <v>48</v>
      </c>
    </row>
    <row r="39" spans="1:30" ht="20.25" customHeight="1" thickBot="1" x14ac:dyDescent="0.3">
      <c r="A39" s="782" t="s">
        <v>333</v>
      </c>
      <c r="B39" s="783"/>
      <c r="C39" s="407">
        <v>5</v>
      </c>
      <c r="D39" s="371">
        <v>10</v>
      </c>
      <c r="E39" s="371">
        <v>127.3</v>
      </c>
      <c r="F39" s="371">
        <v>23</v>
      </c>
      <c r="G39" s="371">
        <v>404</v>
      </c>
      <c r="H39" s="371">
        <v>24</v>
      </c>
      <c r="I39" s="408" t="s">
        <v>334</v>
      </c>
      <c r="J39" s="371">
        <v>16.829999999999998</v>
      </c>
      <c r="K39" s="371">
        <v>3.19</v>
      </c>
      <c r="L39" s="371">
        <v>31.63</v>
      </c>
      <c r="M39" s="371">
        <v>2</v>
      </c>
      <c r="N39" s="371" t="s">
        <v>48</v>
      </c>
      <c r="O39" s="371">
        <v>3</v>
      </c>
      <c r="P39" s="409" t="s">
        <v>48</v>
      </c>
    </row>
    <row r="40" spans="1:30" ht="20.25" customHeight="1" thickBot="1" x14ac:dyDescent="0.3">
      <c r="A40" s="1128" t="s">
        <v>37</v>
      </c>
      <c r="B40" s="1260"/>
      <c r="C40" s="412">
        <f>SUM(C38:C39)</f>
        <v>11</v>
      </c>
      <c r="D40" s="372">
        <f>SUM(D38:D39)</f>
        <v>22</v>
      </c>
      <c r="E40" s="372">
        <v>285.10000000000002</v>
      </c>
      <c r="F40" s="372">
        <f>SUM(F38:F39)</f>
        <v>47</v>
      </c>
      <c r="G40" s="372">
        <f>SUM(G38:G39)</f>
        <v>994</v>
      </c>
      <c r="H40" s="372">
        <f>SUM(H38:H39)</f>
        <v>53</v>
      </c>
      <c r="I40" s="410" t="s">
        <v>335</v>
      </c>
      <c r="J40" s="413">
        <f>G40/H40</f>
        <v>18.754716981132077</v>
      </c>
      <c r="K40" s="413">
        <f>G40/E40</f>
        <v>3.4864959663276043</v>
      </c>
      <c r="L40" s="372">
        <f>1711/53</f>
        <v>32.283018867924525</v>
      </c>
      <c r="M40" s="372">
        <f>SUM(M38:M39)</f>
        <v>3</v>
      </c>
      <c r="N40" s="372"/>
      <c r="O40" s="372">
        <f>SUM(O38:O39)</f>
        <v>5</v>
      </c>
      <c r="P40" s="411"/>
    </row>
    <row r="41" spans="1:30" ht="13.8" thickBot="1" x14ac:dyDescent="0.3"/>
    <row r="42" spans="1:30" ht="20.25" customHeight="1" thickBot="1" x14ac:dyDescent="0.3">
      <c r="A42" s="806" t="s">
        <v>1</v>
      </c>
      <c r="B42" s="942" t="s">
        <v>0</v>
      </c>
      <c r="C42" s="810" t="s">
        <v>47</v>
      </c>
      <c r="D42" s="811"/>
      <c r="E42" s="811"/>
      <c r="F42" s="811"/>
      <c r="G42" s="811"/>
      <c r="H42" s="811"/>
      <c r="I42" s="811"/>
      <c r="J42" s="811"/>
      <c r="K42" s="811"/>
      <c r="L42" s="811"/>
      <c r="M42" s="811"/>
      <c r="N42" s="812"/>
      <c r="O42" s="1145" t="s">
        <v>333</v>
      </c>
      <c r="P42" s="1146"/>
      <c r="Q42" s="1146"/>
      <c r="R42" s="1146"/>
      <c r="S42" s="1146"/>
      <c r="T42" s="1146"/>
      <c r="U42" s="1146"/>
      <c r="V42" s="1146"/>
      <c r="W42" s="1146"/>
      <c r="X42" s="1146"/>
      <c r="Y42" s="1146"/>
      <c r="Z42" s="1146"/>
      <c r="AA42" s="1146"/>
      <c r="AB42" s="1146"/>
      <c r="AC42" s="1146"/>
      <c r="AD42" s="1147"/>
    </row>
    <row r="43" spans="1:30" ht="34.799999999999997" customHeight="1" thickBot="1" x14ac:dyDescent="0.3">
      <c r="A43" s="807"/>
      <c r="B43" s="930"/>
      <c r="C43" s="974" t="s">
        <v>272</v>
      </c>
      <c r="D43" s="975"/>
      <c r="E43" s="976" t="s">
        <v>189</v>
      </c>
      <c r="F43" s="977"/>
      <c r="G43" s="974" t="s">
        <v>273</v>
      </c>
      <c r="H43" s="975"/>
      <c r="I43" s="974" t="s">
        <v>274</v>
      </c>
      <c r="J43" s="975"/>
      <c r="K43" s="974" t="s">
        <v>275</v>
      </c>
      <c r="L43" s="975"/>
      <c r="M43" s="974" t="s">
        <v>246</v>
      </c>
      <c r="N43" s="975"/>
      <c r="O43" s="1148" t="s">
        <v>324</v>
      </c>
      <c r="P43" s="1149"/>
      <c r="Q43" s="1140" t="s">
        <v>318</v>
      </c>
      <c r="R43" s="1149"/>
      <c r="S43" s="1140" t="s">
        <v>326</v>
      </c>
      <c r="T43" s="1149"/>
      <c r="U43" s="1140" t="s">
        <v>331</v>
      </c>
      <c r="V43" s="1149"/>
      <c r="W43" s="1140" t="s">
        <v>325</v>
      </c>
      <c r="X43" s="1149"/>
      <c r="Y43" s="1140" t="s">
        <v>332</v>
      </c>
      <c r="Z43" s="1149"/>
      <c r="AA43" s="1140" t="s">
        <v>319</v>
      </c>
      <c r="AB43" s="1149"/>
      <c r="AC43" s="1140" t="s">
        <v>321</v>
      </c>
      <c r="AD43" s="1141"/>
    </row>
    <row r="44" spans="1:30" ht="20.25" customHeight="1" thickBot="1" x14ac:dyDescent="0.3">
      <c r="A44" s="821" t="s">
        <v>17</v>
      </c>
      <c r="B44" s="822"/>
      <c r="C44" s="822"/>
      <c r="D44" s="822"/>
      <c r="E44" s="822"/>
      <c r="F44" s="822"/>
      <c r="G44" s="822"/>
      <c r="H44" s="822"/>
      <c r="I44" s="822"/>
      <c r="J44" s="822"/>
      <c r="K44" s="822"/>
      <c r="L44" s="822"/>
      <c r="M44" s="822"/>
      <c r="N44" s="822"/>
      <c r="O44" s="821" t="s">
        <v>17</v>
      </c>
      <c r="P44" s="822"/>
      <c r="Q44" s="822"/>
      <c r="R44" s="822"/>
      <c r="S44" s="822"/>
      <c r="T44" s="822"/>
      <c r="U44" s="822"/>
      <c r="V44" s="822"/>
      <c r="W44" s="822"/>
      <c r="X44" s="822"/>
      <c r="Y44" s="822"/>
      <c r="Z44" s="822"/>
      <c r="AA44" s="822"/>
      <c r="AB44" s="823"/>
      <c r="AC44" s="389"/>
      <c r="AD44" s="389"/>
    </row>
    <row r="45" spans="1:30" ht="18" x14ac:dyDescent="0.25">
      <c r="A45" s="29">
        <v>1</v>
      </c>
      <c r="B45" s="239" t="s">
        <v>3</v>
      </c>
      <c r="C45" s="1258">
        <v>1</v>
      </c>
      <c r="D45" s="1259"/>
      <c r="E45" s="1258">
        <v>11</v>
      </c>
      <c r="F45" s="1259"/>
      <c r="G45" s="1258">
        <v>23</v>
      </c>
      <c r="H45" s="1259"/>
      <c r="I45" s="1258">
        <v>35</v>
      </c>
      <c r="J45" s="1259"/>
      <c r="K45" s="1258">
        <v>41</v>
      </c>
      <c r="L45" s="1259"/>
      <c r="M45" s="1258">
        <v>47</v>
      </c>
      <c r="N45" s="1259"/>
      <c r="O45" s="1154">
        <v>1</v>
      </c>
      <c r="P45" s="1153"/>
      <c r="Q45" s="1152">
        <v>5</v>
      </c>
      <c r="R45" s="1153"/>
      <c r="S45" s="1152">
        <v>9</v>
      </c>
      <c r="T45" s="1153"/>
      <c r="U45" s="1152">
        <v>13</v>
      </c>
      <c r="V45" s="1153"/>
      <c r="W45" s="1152">
        <v>20</v>
      </c>
      <c r="X45" s="1153"/>
      <c r="Y45" s="1152">
        <v>21</v>
      </c>
      <c r="Z45" s="1153"/>
      <c r="AA45" s="1152">
        <v>25</v>
      </c>
      <c r="AB45" s="1153"/>
      <c r="AC45" s="1252">
        <v>33</v>
      </c>
      <c r="AD45" s="1253"/>
    </row>
    <row r="46" spans="1:30" ht="18" customHeight="1" x14ac:dyDescent="0.25">
      <c r="A46" s="30">
        <v>2</v>
      </c>
      <c r="B46" s="240" t="s">
        <v>4</v>
      </c>
      <c r="C46" s="273">
        <v>1</v>
      </c>
      <c r="D46" s="274">
        <v>4</v>
      </c>
      <c r="E46" s="273">
        <v>1</v>
      </c>
      <c r="F46" s="274">
        <v>3</v>
      </c>
      <c r="G46" s="273">
        <v>2</v>
      </c>
      <c r="H46" s="274">
        <v>4</v>
      </c>
      <c r="I46" s="273">
        <v>2</v>
      </c>
      <c r="J46" s="274">
        <v>4</v>
      </c>
      <c r="K46" s="273">
        <v>2</v>
      </c>
      <c r="L46" s="274">
        <v>4</v>
      </c>
      <c r="M46" s="273">
        <v>2</v>
      </c>
      <c r="N46" s="274">
        <v>4</v>
      </c>
      <c r="O46" s="391">
        <v>1</v>
      </c>
      <c r="P46" s="392">
        <v>3</v>
      </c>
      <c r="Q46" s="391">
        <v>2</v>
      </c>
      <c r="R46" s="392">
        <v>4</v>
      </c>
      <c r="S46" s="391">
        <v>1</v>
      </c>
      <c r="T46" s="392">
        <v>3</v>
      </c>
      <c r="U46" s="391">
        <v>1</v>
      </c>
      <c r="V46" s="392">
        <v>3</v>
      </c>
      <c r="W46" s="391">
        <v>2</v>
      </c>
      <c r="X46" s="392">
        <v>4</v>
      </c>
      <c r="Y46" s="391">
        <v>2</v>
      </c>
      <c r="Z46" s="392">
        <v>4</v>
      </c>
      <c r="AA46" s="391">
        <v>1</v>
      </c>
      <c r="AB46" s="392">
        <v>3</v>
      </c>
      <c r="AC46" s="391">
        <v>1</v>
      </c>
      <c r="AD46" s="392">
        <v>4</v>
      </c>
    </row>
    <row r="47" spans="1:30" ht="18" customHeight="1" x14ac:dyDescent="0.25">
      <c r="A47" s="31">
        <v>3</v>
      </c>
      <c r="B47" s="240" t="s">
        <v>5</v>
      </c>
      <c r="C47" s="1254">
        <v>1</v>
      </c>
      <c r="D47" s="1255"/>
      <c r="E47" s="1254">
        <v>1</v>
      </c>
      <c r="F47" s="1255"/>
      <c r="G47" s="1254">
        <v>1</v>
      </c>
      <c r="H47" s="1255"/>
      <c r="I47" s="1254">
        <v>1</v>
      </c>
      <c r="J47" s="1255"/>
      <c r="K47" s="1254">
        <v>1</v>
      </c>
      <c r="L47" s="1255"/>
      <c r="M47" s="1254" t="s">
        <v>276</v>
      </c>
      <c r="N47" s="1255"/>
      <c r="O47" s="1142">
        <v>7</v>
      </c>
      <c r="P47" s="1143"/>
      <c r="Q47" s="1144">
        <v>7</v>
      </c>
      <c r="R47" s="1143"/>
      <c r="S47" s="1144">
        <v>7</v>
      </c>
      <c r="T47" s="1143"/>
      <c r="U47" s="1144">
        <v>7</v>
      </c>
      <c r="V47" s="1143"/>
      <c r="W47" s="1144">
        <v>7</v>
      </c>
      <c r="X47" s="1143"/>
      <c r="Y47" s="1144">
        <v>7</v>
      </c>
      <c r="Z47" s="1143"/>
      <c r="AA47" s="1144">
        <v>7</v>
      </c>
      <c r="AB47" s="1143"/>
      <c r="AC47" s="1144">
        <v>7</v>
      </c>
      <c r="AD47" s="1143"/>
    </row>
    <row r="48" spans="1:30" ht="16.8" x14ac:dyDescent="0.25">
      <c r="A48" s="32">
        <v>4</v>
      </c>
      <c r="B48" s="240" t="s">
        <v>38</v>
      </c>
      <c r="C48" s="1254">
        <v>4</v>
      </c>
      <c r="D48" s="1255"/>
      <c r="E48" s="1254">
        <v>5</v>
      </c>
      <c r="F48" s="1255"/>
      <c r="G48" s="1254">
        <v>2</v>
      </c>
      <c r="H48" s="1255"/>
      <c r="I48" s="1254">
        <v>3</v>
      </c>
      <c r="J48" s="1255"/>
      <c r="K48" s="1254">
        <v>6</v>
      </c>
      <c r="L48" s="1255"/>
      <c r="M48" s="1254" t="s">
        <v>277</v>
      </c>
      <c r="N48" s="1255"/>
      <c r="O48" s="1142">
        <v>1</v>
      </c>
      <c r="P48" s="1143"/>
      <c r="Q48" s="1144">
        <v>4</v>
      </c>
      <c r="R48" s="1143"/>
      <c r="S48" s="1144">
        <v>2</v>
      </c>
      <c r="T48" s="1143"/>
      <c r="U48" s="1144">
        <v>6</v>
      </c>
      <c r="V48" s="1143"/>
      <c r="W48" s="1144">
        <v>5</v>
      </c>
      <c r="X48" s="1143"/>
      <c r="Y48" s="1144">
        <v>8</v>
      </c>
      <c r="Z48" s="1143"/>
      <c r="AA48" s="1144">
        <v>3</v>
      </c>
      <c r="AB48" s="1143"/>
      <c r="AC48" s="1144">
        <v>9</v>
      </c>
      <c r="AD48" s="1143"/>
    </row>
    <row r="49" spans="1:30" ht="16.8" x14ac:dyDescent="0.25">
      <c r="A49" s="33" t="s">
        <v>39</v>
      </c>
      <c r="B49" s="240" t="s">
        <v>6</v>
      </c>
      <c r="C49" s="273">
        <v>274</v>
      </c>
      <c r="D49" s="274">
        <v>122</v>
      </c>
      <c r="E49" s="273">
        <v>219</v>
      </c>
      <c r="F49" s="274">
        <v>203</v>
      </c>
      <c r="G49" s="273">
        <v>214</v>
      </c>
      <c r="H49" s="274">
        <v>113</v>
      </c>
      <c r="I49" s="273">
        <v>227</v>
      </c>
      <c r="J49" s="274">
        <v>80</v>
      </c>
      <c r="K49" s="273">
        <v>338</v>
      </c>
      <c r="L49" s="274">
        <v>126</v>
      </c>
      <c r="M49" s="273">
        <v>217</v>
      </c>
      <c r="N49" s="274">
        <v>131</v>
      </c>
      <c r="O49" s="393">
        <v>406</v>
      </c>
      <c r="P49" s="392">
        <v>261</v>
      </c>
      <c r="Q49" s="391">
        <v>198</v>
      </c>
      <c r="R49" s="392">
        <v>180</v>
      </c>
      <c r="S49" s="391">
        <v>242</v>
      </c>
      <c r="T49" s="392">
        <v>139</v>
      </c>
      <c r="U49" s="391">
        <v>334</v>
      </c>
      <c r="V49" s="392">
        <v>152</v>
      </c>
      <c r="W49" s="391">
        <v>98</v>
      </c>
      <c r="X49" s="392">
        <v>288</v>
      </c>
      <c r="Y49" s="391">
        <v>113</v>
      </c>
      <c r="Z49" s="392">
        <v>198</v>
      </c>
      <c r="AA49" s="391">
        <v>270</v>
      </c>
      <c r="AB49" s="392">
        <v>340</v>
      </c>
      <c r="AC49" s="391">
        <v>346</v>
      </c>
      <c r="AD49" s="392">
        <v>110</v>
      </c>
    </row>
    <row r="50" spans="1:30" ht="16.8" x14ac:dyDescent="0.25">
      <c r="A50" s="34">
        <v>6</v>
      </c>
      <c r="B50" s="240" t="s">
        <v>40</v>
      </c>
      <c r="C50" s="273">
        <v>10</v>
      </c>
      <c r="D50" s="274">
        <v>5</v>
      </c>
      <c r="E50" s="273">
        <v>10</v>
      </c>
      <c r="F50" s="274">
        <v>10</v>
      </c>
      <c r="G50" s="273">
        <v>10</v>
      </c>
      <c r="H50" s="274">
        <v>5</v>
      </c>
      <c r="I50" s="273">
        <v>10</v>
      </c>
      <c r="J50" s="274">
        <v>3</v>
      </c>
      <c r="K50" s="273">
        <v>10</v>
      </c>
      <c r="L50" s="274">
        <v>2</v>
      </c>
      <c r="M50" s="273">
        <v>10</v>
      </c>
      <c r="N50" s="274">
        <v>10</v>
      </c>
      <c r="O50" s="391">
        <v>10</v>
      </c>
      <c r="P50" s="392">
        <v>10</v>
      </c>
      <c r="Q50" s="391">
        <v>10</v>
      </c>
      <c r="R50" s="392">
        <v>3</v>
      </c>
      <c r="S50" s="391">
        <v>10</v>
      </c>
      <c r="T50" s="392">
        <v>10</v>
      </c>
      <c r="U50" s="391">
        <v>10</v>
      </c>
      <c r="V50" s="392">
        <v>10</v>
      </c>
      <c r="W50" s="391">
        <v>10</v>
      </c>
      <c r="X50" s="392">
        <v>10</v>
      </c>
      <c r="Y50" s="391">
        <v>10</v>
      </c>
      <c r="Z50" s="392">
        <v>10</v>
      </c>
      <c r="AA50" s="391">
        <v>10</v>
      </c>
      <c r="AB50" s="392">
        <v>10</v>
      </c>
      <c r="AC50" s="391">
        <v>10</v>
      </c>
      <c r="AD50" s="392">
        <v>3</v>
      </c>
    </row>
    <row r="51" spans="1:30" ht="16.8" x14ac:dyDescent="0.25">
      <c r="A51" s="35">
        <v>7</v>
      </c>
      <c r="B51" s="240" t="s">
        <v>7</v>
      </c>
      <c r="C51" s="273">
        <v>544</v>
      </c>
      <c r="D51" s="274">
        <v>147</v>
      </c>
      <c r="E51" s="273">
        <v>321</v>
      </c>
      <c r="F51" s="274">
        <v>390</v>
      </c>
      <c r="G51" s="273">
        <v>388</v>
      </c>
      <c r="H51" s="274">
        <v>152</v>
      </c>
      <c r="I51" s="273">
        <v>312</v>
      </c>
      <c r="J51" s="274">
        <v>97</v>
      </c>
      <c r="K51" s="273">
        <v>543</v>
      </c>
      <c r="L51" s="274">
        <v>95</v>
      </c>
      <c r="M51" s="273">
        <v>339</v>
      </c>
      <c r="N51" s="274">
        <v>141</v>
      </c>
      <c r="O51" s="391">
        <v>589</v>
      </c>
      <c r="P51" s="392">
        <v>372</v>
      </c>
      <c r="Q51" s="391">
        <v>433</v>
      </c>
      <c r="R51" s="392">
        <v>268</v>
      </c>
      <c r="S51" s="391">
        <v>440</v>
      </c>
      <c r="T51" s="392">
        <v>315</v>
      </c>
      <c r="U51" s="391">
        <v>587</v>
      </c>
      <c r="V51" s="392">
        <v>290</v>
      </c>
      <c r="W51" s="391">
        <v>229</v>
      </c>
      <c r="X51" s="392">
        <v>518</v>
      </c>
      <c r="Y51" s="391">
        <v>209</v>
      </c>
      <c r="Z51" s="392">
        <v>354</v>
      </c>
      <c r="AA51" s="391">
        <v>503</v>
      </c>
      <c r="AB51" s="392">
        <v>519</v>
      </c>
      <c r="AC51" s="391">
        <v>617</v>
      </c>
      <c r="AD51" s="392">
        <v>96</v>
      </c>
    </row>
    <row r="52" spans="1:30" ht="16.8" x14ac:dyDescent="0.25">
      <c r="A52" s="36">
        <v>8</v>
      </c>
      <c r="B52" s="240" t="s">
        <v>41</v>
      </c>
      <c r="C52" s="273">
        <v>91</v>
      </c>
      <c r="D52" s="274">
        <v>301</v>
      </c>
      <c r="E52" s="273">
        <v>292</v>
      </c>
      <c r="F52" s="274">
        <v>131</v>
      </c>
      <c r="G52" s="273">
        <v>167</v>
      </c>
      <c r="H52" s="274">
        <v>155</v>
      </c>
      <c r="I52" s="273">
        <v>174</v>
      </c>
      <c r="J52" s="274">
        <v>131</v>
      </c>
      <c r="K52" s="273">
        <v>202</v>
      </c>
      <c r="L52" s="274">
        <v>258</v>
      </c>
      <c r="M52" s="273">
        <v>332</v>
      </c>
      <c r="N52" s="274">
        <v>141</v>
      </c>
      <c r="O52" s="394">
        <v>333</v>
      </c>
      <c r="P52" s="395">
        <v>335</v>
      </c>
      <c r="Q52" s="394">
        <v>197</v>
      </c>
      <c r="R52" s="395">
        <v>178</v>
      </c>
      <c r="S52" s="394">
        <v>300</v>
      </c>
      <c r="T52" s="395">
        <v>85</v>
      </c>
      <c r="U52" s="394">
        <v>280</v>
      </c>
      <c r="V52" s="395">
        <v>207</v>
      </c>
      <c r="W52" s="394">
        <v>370</v>
      </c>
      <c r="X52" s="395">
        <v>18</v>
      </c>
      <c r="Y52" s="394">
        <v>179</v>
      </c>
      <c r="Z52" s="395">
        <v>292</v>
      </c>
      <c r="AA52" s="394">
        <v>435</v>
      </c>
      <c r="AB52" s="395">
        <v>176</v>
      </c>
      <c r="AC52" s="394">
        <v>147</v>
      </c>
      <c r="AD52" s="395">
        <v>306</v>
      </c>
    </row>
    <row r="53" spans="1:30" ht="15.6" customHeight="1" x14ac:dyDescent="0.25">
      <c r="A53" s="30">
        <v>9</v>
      </c>
      <c r="B53" s="240" t="s">
        <v>42</v>
      </c>
      <c r="C53" s="273">
        <v>10</v>
      </c>
      <c r="D53" s="274">
        <v>10</v>
      </c>
      <c r="E53" s="273">
        <v>10</v>
      </c>
      <c r="F53" s="274">
        <v>4</v>
      </c>
      <c r="G53" s="273">
        <v>10</v>
      </c>
      <c r="H53" s="274">
        <v>10</v>
      </c>
      <c r="I53" s="273">
        <v>10</v>
      </c>
      <c r="J53" s="274">
        <v>9</v>
      </c>
      <c r="K53" s="273">
        <v>10</v>
      </c>
      <c r="L53" s="274">
        <v>10</v>
      </c>
      <c r="M53" s="273">
        <v>10</v>
      </c>
      <c r="N53" s="274">
        <v>10</v>
      </c>
      <c r="O53" s="391">
        <v>10</v>
      </c>
      <c r="P53" s="392">
        <v>6</v>
      </c>
      <c r="Q53" s="391">
        <v>10</v>
      </c>
      <c r="R53" s="395">
        <v>10</v>
      </c>
      <c r="S53" s="391">
        <v>10</v>
      </c>
      <c r="T53" s="392">
        <v>3</v>
      </c>
      <c r="U53" s="391">
        <v>10</v>
      </c>
      <c r="V53" s="392">
        <v>6</v>
      </c>
      <c r="W53" s="391">
        <v>10</v>
      </c>
      <c r="X53" s="392">
        <v>1</v>
      </c>
      <c r="Y53" s="391">
        <v>10</v>
      </c>
      <c r="Z53" s="392">
        <v>10</v>
      </c>
      <c r="AA53" s="391">
        <v>10</v>
      </c>
      <c r="AB53" s="395">
        <v>5</v>
      </c>
      <c r="AC53" s="391">
        <v>10</v>
      </c>
      <c r="AD53" s="392">
        <v>10</v>
      </c>
    </row>
    <row r="54" spans="1:30" ht="17.399999999999999" thickBot="1" x14ac:dyDescent="0.3">
      <c r="A54" s="37">
        <v>10</v>
      </c>
      <c r="B54" s="241" t="s">
        <v>19</v>
      </c>
      <c r="C54" s="273">
        <v>186</v>
      </c>
      <c r="D54" s="276">
        <v>518</v>
      </c>
      <c r="E54" s="275">
        <v>357</v>
      </c>
      <c r="F54" s="276">
        <v>162</v>
      </c>
      <c r="G54" s="275">
        <v>286</v>
      </c>
      <c r="H54" s="276">
        <v>296</v>
      </c>
      <c r="I54" s="275">
        <v>322</v>
      </c>
      <c r="J54" s="276">
        <v>204</v>
      </c>
      <c r="K54" s="275">
        <v>286</v>
      </c>
      <c r="L54" s="276">
        <v>286</v>
      </c>
      <c r="M54" s="275">
        <v>494</v>
      </c>
      <c r="N54" s="276">
        <v>240</v>
      </c>
      <c r="O54" s="394">
        <v>490</v>
      </c>
      <c r="P54" s="395">
        <v>402</v>
      </c>
      <c r="Q54" s="394">
        <v>389</v>
      </c>
      <c r="R54" s="395">
        <v>364</v>
      </c>
      <c r="S54" s="394">
        <v>459</v>
      </c>
      <c r="T54" s="395">
        <v>89</v>
      </c>
      <c r="U54" s="394">
        <v>491</v>
      </c>
      <c r="V54" s="395">
        <v>318</v>
      </c>
      <c r="W54" s="394">
        <v>706</v>
      </c>
      <c r="X54" s="395">
        <v>23</v>
      </c>
      <c r="Y54" s="394">
        <v>262</v>
      </c>
      <c r="Z54" s="395">
        <v>457</v>
      </c>
      <c r="AA54" s="394">
        <v>702</v>
      </c>
      <c r="AB54" s="395">
        <v>212</v>
      </c>
      <c r="AC54" s="394">
        <v>419</v>
      </c>
      <c r="AD54" s="395">
        <v>453</v>
      </c>
    </row>
    <row r="55" spans="1:30" ht="18" customHeight="1" thickBot="1" x14ac:dyDescent="0.3">
      <c r="A55" s="927" t="s">
        <v>54</v>
      </c>
      <c r="B55" s="929" t="s">
        <v>0</v>
      </c>
      <c r="C55" s="1256" t="s">
        <v>18</v>
      </c>
      <c r="D55" s="1257"/>
      <c r="E55" s="1257"/>
      <c r="F55" s="1257"/>
      <c r="G55" s="1257"/>
      <c r="H55" s="1257"/>
      <c r="I55" s="1257"/>
      <c r="J55" s="1257"/>
      <c r="K55" s="1257"/>
      <c r="L55" s="1257"/>
      <c r="M55" s="1257"/>
      <c r="N55" s="1257"/>
      <c r="O55" s="813" t="s">
        <v>18</v>
      </c>
      <c r="P55" s="814"/>
      <c r="Q55" s="814"/>
      <c r="R55" s="814"/>
      <c r="S55" s="814"/>
      <c r="T55" s="814"/>
      <c r="U55" s="814"/>
      <c r="V55" s="814"/>
      <c r="W55" s="814"/>
      <c r="X55" s="814"/>
      <c r="Y55" s="814"/>
      <c r="Z55" s="814"/>
      <c r="AA55" s="814"/>
      <c r="AB55" s="814"/>
      <c r="AC55" s="814"/>
      <c r="AD55" s="815"/>
    </row>
    <row r="56" spans="1:30" ht="18" thickBot="1" x14ac:dyDescent="0.3">
      <c r="A56" s="928"/>
      <c r="B56" s="930"/>
      <c r="C56" s="288" t="s">
        <v>55</v>
      </c>
      <c r="D56" s="289" t="s">
        <v>56</v>
      </c>
      <c r="E56" s="270" t="s">
        <v>55</v>
      </c>
      <c r="F56" s="271" t="s">
        <v>56</v>
      </c>
      <c r="G56" s="270" t="s">
        <v>55</v>
      </c>
      <c r="H56" s="271" t="s">
        <v>56</v>
      </c>
      <c r="I56" s="270" t="s">
        <v>55</v>
      </c>
      <c r="J56" s="271" t="s">
        <v>56</v>
      </c>
      <c r="K56" s="270" t="s">
        <v>55</v>
      </c>
      <c r="L56" s="271" t="s">
        <v>56</v>
      </c>
      <c r="M56" s="270" t="s">
        <v>55</v>
      </c>
      <c r="N56" s="271" t="s">
        <v>56</v>
      </c>
      <c r="O56" s="288" t="s">
        <v>55</v>
      </c>
      <c r="P56" s="289" t="s">
        <v>56</v>
      </c>
      <c r="Q56" s="288" t="s">
        <v>55</v>
      </c>
      <c r="R56" s="289" t="s">
        <v>56</v>
      </c>
      <c r="S56" s="288" t="s">
        <v>55</v>
      </c>
      <c r="T56" s="289" t="s">
        <v>56</v>
      </c>
      <c r="U56" s="288" t="s">
        <v>55</v>
      </c>
      <c r="V56" s="289" t="s">
        <v>56</v>
      </c>
      <c r="W56" s="288" t="s">
        <v>55</v>
      </c>
      <c r="X56" s="289" t="s">
        <v>56</v>
      </c>
      <c r="Y56" s="288" t="s">
        <v>55</v>
      </c>
      <c r="Z56" s="289" t="s">
        <v>56</v>
      </c>
      <c r="AA56" s="288" t="s">
        <v>55</v>
      </c>
      <c r="AB56" s="289" t="s">
        <v>56</v>
      </c>
      <c r="AC56" s="288" t="s">
        <v>55</v>
      </c>
      <c r="AD56" s="289" t="s">
        <v>56</v>
      </c>
    </row>
    <row r="57" spans="1:30" ht="16.8" x14ac:dyDescent="0.25">
      <c r="A57" s="41">
        <v>11</v>
      </c>
      <c r="B57" s="232" t="s">
        <v>8</v>
      </c>
      <c r="C57" s="13">
        <v>0</v>
      </c>
      <c r="D57" s="231" t="s">
        <v>21</v>
      </c>
      <c r="E57" s="93">
        <v>0</v>
      </c>
      <c r="F57" s="267">
        <v>7</v>
      </c>
      <c r="G57" s="266">
        <v>0</v>
      </c>
      <c r="H57" s="231" t="s">
        <v>21</v>
      </c>
      <c r="I57" s="266" t="s">
        <v>100</v>
      </c>
      <c r="J57" s="231" t="s">
        <v>21</v>
      </c>
      <c r="K57" s="266">
        <v>17</v>
      </c>
      <c r="L57" s="231" t="s">
        <v>21</v>
      </c>
      <c r="M57" s="266">
        <v>14</v>
      </c>
      <c r="N57" s="390" t="s">
        <v>284</v>
      </c>
      <c r="O57" s="396" t="s">
        <v>52</v>
      </c>
      <c r="P57" s="397" t="s">
        <v>52</v>
      </c>
      <c r="Q57" s="396" t="s">
        <v>52</v>
      </c>
      <c r="R57" s="397" t="s">
        <v>52</v>
      </c>
      <c r="S57" s="396">
        <v>13</v>
      </c>
      <c r="T57" s="397">
        <v>2</v>
      </c>
      <c r="U57" s="396" t="s">
        <v>52</v>
      </c>
      <c r="V57" s="397" t="s">
        <v>52</v>
      </c>
      <c r="W57" s="396" t="s">
        <v>125</v>
      </c>
      <c r="X57" s="397">
        <v>0</v>
      </c>
      <c r="Y57" s="396" t="s">
        <v>100</v>
      </c>
      <c r="Z57" s="397">
        <v>0</v>
      </c>
      <c r="AA57" s="396">
        <v>0</v>
      </c>
      <c r="AB57" s="397">
        <v>13</v>
      </c>
      <c r="AC57" s="396">
        <v>0</v>
      </c>
      <c r="AD57" s="397" t="s">
        <v>21</v>
      </c>
    </row>
    <row r="58" spans="1:30" ht="16.8" x14ac:dyDescent="0.25">
      <c r="A58" s="30">
        <v>12</v>
      </c>
      <c r="B58" s="233" t="s">
        <v>9</v>
      </c>
      <c r="C58" s="17">
        <v>1</v>
      </c>
      <c r="D58" s="211" t="s">
        <v>21</v>
      </c>
      <c r="E58" s="44">
        <v>2</v>
      </c>
      <c r="F58" s="211">
        <v>5</v>
      </c>
      <c r="G58" s="266">
        <v>1</v>
      </c>
      <c r="H58" s="211" t="s">
        <v>21</v>
      </c>
      <c r="I58" s="266">
        <v>4</v>
      </c>
      <c r="J58" s="211" t="s">
        <v>21</v>
      </c>
      <c r="K58" s="266">
        <v>13</v>
      </c>
      <c r="L58" s="211" t="s">
        <v>21</v>
      </c>
      <c r="M58" s="266">
        <v>24</v>
      </c>
      <c r="N58" s="70">
        <v>26</v>
      </c>
      <c r="O58" s="398" t="s">
        <v>52</v>
      </c>
      <c r="P58" s="399" t="s">
        <v>52</v>
      </c>
      <c r="Q58" s="398" t="s">
        <v>52</v>
      </c>
      <c r="R58" s="399" t="s">
        <v>52</v>
      </c>
      <c r="S58" s="398">
        <v>27</v>
      </c>
      <c r="T58" s="399">
        <v>11</v>
      </c>
      <c r="U58" s="398" t="s">
        <v>52</v>
      </c>
      <c r="V58" s="399" t="s">
        <v>52</v>
      </c>
      <c r="W58" s="398">
        <v>0</v>
      </c>
      <c r="X58" s="399">
        <v>2</v>
      </c>
      <c r="Y58" s="398">
        <v>7</v>
      </c>
      <c r="Z58" s="399">
        <v>17</v>
      </c>
      <c r="AA58" s="398">
        <v>13</v>
      </c>
      <c r="AB58" s="399">
        <v>29</v>
      </c>
      <c r="AC58" s="398">
        <v>15</v>
      </c>
      <c r="AD58" s="399" t="s">
        <v>21</v>
      </c>
    </row>
    <row r="59" spans="1:30" ht="16.8" x14ac:dyDescent="0.25">
      <c r="A59" s="30">
        <v>13</v>
      </c>
      <c r="B59" s="233" t="s">
        <v>10</v>
      </c>
      <c r="C59" s="17">
        <v>11</v>
      </c>
      <c r="D59" s="211" t="s">
        <v>21</v>
      </c>
      <c r="E59" s="44">
        <v>10</v>
      </c>
      <c r="F59" s="211">
        <v>10</v>
      </c>
      <c r="G59" s="266">
        <v>10</v>
      </c>
      <c r="H59" s="211" t="s">
        <v>21</v>
      </c>
      <c r="I59" s="266">
        <v>11</v>
      </c>
      <c r="J59" s="211" t="s">
        <v>21</v>
      </c>
      <c r="K59" s="266">
        <v>10</v>
      </c>
      <c r="L59" s="211" t="s">
        <v>21</v>
      </c>
      <c r="M59" s="266">
        <v>10</v>
      </c>
      <c r="N59" s="70">
        <v>10</v>
      </c>
      <c r="O59" s="398" t="s">
        <v>52</v>
      </c>
      <c r="P59" s="399" t="s">
        <v>52</v>
      </c>
      <c r="Q59" s="398" t="s">
        <v>52</v>
      </c>
      <c r="R59" s="399" t="s">
        <v>52</v>
      </c>
      <c r="S59" s="398">
        <v>10</v>
      </c>
      <c r="T59" s="399">
        <v>10</v>
      </c>
      <c r="U59" s="398" t="s">
        <v>52</v>
      </c>
      <c r="V59" s="399" t="s">
        <v>52</v>
      </c>
      <c r="W59" s="398">
        <v>11</v>
      </c>
      <c r="X59" s="399">
        <v>11</v>
      </c>
      <c r="Y59" s="398">
        <v>10</v>
      </c>
      <c r="Z59" s="399">
        <v>10</v>
      </c>
      <c r="AA59" s="398">
        <v>9</v>
      </c>
      <c r="AB59" s="399">
        <v>9</v>
      </c>
      <c r="AC59" s="398">
        <v>9</v>
      </c>
      <c r="AD59" s="399" t="s">
        <v>21</v>
      </c>
    </row>
    <row r="60" spans="1:30" ht="16.8" x14ac:dyDescent="0.25">
      <c r="A60" s="30">
        <v>14</v>
      </c>
      <c r="B60" s="233" t="s">
        <v>11</v>
      </c>
      <c r="C60" s="17" t="s">
        <v>22</v>
      </c>
      <c r="D60" s="211" t="s">
        <v>21</v>
      </c>
      <c r="E60" s="44" t="s">
        <v>51</v>
      </c>
      <c r="F60" s="211" t="s">
        <v>51</v>
      </c>
      <c r="G60" s="266" t="s">
        <v>51</v>
      </c>
      <c r="H60" s="211" t="s">
        <v>21</v>
      </c>
      <c r="I60" s="266" t="s">
        <v>22</v>
      </c>
      <c r="J60" s="211" t="s">
        <v>21</v>
      </c>
      <c r="K60" s="266" t="s">
        <v>51</v>
      </c>
      <c r="L60" s="211" t="s">
        <v>21</v>
      </c>
      <c r="M60" s="266" t="s">
        <v>51</v>
      </c>
      <c r="N60" s="70" t="s">
        <v>22</v>
      </c>
      <c r="O60" s="398" t="s">
        <v>52</v>
      </c>
      <c r="P60" s="399" t="s">
        <v>52</v>
      </c>
      <c r="Q60" s="398" t="s">
        <v>52</v>
      </c>
      <c r="R60" s="399" t="s">
        <v>52</v>
      </c>
      <c r="S60" s="398" t="s">
        <v>51</v>
      </c>
      <c r="T60" s="399" t="s">
        <v>51</v>
      </c>
      <c r="U60" s="398" t="s">
        <v>52</v>
      </c>
      <c r="V60" s="399" t="s">
        <v>52</v>
      </c>
      <c r="W60" s="398" t="s">
        <v>22</v>
      </c>
      <c r="X60" s="399" t="s">
        <v>51</v>
      </c>
      <c r="Y60" s="398" t="s">
        <v>51</v>
      </c>
      <c r="Z60" s="399" t="s">
        <v>51</v>
      </c>
      <c r="AA60" s="398" t="s">
        <v>51</v>
      </c>
      <c r="AB60" s="399" t="s">
        <v>51</v>
      </c>
      <c r="AC60" s="398" t="s">
        <v>51</v>
      </c>
      <c r="AD60" s="399" t="s">
        <v>21</v>
      </c>
    </row>
    <row r="61" spans="1:30" ht="16.8" x14ac:dyDescent="0.25">
      <c r="A61" s="30">
        <v>15</v>
      </c>
      <c r="B61" s="233" t="s">
        <v>12</v>
      </c>
      <c r="C61" s="17" t="s">
        <v>20</v>
      </c>
      <c r="D61" s="211" t="s">
        <v>20</v>
      </c>
      <c r="E61" s="44" t="s">
        <v>20</v>
      </c>
      <c r="F61" s="211" t="s">
        <v>20</v>
      </c>
      <c r="G61" s="266" t="s">
        <v>20</v>
      </c>
      <c r="H61" s="18" t="s">
        <v>20</v>
      </c>
      <c r="I61" s="266" t="s">
        <v>20</v>
      </c>
      <c r="J61" s="18" t="s">
        <v>20</v>
      </c>
      <c r="K61" s="266" t="s">
        <v>20</v>
      </c>
      <c r="L61" s="18" t="s">
        <v>20</v>
      </c>
      <c r="M61" s="266" t="s">
        <v>20</v>
      </c>
      <c r="N61" s="70" t="s">
        <v>20</v>
      </c>
      <c r="O61" s="402" t="s">
        <v>52</v>
      </c>
      <c r="P61" s="401" t="s">
        <v>52</v>
      </c>
      <c r="Q61" s="402" t="s">
        <v>52</v>
      </c>
      <c r="R61" s="401" t="s">
        <v>52</v>
      </c>
      <c r="S61" s="402" t="s">
        <v>20</v>
      </c>
      <c r="T61" s="401" t="s">
        <v>20</v>
      </c>
      <c r="U61" s="402" t="s">
        <v>52</v>
      </c>
      <c r="V61" s="401" t="s">
        <v>52</v>
      </c>
      <c r="W61" s="402" t="s">
        <v>20</v>
      </c>
      <c r="X61" s="401" t="s">
        <v>20</v>
      </c>
      <c r="Y61" s="400" t="s">
        <v>20</v>
      </c>
      <c r="Z61" s="401" t="s">
        <v>20</v>
      </c>
      <c r="AA61" s="402" t="s">
        <v>20</v>
      </c>
      <c r="AB61" s="401" t="s">
        <v>20</v>
      </c>
      <c r="AC61" s="402" t="s">
        <v>20</v>
      </c>
      <c r="AD61" s="401" t="s">
        <v>20</v>
      </c>
    </row>
    <row r="62" spans="1:30" ht="16.2" x14ac:dyDescent="0.25">
      <c r="A62" s="42">
        <v>16</v>
      </c>
      <c r="B62" s="233" t="s">
        <v>13</v>
      </c>
      <c r="C62" s="17">
        <v>66</v>
      </c>
      <c r="D62" s="211">
        <v>132</v>
      </c>
      <c r="E62" s="44">
        <v>96</v>
      </c>
      <c r="F62" s="211">
        <v>60</v>
      </c>
      <c r="G62" s="266">
        <v>48</v>
      </c>
      <c r="H62" s="18">
        <v>66</v>
      </c>
      <c r="I62" s="266">
        <v>72</v>
      </c>
      <c r="J62" s="18">
        <v>48</v>
      </c>
      <c r="K62" s="266">
        <v>84</v>
      </c>
      <c r="L62" s="18">
        <v>94</v>
      </c>
      <c r="M62" s="266">
        <v>108</v>
      </c>
      <c r="N62" s="70">
        <v>72</v>
      </c>
      <c r="O62" s="398" t="s">
        <v>52</v>
      </c>
      <c r="P62" s="399" t="s">
        <v>52</v>
      </c>
      <c r="Q62" s="398" t="s">
        <v>52</v>
      </c>
      <c r="R62" s="399" t="s">
        <v>52</v>
      </c>
      <c r="S62" s="398">
        <v>66</v>
      </c>
      <c r="T62" s="399">
        <v>18</v>
      </c>
      <c r="U62" s="398" t="s">
        <v>52</v>
      </c>
      <c r="V62" s="399" t="s">
        <v>52</v>
      </c>
      <c r="W62" s="398">
        <v>168</v>
      </c>
      <c r="X62" s="399">
        <v>6</v>
      </c>
      <c r="Y62" s="398">
        <v>60</v>
      </c>
      <c r="Z62" s="399">
        <v>103</v>
      </c>
      <c r="AA62" s="398">
        <v>138</v>
      </c>
      <c r="AB62" s="399">
        <v>54</v>
      </c>
      <c r="AC62" s="398">
        <v>89</v>
      </c>
      <c r="AD62" s="399">
        <v>57</v>
      </c>
    </row>
    <row r="63" spans="1:30" ht="16.2" x14ac:dyDescent="0.25">
      <c r="A63" s="42">
        <v>17</v>
      </c>
      <c r="B63" s="233" t="s">
        <v>50</v>
      </c>
      <c r="C63" s="17">
        <v>27</v>
      </c>
      <c r="D63" s="211">
        <v>73</v>
      </c>
      <c r="E63" s="44">
        <v>73</v>
      </c>
      <c r="F63" s="211">
        <v>40</v>
      </c>
      <c r="G63" s="266">
        <v>40</v>
      </c>
      <c r="H63" s="18">
        <v>44</v>
      </c>
      <c r="I63" s="266">
        <v>52</v>
      </c>
      <c r="J63" s="18">
        <v>22</v>
      </c>
      <c r="K63" s="266">
        <v>54</v>
      </c>
      <c r="L63" s="18">
        <v>67</v>
      </c>
      <c r="M63" s="266">
        <v>67</v>
      </c>
      <c r="N63" s="70">
        <v>31</v>
      </c>
      <c r="O63" s="398" t="s">
        <v>52</v>
      </c>
      <c r="P63" s="399" t="s">
        <v>52</v>
      </c>
      <c r="Q63" s="398" t="s">
        <v>52</v>
      </c>
      <c r="R63" s="399" t="s">
        <v>52</v>
      </c>
      <c r="S63" s="398">
        <v>31</v>
      </c>
      <c r="T63" s="399">
        <v>21</v>
      </c>
      <c r="U63" s="398" t="s">
        <v>52</v>
      </c>
      <c r="V63" s="399" t="s">
        <v>52</v>
      </c>
      <c r="W63" s="398">
        <v>82</v>
      </c>
      <c r="X63" s="399">
        <v>0</v>
      </c>
      <c r="Y63" s="398">
        <v>30</v>
      </c>
      <c r="Z63" s="399">
        <v>51</v>
      </c>
      <c r="AA63" s="398">
        <v>96</v>
      </c>
      <c r="AB63" s="399">
        <v>37</v>
      </c>
      <c r="AC63" s="398">
        <v>22</v>
      </c>
      <c r="AD63" s="399">
        <v>34</v>
      </c>
    </row>
    <row r="64" spans="1:30" ht="16.2" x14ac:dyDescent="0.25">
      <c r="A64" s="42">
        <v>18</v>
      </c>
      <c r="B64" s="233" t="s">
        <v>14</v>
      </c>
      <c r="C64" s="17">
        <v>2</v>
      </c>
      <c r="D64" s="211">
        <v>6</v>
      </c>
      <c r="E64" s="44">
        <v>3</v>
      </c>
      <c r="F64" s="211">
        <v>0</v>
      </c>
      <c r="G64" s="266">
        <v>0</v>
      </c>
      <c r="H64" s="18">
        <v>1</v>
      </c>
      <c r="I64" s="266">
        <v>3</v>
      </c>
      <c r="J64" s="18">
        <v>3</v>
      </c>
      <c r="K64" s="266">
        <v>1</v>
      </c>
      <c r="L64" s="18">
        <v>4</v>
      </c>
      <c r="M64" s="266">
        <v>1</v>
      </c>
      <c r="N64" s="70">
        <v>3</v>
      </c>
      <c r="O64" s="398" t="s">
        <v>52</v>
      </c>
      <c r="P64" s="399" t="s">
        <v>52</v>
      </c>
      <c r="Q64" s="398" t="s">
        <v>52</v>
      </c>
      <c r="R64" s="399" t="s">
        <v>52</v>
      </c>
      <c r="S64" s="398">
        <v>0</v>
      </c>
      <c r="T64" s="399">
        <v>1</v>
      </c>
      <c r="U64" s="398" t="s">
        <v>52</v>
      </c>
      <c r="V64" s="399" t="s">
        <v>52</v>
      </c>
      <c r="W64" s="398">
        <v>5</v>
      </c>
      <c r="X64" s="399">
        <v>1</v>
      </c>
      <c r="Y64" s="398">
        <v>2</v>
      </c>
      <c r="Z64" s="399">
        <v>7</v>
      </c>
      <c r="AA64" s="398">
        <v>0</v>
      </c>
      <c r="AB64" s="399">
        <v>1</v>
      </c>
      <c r="AC64" s="398">
        <v>4</v>
      </c>
      <c r="AD64" s="399">
        <v>3</v>
      </c>
    </row>
    <row r="65" spans="1:30" ht="16.2" x14ac:dyDescent="0.25">
      <c r="A65" s="42">
        <v>19</v>
      </c>
      <c r="B65" s="233" t="s">
        <v>2</v>
      </c>
      <c r="C65" s="17">
        <v>3</v>
      </c>
      <c r="D65" s="211">
        <v>7</v>
      </c>
      <c r="E65" s="44">
        <v>3</v>
      </c>
      <c r="F65" s="211">
        <v>1</v>
      </c>
      <c r="G65" s="266">
        <v>1</v>
      </c>
      <c r="H65" s="18">
        <v>1</v>
      </c>
      <c r="I65" s="266">
        <v>2</v>
      </c>
      <c r="J65" s="18">
        <v>1</v>
      </c>
      <c r="K65" s="266">
        <v>0</v>
      </c>
      <c r="L65" s="18">
        <v>2</v>
      </c>
      <c r="M65" s="266">
        <v>3</v>
      </c>
      <c r="N65" s="70">
        <v>0</v>
      </c>
      <c r="O65" s="398" t="s">
        <v>52</v>
      </c>
      <c r="P65" s="399" t="s">
        <v>52</v>
      </c>
      <c r="Q65" s="398" t="s">
        <v>52</v>
      </c>
      <c r="R65" s="399" t="s">
        <v>52</v>
      </c>
      <c r="S65" s="398">
        <v>2</v>
      </c>
      <c r="T65" s="399">
        <v>0</v>
      </c>
      <c r="U65" s="398" t="s">
        <v>52</v>
      </c>
      <c r="V65" s="399" t="s">
        <v>52</v>
      </c>
      <c r="W65" s="398">
        <v>6</v>
      </c>
      <c r="X65" s="399">
        <v>1</v>
      </c>
      <c r="Y65" s="398">
        <v>2</v>
      </c>
      <c r="Z65" s="399">
        <v>2</v>
      </c>
      <c r="AA65" s="398">
        <v>1</v>
      </c>
      <c r="AB65" s="399">
        <v>0</v>
      </c>
      <c r="AC65" s="398">
        <v>7</v>
      </c>
      <c r="AD65" s="399">
        <v>2</v>
      </c>
    </row>
    <row r="66" spans="1:30" ht="27.6" x14ac:dyDescent="0.25">
      <c r="A66" s="42">
        <v>20</v>
      </c>
      <c r="B66" s="233" t="s">
        <v>15</v>
      </c>
      <c r="C66" s="17" t="s">
        <v>232</v>
      </c>
      <c r="D66" s="211" t="s">
        <v>278</v>
      </c>
      <c r="E66" s="44" t="s">
        <v>279</v>
      </c>
      <c r="F66" s="211">
        <v>0</v>
      </c>
      <c r="G66" s="266">
        <v>0</v>
      </c>
      <c r="H66" s="18">
        <v>1</v>
      </c>
      <c r="I66" s="266" t="s">
        <v>280</v>
      </c>
      <c r="J66" s="18" t="s">
        <v>281</v>
      </c>
      <c r="K66" s="266">
        <v>5</v>
      </c>
      <c r="L66" s="18" t="s">
        <v>282</v>
      </c>
      <c r="M66" s="266">
        <v>3</v>
      </c>
      <c r="N66" s="70" t="s">
        <v>283</v>
      </c>
      <c r="O66" s="398" t="s">
        <v>52</v>
      </c>
      <c r="P66" s="399" t="s">
        <v>52</v>
      </c>
      <c r="Q66" s="398" t="s">
        <v>52</v>
      </c>
      <c r="R66" s="399" t="s">
        <v>52</v>
      </c>
      <c r="S66" s="398">
        <v>0</v>
      </c>
      <c r="T66" s="399">
        <v>2</v>
      </c>
      <c r="U66" s="398" t="s">
        <v>52</v>
      </c>
      <c r="V66" s="399" t="s">
        <v>52</v>
      </c>
      <c r="W66" s="398" t="s">
        <v>336</v>
      </c>
      <c r="X66" s="399">
        <v>1</v>
      </c>
      <c r="Y66" s="398" t="s">
        <v>228</v>
      </c>
      <c r="Z66" s="414" t="s">
        <v>337</v>
      </c>
      <c r="AA66" s="398">
        <v>0</v>
      </c>
      <c r="AB66" s="399">
        <v>4</v>
      </c>
      <c r="AC66" s="398" t="s">
        <v>338</v>
      </c>
      <c r="AD66" s="399" t="s">
        <v>339</v>
      </c>
    </row>
    <row r="67" spans="1:30" ht="16.8" thickBot="1" x14ac:dyDescent="0.3">
      <c r="A67" s="42">
        <v>21</v>
      </c>
      <c r="B67" s="234" t="s">
        <v>16</v>
      </c>
      <c r="C67" s="19" t="s">
        <v>20</v>
      </c>
      <c r="D67" s="109" t="s">
        <v>20</v>
      </c>
      <c r="E67" s="45" t="s">
        <v>20</v>
      </c>
      <c r="F67" s="109" t="s">
        <v>20</v>
      </c>
      <c r="G67" s="19" t="s">
        <v>20</v>
      </c>
      <c r="H67" s="22" t="s">
        <v>20</v>
      </c>
      <c r="I67" s="19" t="s">
        <v>20</v>
      </c>
      <c r="J67" s="22" t="s">
        <v>20</v>
      </c>
      <c r="K67" s="19" t="s">
        <v>20</v>
      </c>
      <c r="L67" s="22" t="s">
        <v>20</v>
      </c>
      <c r="M67" s="19" t="s">
        <v>20</v>
      </c>
      <c r="N67" s="185" t="s">
        <v>20</v>
      </c>
      <c r="O67" s="403" t="s">
        <v>52</v>
      </c>
      <c r="P67" s="404" t="s">
        <v>52</v>
      </c>
      <c r="Q67" s="403" t="s">
        <v>52</v>
      </c>
      <c r="R67" s="404" t="s">
        <v>52</v>
      </c>
      <c r="S67" s="403" t="s">
        <v>20</v>
      </c>
      <c r="T67" s="404" t="s">
        <v>20</v>
      </c>
      <c r="U67" s="403" t="s">
        <v>52</v>
      </c>
      <c r="V67" s="404" t="s">
        <v>52</v>
      </c>
      <c r="W67" s="403" t="s">
        <v>20</v>
      </c>
      <c r="X67" s="404" t="s">
        <v>20</v>
      </c>
      <c r="Y67" s="403" t="s">
        <v>20</v>
      </c>
      <c r="Z67" s="405"/>
      <c r="AA67" s="406" t="s">
        <v>20</v>
      </c>
      <c r="AB67" s="405" t="s">
        <v>20</v>
      </c>
      <c r="AC67" s="406" t="s">
        <v>20</v>
      </c>
      <c r="AD67" s="405" t="s">
        <v>20</v>
      </c>
    </row>
    <row r="69" spans="1:30" ht="21.6" customHeight="1" x14ac:dyDescent="0.25"/>
    <row r="70" spans="1:30" ht="23.4" customHeight="1" x14ac:dyDescent="0.25"/>
    <row r="72" spans="1:30" ht="17.399999999999999" customHeight="1" x14ac:dyDescent="0.25"/>
    <row r="73" spans="1:30" ht="31.8" customHeight="1" x14ac:dyDescent="0.25"/>
    <row r="76" spans="1:30" ht="17.399999999999999" customHeight="1" x14ac:dyDescent="0.25"/>
    <row r="77" spans="1:30" ht="15.6" customHeight="1" x14ac:dyDescent="0.25"/>
    <row r="78" spans="1:30" ht="18" customHeight="1" x14ac:dyDescent="0.25"/>
    <row r="79" spans="1:30" ht="18" customHeight="1" x14ac:dyDescent="0.25"/>
  </sheetData>
  <mergeCells count="83">
    <mergeCell ref="A3:B3"/>
    <mergeCell ref="C3:P3"/>
    <mergeCell ref="A40:B40"/>
    <mergeCell ref="A8:B8"/>
    <mergeCell ref="A4:P4"/>
    <mergeCell ref="D10:H10"/>
    <mergeCell ref="A36:P36"/>
    <mergeCell ref="A5:B5"/>
    <mergeCell ref="A6:B6"/>
    <mergeCell ref="A7:B7"/>
    <mergeCell ref="A10:A11"/>
    <mergeCell ref="B10:B11"/>
    <mergeCell ref="O55:AD55"/>
    <mergeCell ref="M47:N47"/>
    <mergeCell ref="M43:N43"/>
    <mergeCell ref="C45:D45"/>
    <mergeCell ref="E45:F45"/>
    <mergeCell ref="G45:H45"/>
    <mergeCell ref="I45:J45"/>
    <mergeCell ref="K45:L45"/>
    <mergeCell ref="M45:N45"/>
    <mergeCell ref="A44:N44"/>
    <mergeCell ref="B42:B43"/>
    <mergeCell ref="A42:A43"/>
    <mergeCell ref="C43:D43"/>
    <mergeCell ref="E43:F43"/>
    <mergeCell ref="G43:H43"/>
    <mergeCell ref="I43:J43"/>
    <mergeCell ref="A55:A56"/>
    <mergeCell ref="B55:B56"/>
    <mergeCell ref="C48:D48"/>
    <mergeCell ref="E48:F48"/>
    <mergeCell ref="G48:H48"/>
    <mergeCell ref="C55:N55"/>
    <mergeCell ref="I48:J48"/>
    <mergeCell ref="K48:L48"/>
    <mergeCell ref="M48:N48"/>
    <mergeCell ref="C47:D47"/>
    <mergeCell ref="E47:F47"/>
    <mergeCell ref="G47:H47"/>
    <mergeCell ref="I47:J47"/>
    <mergeCell ref="K47:L47"/>
    <mergeCell ref="AC47:AD47"/>
    <mergeCell ref="O44:AB44"/>
    <mergeCell ref="Y43:Z43"/>
    <mergeCell ref="AA43:AB43"/>
    <mergeCell ref="AC43:AD43"/>
    <mergeCell ref="S43:T43"/>
    <mergeCell ref="W43:X43"/>
    <mergeCell ref="Q43:R43"/>
    <mergeCell ref="O43:P43"/>
    <mergeCell ref="U43:V43"/>
    <mergeCell ref="AC48:AD48"/>
    <mergeCell ref="S48:T48"/>
    <mergeCell ref="O48:P48"/>
    <mergeCell ref="Q48:R48"/>
    <mergeCell ref="U48:V48"/>
    <mergeCell ref="O47:P47"/>
    <mergeCell ref="Q47:R47"/>
    <mergeCell ref="S47:T47"/>
    <mergeCell ref="AA48:AB48"/>
    <mergeCell ref="W48:X48"/>
    <mergeCell ref="Y48:Z48"/>
    <mergeCell ref="U47:V47"/>
    <mergeCell ref="W47:X47"/>
    <mergeCell ref="Y47:Z47"/>
    <mergeCell ref="AA47:AB47"/>
    <mergeCell ref="A1:P1"/>
    <mergeCell ref="A12:H12"/>
    <mergeCell ref="A23:H23"/>
    <mergeCell ref="O42:AD42"/>
    <mergeCell ref="O45:P45"/>
    <mergeCell ref="Q45:R45"/>
    <mergeCell ref="S45:T45"/>
    <mergeCell ref="U45:V45"/>
    <mergeCell ref="W45:X45"/>
    <mergeCell ref="Y45:Z45"/>
    <mergeCell ref="AA45:AB45"/>
    <mergeCell ref="AC45:AD45"/>
    <mergeCell ref="C42:N42"/>
    <mergeCell ref="A37:B38"/>
    <mergeCell ref="K43:L43"/>
    <mergeCell ref="A39:B39"/>
  </mergeCells>
  <phoneticPr fontId="35" type="noConversion"/>
  <pageMargins left="0.7" right="0.7" top="0.75" bottom="0.75" header="0.3" footer="0.3"/>
  <pageSetup scale="59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7"/>
  <sheetViews>
    <sheetView zoomScaleNormal="100" workbookViewId="0">
      <selection activeCell="C3" sqref="C3:P3"/>
    </sheetView>
  </sheetViews>
  <sheetFormatPr defaultColWidth="9.33203125" defaultRowHeight="13.2" x14ac:dyDescent="0.25"/>
  <cols>
    <col min="1" max="1" width="5.109375" style="1" bestFit="1" customWidth="1"/>
    <col min="2" max="2" width="59.109375" style="1" customWidth="1"/>
    <col min="3" max="5" width="9.33203125" style="1" customWidth="1"/>
    <col min="6" max="6" width="9.88671875" style="1" customWidth="1"/>
    <col min="7" max="7" width="9.33203125" style="1" customWidth="1"/>
    <col min="8" max="16384" width="9.33203125" style="1"/>
  </cols>
  <sheetData>
    <row r="1" spans="1:17" ht="90.6" customHeight="1" thickBot="1" x14ac:dyDescent="0.3">
      <c r="A1" s="829" t="s">
        <v>204</v>
      </c>
      <c r="B1" s="830"/>
      <c r="C1" s="830"/>
      <c r="D1" s="830"/>
      <c r="E1" s="830"/>
      <c r="F1" s="830"/>
      <c r="G1" s="830"/>
      <c r="H1" s="830"/>
      <c r="I1" s="830"/>
      <c r="J1" s="830"/>
      <c r="K1" s="830"/>
      <c r="L1" s="830"/>
      <c r="M1" s="830"/>
      <c r="N1" s="830"/>
      <c r="O1" s="830"/>
      <c r="P1" s="830"/>
      <c r="Q1" s="831"/>
    </row>
    <row r="2" spans="1:17" ht="13.8" customHeight="1" thickBot="1" x14ac:dyDescent="0.3"/>
    <row r="3" spans="1:17" ht="25.2" thickBot="1" x14ac:dyDescent="0.3">
      <c r="A3" s="840" t="s">
        <v>315</v>
      </c>
      <c r="B3" s="889"/>
      <c r="C3" s="890">
        <v>135</v>
      </c>
      <c r="D3" s="838"/>
      <c r="E3" s="838"/>
      <c r="F3" s="838"/>
      <c r="G3" s="838"/>
      <c r="H3" s="838"/>
      <c r="I3" s="838"/>
      <c r="J3" s="838"/>
      <c r="K3" s="838"/>
      <c r="L3" s="838"/>
      <c r="M3" s="838"/>
      <c r="N3" s="838"/>
      <c r="O3" s="838"/>
      <c r="P3" s="839"/>
    </row>
    <row r="4" spans="1:17" ht="23.4" customHeight="1" thickBot="1" x14ac:dyDescent="0.3">
      <c r="A4" s="779" t="s">
        <v>45</v>
      </c>
      <c r="B4" s="780"/>
      <c r="C4" s="780"/>
      <c r="D4" s="780"/>
      <c r="E4" s="780"/>
      <c r="F4" s="780"/>
      <c r="G4" s="780"/>
      <c r="H4" s="780"/>
      <c r="I4" s="780"/>
      <c r="J4" s="780"/>
      <c r="K4" s="780"/>
      <c r="L4" s="780"/>
      <c r="M4" s="780"/>
      <c r="N4" s="780"/>
      <c r="O4" s="780"/>
      <c r="P4" s="781"/>
    </row>
    <row r="5" spans="1:17" ht="22.2" customHeight="1" thickBot="1" x14ac:dyDescent="0.3">
      <c r="A5" s="1114"/>
      <c r="B5" s="1115"/>
      <c r="C5" s="163" t="s">
        <v>33</v>
      </c>
      <c r="D5" s="164" t="s">
        <v>27</v>
      </c>
      <c r="E5" s="164" t="s">
        <v>61</v>
      </c>
      <c r="F5" s="164" t="s">
        <v>62</v>
      </c>
      <c r="G5" s="164" t="s">
        <v>28</v>
      </c>
      <c r="H5" s="164" t="s">
        <v>63</v>
      </c>
      <c r="I5" s="164" t="s">
        <v>64</v>
      </c>
      <c r="J5" s="164" t="s">
        <v>34</v>
      </c>
      <c r="K5" s="164" t="s">
        <v>65</v>
      </c>
      <c r="L5" s="164" t="s">
        <v>1</v>
      </c>
      <c r="M5" s="164" t="s">
        <v>95</v>
      </c>
      <c r="N5" s="164" t="s">
        <v>96</v>
      </c>
      <c r="O5" s="164" t="s">
        <v>35</v>
      </c>
      <c r="P5" s="165" t="s">
        <v>36</v>
      </c>
    </row>
    <row r="6" spans="1:17" ht="15.6" x14ac:dyDescent="0.25">
      <c r="A6" s="834" t="s">
        <v>94</v>
      </c>
      <c r="B6" s="887"/>
      <c r="C6" s="59" t="s">
        <v>48</v>
      </c>
      <c r="D6" s="60" t="s">
        <v>48</v>
      </c>
      <c r="E6" s="60" t="s">
        <v>48</v>
      </c>
      <c r="F6" s="60" t="s">
        <v>48</v>
      </c>
      <c r="G6" s="60" t="s">
        <v>48</v>
      </c>
      <c r="H6" s="60" t="s">
        <v>48</v>
      </c>
      <c r="I6" s="60" t="s">
        <v>48</v>
      </c>
      <c r="J6" s="60" t="s">
        <v>48</v>
      </c>
      <c r="K6" s="60" t="s">
        <v>48</v>
      </c>
      <c r="L6" s="60" t="s">
        <v>48</v>
      </c>
      <c r="M6" s="60" t="s">
        <v>48</v>
      </c>
      <c r="N6" s="60" t="s">
        <v>48</v>
      </c>
      <c r="O6" s="60" t="s">
        <v>48</v>
      </c>
      <c r="P6" s="112" t="s">
        <v>48</v>
      </c>
    </row>
    <row r="7" spans="1:17" ht="16.2" thickBot="1" x14ac:dyDescent="0.3">
      <c r="A7" s="836" t="s">
        <v>84</v>
      </c>
      <c r="B7" s="888"/>
      <c r="C7" s="61">
        <v>5</v>
      </c>
      <c r="D7" s="62">
        <v>5</v>
      </c>
      <c r="E7" s="62">
        <v>15.5</v>
      </c>
      <c r="F7" s="62">
        <v>1</v>
      </c>
      <c r="G7" s="62">
        <v>104</v>
      </c>
      <c r="H7" s="62">
        <v>4</v>
      </c>
      <c r="I7" s="142" t="s">
        <v>205</v>
      </c>
      <c r="J7" s="62">
        <v>26</v>
      </c>
      <c r="K7" s="62">
        <v>7.01</v>
      </c>
      <c r="L7" s="62">
        <v>22.25</v>
      </c>
      <c r="M7" s="62"/>
      <c r="N7" s="62"/>
      <c r="O7" s="62">
        <v>2</v>
      </c>
      <c r="P7" s="63"/>
    </row>
    <row r="8" spans="1:17" ht="16.2" thickBot="1" x14ac:dyDescent="0.3">
      <c r="A8" s="819" t="s">
        <v>37</v>
      </c>
      <c r="B8" s="1111"/>
      <c r="C8" s="140">
        <f t="shared" ref="C8:H8" si="0">SUM(C6:C7)</f>
        <v>5</v>
      </c>
      <c r="D8" s="134">
        <f t="shared" si="0"/>
        <v>5</v>
      </c>
      <c r="E8" s="134">
        <f t="shared" si="0"/>
        <v>15.5</v>
      </c>
      <c r="F8" s="134">
        <f t="shared" si="0"/>
        <v>1</v>
      </c>
      <c r="G8" s="134">
        <f t="shared" si="0"/>
        <v>104</v>
      </c>
      <c r="H8" s="134">
        <f t="shared" si="0"/>
        <v>4</v>
      </c>
      <c r="I8" s="198" t="s">
        <v>205</v>
      </c>
      <c r="J8" s="134">
        <f>G8/H8</f>
        <v>26</v>
      </c>
      <c r="K8" s="199">
        <v>7.01</v>
      </c>
      <c r="L8" s="203">
        <v>22.25</v>
      </c>
      <c r="M8" s="200"/>
      <c r="N8" s="200"/>
      <c r="O8" s="200">
        <v>2</v>
      </c>
      <c r="P8" s="201"/>
    </row>
    <row r="9" spans="1:17" ht="13.8" thickBot="1" x14ac:dyDescent="0.3"/>
    <row r="10" spans="1:17" ht="21" customHeight="1" x14ac:dyDescent="0.25">
      <c r="A10" s="824" t="s">
        <v>1</v>
      </c>
      <c r="B10" s="824" t="s">
        <v>0</v>
      </c>
      <c r="C10" s="992" t="s">
        <v>26</v>
      </c>
      <c r="D10" s="993"/>
      <c r="E10" s="993"/>
      <c r="F10" s="993"/>
      <c r="G10" s="994"/>
    </row>
    <row r="11" spans="1:17" ht="33" customHeight="1" thickBot="1" x14ac:dyDescent="0.3">
      <c r="A11" s="825"/>
      <c r="B11" s="825"/>
      <c r="C11" s="178" t="s">
        <v>198</v>
      </c>
      <c r="D11" s="213" t="s">
        <v>199</v>
      </c>
      <c r="E11" s="213" t="s">
        <v>200</v>
      </c>
      <c r="F11" s="213" t="s">
        <v>201</v>
      </c>
      <c r="G11" s="213" t="s">
        <v>202</v>
      </c>
    </row>
    <row r="12" spans="1:17" ht="21" customHeight="1" thickBot="1" x14ac:dyDescent="0.3">
      <c r="A12" s="179" t="s">
        <v>17</v>
      </c>
      <c r="B12" s="180"/>
      <c r="C12" s="214"/>
      <c r="D12" s="214"/>
      <c r="E12" s="214"/>
      <c r="F12" s="214"/>
      <c r="G12" s="214"/>
    </row>
    <row r="13" spans="1:17" ht="20.25" customHeight="1" x14ac:dyDescent="0.25">
      <c r="A13" s="29">
        <v>1</v>
      </c>
      <c r="B13" s="26" t="s">
        <v>3</v>
      </c>
      <c r="C13" s="23">
        <v>3</v>
      </c>
      <c r="D13" s="15">
        <v>12</v>
      </c>
      <c r="E13" s="15">
        <v>28</v>
      </c>
      <c r="F13" s="15">
        <v>30</v>
      </c>
      <c r="G13" s="16">
        <v>33</v>
      </c>
    </row>
    <row r="14" spans="1:17" ht="19.5" customHeight="1" x14ac:dyDescent="0.25">
      <c r="A14" s="30">
        <v>2</v>
      </c>
      <c r="B14" s="27" t="s">
        <v>4</v>
      </c>
      <c r="C14" s="24">
        <v>1</v>
      </c>
      <c r="D14" s="2">
        <v>1</v>
      </c>
      <c r="E14" s="2">
        <v>2</v>
      </c>
      <c r="F14" s="2">
        <v>1</v>
      </c>
      <c r="G14" s="18">
        <v>1</v>
      </c>
    </row>
    <row r="15" spans="1:17" ht="20.25" customHeight="1" x14ac:dyDescent="0.25">
      <c r="A15" s="31">
        <v>3</v>
      </c>
      <c r="B15" s="27" t="s">
        <v>5</v>
      </c>
      <c r="C15" s="216" t="s">
        <v>136</v>
      </c>
      <c r="D15" s="215" t="s">
        <v>136</v>
      </c>
      <c r="E15" s="215" t="s">
        <v>136</v>
      </c>
      <c r="F15" s="215" t="s">
        <v>136</v>
      </c>
      <c r="G15" s="217" t="s">
        <v>136</v>
      </c>
    </row>
    <row r="16" spans="1:17" ht="19.5" customHeight="1" x14ac:dyDescent="0.25">
      <c r="A16" s="32">
        <v>4</v>
      </c>
      <c r="B16" s="27" t="s">
        <v>38</v>
      </c>
      <c r="C16" s="216" t="s">
        <v>182</v>
      </c>
      <c r="D16" s="215" t="s">
        <v>170</v>
      </c>
      <c r="E16" s="215" t="s">
        <v>138</v>
      </c>
      <c r="F16" s="215" t="s">
        <v>141</v>
      </c>
      <c r="G16" s="217" t="s">
        <v>133</v>
      </c>
    </row>
    <row r="17" spans="1:10" ht="19.5" customHeight="1" x14ac:dyDescent="0.25">
      <c r="A17" s="33" t="s">
        <v>39</v>
      </c>
      <c r="B17" s="27" t="s">
        <v>6</v>
      </c>
      <c r="C17" s="24">
        <v>181</v>
      </c>
      <c r="D17" s="2">
        <v>215</v>
      </c>
      <c r="E17" s="2">
        <v>88</v>
      </c>
      <c r="F17" s="2">
        <v>146</v>
      </c>
      <c r="G17" s="18">
        <v>130</v>
      </c>
    </row>
    <row r="18" spans="1:10" ht="19.5" customHeight="1" x14ac:dyDescent="0.25">
      <c r="A18" s="34">
        <v>6</v>
      </c>
      <c r="B18" s="27" t="s">
        <v>40</v>
      </c>
      <c r="C18" s="24">
        <v>3</v>
      </c>
      <c r="D18" s="2">
        <v>4</v>
      </c>
      <c r="E18" s="2">
        <v>0</v>
      </c>
      <c r="F18" s="2">
        <v>9</v>
      </c>
      <c r="G18" s="18">
        <v>5</v>
      </c>
    </row>
    <row r="19" spans="1:10" ht="19.5" customHeight="1" x14ac:dyDescent="0.25">
      <c r="A19" s="35">
        <v>7</v>
      </c>
      <c r="B19" s="27" t="s">
        <v>7</v>
      </c>
      <c r="C19" s="24">
        <v>120</v>
      </c>
      <c r="D19" s="2">
        <v>120</v>
      </c>
      <c r="E19" s="2">
        <v>53</v>
      </c>
      <c r="F19" s="2">
        <v>120</v>
      </c>
      <c r="G19" s="18">
        <v>120</v>
      </c>
    </row>
    <row r="20" spans="1:10" ht="19.5" customHeight="1" x14ac:dyDescent="0.25">
      <c r="A20" s="36">
        <v>8</v>
      </c>
      <c r="B20" s="27" t="s">
        <v>41</v>
      </c>
      <c r="C20" s="24">
        <v>182</v>
      </c>
      <c r="D20" s="2">
        <v>81</v>
      </c>
      <c r="E20" s="2">
        <v>86</v>
      </c>
      <c r="F20" s="2">
        <v>138</v>
      </c>
      <c r="G20" s="18">
        <v>131</v>
      </c>
    </row>
    <row r="21" spans="1:10" ht="19.5" customHeight="1" x14ac:dyDescent="0.25">
      <c r="A21" s="30">
        <v>9</v>
      </c>
      <c r="B21" s="27" t="s">
        <v>42</v>
      </c>
      <c r="C21" s="24">
        <v>2</v>
      </c>
      <c r="D21" s="2">
        <v>10</v>
      </c>
      <c r="E21" s="2">
        <v>8</v>
      </c>
      <c r="F21" s="2">
        <v>9</v>
      </c>
      <c r="G21" s="18">
        <v>4</v>
      </c>
    </row>
    <row r="22" spans="1:10" ht="19.5" customHeight="1" thickBot="1" x14ac:dyDescent="0.3">
      <c r="A22" s="37">
        <v>10</v>
      </c>
      <c r="B22" s="28" t="s">
        <v>19</v>
      </c>
      <c r="C22" s="25">
        <v>112</v>
      </c>
      <c r="D22" s="21">
        <v>113</v>
      </c>
      <c r="E22" s="21">
        <v>120</v>
      </c>
      <c r="F22" s="21">
        <v>120</v>
      </c>
      <c r="G22" s="22">
        <v>107</v>
      </c>
    </row>
    <row r="23" spans="1:10" ht="19.5" customHeight="1" thickBot="1" x14ac:dyDescent="0.3">
      <c r="A23" s="186" t="s">
        <v>18</v>
      </c>
      <c r="B23" s="187"/>
      <c r="C23" s="78"/>
      <c r="D23" s="78"/>
      <c r="E23" s="78"/>
      <c r="F23" s="78"/>
      <c r="G23" s="78"/>
    </row>
    <row r="24" spans="1:10" ht="19.5" customHeight="1" x14ac:dyDescent="0.25">
      <c r="A24" s="41">
        <v>11</v>
      </c>
      <c r="B24" s="46" t="s">
        <v>8</v>
      </c>
      <c r="C24" s="13" t="s">
        <v>21</v>
      </c>
      <c r="D24" s="14" t="s">
        <v>21</v>
      </c>
      <c r="E24" s="14" t="s">
        <v>21</v>
      </c>
      <c r="F24" s="15">
        <v>3</v>
      </c>
      <c r="G24" s="231" t="s">
        <v>21</v>
      </c>
    </row>
    <row r="25" spans="1:10" ht="19.5" customHeight="1" x14ac:dyDescent="0.25">
      <c r="A25" s="30">
        <v>12</v>
      </c>
      <c r="B25" s="47" t="s">
        <v>9</v>
      </c>
      <c r="C25" s="17" t="s">
        <v>21</v>
      </c>
      <c r="D25" s="3" t="s">
        <v>21</v>
      </c>
      <c r="E25" s="3" t="s">
        <v>21</v>
      </c>
      <c r="F25" s="2">
        <v>6</v>
      </c>
      <c r="G25" s="211" t="s">
        <v>21</v>
      </c>
    </row>
    <row r="26" spans="1:10" ht="19.5" customHeight="1" x14ac:dyDescent="0.25">
      <c r="A26" s="30">
        <v>13</v>
      </c>
      <c r="B26" s="47" t="s">
        <v>10</v>
      </c>
      <c r="C26" s="17" t="s">
        <v>21</v>
      </c>
      <c r="D26" s="3" t="s">
        <v>21</v>
      </c>
      <c r="E26" s="3" t="s">
        <v>21</v>
      </c>
      <c r="F26" s="2">
        <v>8</v>
      </c>
      <c r="G26" s="211" t="s">
        <v>21</v>
      </c>
    </row>
    <row r="27" spans="1:10" ht="19.5" customHeight="1" x14ac:dyDescent="0.25">
      <c r="A27" s="30">
        <v>14</v>
      </c>
      <c r="B27" s="47" t="s">
        <v>11</v>
      </c>
      <c r="C27" s="17" t="s">
        <v>21</v>
      </c>
      <c r="D27" s="3" t="s">
        <v>21</v>
      </c>
      <c r="E27" s="3" t="s">
        <v>21</v>
      </c>
      <c r="F27" s="2" t="s">
        <v>51</v>
      </c>
      <c r="G27" s="211" t="s">
        <v>21</v>
      </c>
      <c r="H27" s="5"/>
      <c r="I27" s="5"/>
      <c r="J27" s="5"/>
    </row>
    <row r="28" spans="1:10" ht="19.5" customHeight="1" x14ac:dyDescent="0.25">
      <c r="A28" s="30">
        <v>15</v>
      </c>
      <c r="B28" s="47" t="s">
        <v>12</v>
      </c>
      <c r="C28" s="17" t="s">
        <v>20</v>
      </c>
      <c r="D28" s="3" t="s">
        <v>20</v>
      </c>
      <c r="E28" s="3" t="s">
        <v>20</v>
      </c>
      <c r="F28" s="2" t="s">
        <v>20</v>
      </c>
      <c r="G28" s="211" t="s">
        <v>20</v>
      </c>
    </row>
    <row r="29" spans="1:10" ht="18.75" customHeight="1" x14ac:dyDescent="0.25">
      <c r="A29" s="42">
        <v>16</v>
      </c>
      <c r="B29" s="47" t="s">
        <v>13</v>
      </c>
      <c r="C29" s="24">
        <v>18</v>
      </c>
      <c r="D29" s="2">
        <v>12</v>
      </c>
      <c r="E29" s="2">
        <v>24</v>
      </c>
      <c r="F29" s="2">
        <v>24</v>
      </c>
      <c r="G29" s="18">
        <v>11</v>
      </c>
    </row>
    <row r="30" spans="1:10" ht="18.75" customHeight="1" x14ac:dyDescent="0.25">
      <c r="A30" s="42">
        <v>17</v>
      </c>
      <c r="B30" s="47" t="s">
        <v>50</v>
      </c>
      <c r="C30" s="24">
        <v>28</v>
      </c>
      <c r="D30" s="2">
        <v>6</v>
      </c>
      <c r="E30" s="2">
        <v>17</v>
      </c>
      <c r="F30" s="2">
        <v>30</v>
      </c>
      <c r="G30" s="18">
        <v>23</v>
      </c>
    </row>
    <row r="31" spans="1:10" ht="19.5" customHeight="1" x14ac:dyDescent="0.25">
      <c r="A31" s="42">
        <v>18</v>
      </c>
      <c r="B31" s="47" t="s">
        <v>14</v>
      </c>
      <c r="C31" s="24">
        <v>0</v>
      </c>
      <c r="D31" s="2">
        <v>1</v>
      </c>
      <c r="E31" s="2">
        <v>2</v>
      </c>
      <c r="F31" s="2">
        <v>1</v>
      </c>
      <c r="G31" s="18">
        <v>0</v>
      </c>
    </row>
    <row r="32" spans="1:10" ht="19.5" customHeight="1" x14ac:dyDescent="0.25">
      <c r="A32" s="42">
        <v>19</v>
      </c>
      <c r="B32" s="47" t="s">
        <v>2</v>
      </c>
      <c r="C32" s="24">
        <v>0</v>
      </c>
      <c r="D32" s="2">
        <v>0</v>
      </c>
      <c r="E32" s="2">
        <v>1</v>
      </c>
      <c r="F32" s="2">
        <v>0</v>
      </c>
      <c r="G32" s="18">
        <v>0</v>
      </c>
    </row>
    <row r="33" spans="1:17" ht="19.5" customHeight="1" x14ac:dyDescent="0.25">
      <c r="A33" s="42">
        <v>20</v>
      </c>
      <c r="B33" s="47" t="s">
        <v>15</v>
      </c>
      <c r="C33" s="24">
        <v>0</v>
      </c>
      <c r="D33" s="2">
        <v>8</v>
      </c>
      <c r="E33" s="2" t="s">
        <v>206</v>
      </c>
      <c r="F33" s="2">
        <v>10</v>
      </c>
      <c r="G33" s="18">
        <v>0</v>
      </c>
    </row>
    <row r="34" spans="1:17" ht="19.5" customHeight="1" thickBot="1" x14ac:dyDescent="0.3">
      <c r="A34" s="42">
        <v>21</v>
      </c>
      <c r="B34" s="48" t="s">
        <v>16</v>
      </c>
      <c r="C34" s="25" t="s">
        <v>20</v>
      </c>
      <c r="D34" s="21" t="s">
        <v>20</v>
      </c>
      <c r="E34" s="21" t="s">
        <v>20</v>
      </c>
      <c r="F34" s="21" t="s">
        <v>20</v>
      </c>
      <c r="G34" s="22" t="s">
        <v>20</v>
      </c>
    </row>
    <row r="35" spans="1:17" ht="19.5" customHeight="1" thickBot="1" x14ac:dyDescent="0.3"/>
    <row r="36" spans="1:17" ht="19.5" customHeight="1" thickBot="1" x14ac:dyDescent="0.3">
      <c r="A36" s="779" t="s">
        <v>46</v>
      </c>
      <c r="B36" s="780"/>
      <c r="C36" s="780"/>
      <c r="D36" s="780"/>
      <c r="E36" s="780"/>
      <c r="F36" s="780"/>
      <c r="G36" s="780"/>
      <c r="H36" s="780"/>
      <c r="I36" s="780"/>
      <c r="J36" s="780"/>
      <c r="K36" s="780"/>
      <c r="L36" s="780"/>
      <c r="M36" s="780"/>
      <c r="N36" s="780"/>
      <c r="O36" s="780"/>
      <c r="P36" s="780"/>
      <c r="Q36" s="781"/>
    </row>
    <row r="37" spans="1:17" ht="19.5" customHeight="1" x14ac:dyDescent="0.3">
      <c r="A37" s="907" t="s">
        <v>53</v>
      </c>
      <c r="B37" s="908"/>
      <c r="C37" s="242" t="s">
        <v>33</v>
      </c>
      <c r="D37" s="49" t="s">
        <v>27</v>
      </c>
      <c r="E37" s="49" t="s">
        <v>22</v>
      </c>
      <c r="F37" s="49" t="s">
        <v>28</v>
      </c>
      <c r="G37" s="49" t="s">
        <v>30</v>
      </c>
      <c r="H37" s="49" t="s">
        <v>29</v>
      </c>
      <c r="I37" s="49" t="s">
        <v>34</v>
      </c>
      <c r="J37" s="49" t="s">
        <v>1</v>
      </c>
      <c r="K37" s="49">
        <v>100</v>
      </c>
      <c r="L37" s="49">
        <v>50</v>
      </c>
      <c r="M37" s="49">
        <v>0</v>
      </c>
      <c r="N37" s="49" t="s">
        <v>31</v>
      </c>
      <c r="O37" s="49" t="s">
        <v>32</v>
      </c>
      <c r="P37" s="49" t="s">
        <v>35</v>
      </c>
      <c r="Q37" s="50" t="s">
        <v>36</v>
      </c>
    </row>
    <row r="38" spans="1:17" ht="19.5" customHeight="1" x14ac:dyDescent="0.3">
      <c r="A38" s="909"/>
      <c r="B38" s="910"/>
      <c r="C38" s="255">
        <v>4</v>
      </c>
      <c r="D38" s="58">
        <v>3</v>
      </c>
      <c r="E38" s="58">
        <v>2</v>
      </c>
      <c r="F38" s="58">
        <v>81</v>
      </c>
      <c r="G38" s="58">
        <v>74</v>
      </c>
      <c r="H38" s="58" t="s">
        <v>225</v>
      </c>
      <c r="I38" s="58">
        <v>81</v>
      </c>
      <c r="J38" s="58">
        <v>109.45</v>
      </c>
      <c r="K38" s="58" t="s">
        <v>48</v>
      </c>
      <c r="L38" s="58">
        <v>1</v>
      </c>
      <c r="M38" s="58" t="s">
        <v>48</v>
      </c>
      <c r="N38" s="58">
        <v>4</v>
      </c>
      <c r="O38" s="58">
        <v>6</v>
      </c>
      <c r="P38" s="259"/>
      <c r="Q38" s="260"/>
    </row>
    <row r="39" spans="1:17" ht="19.5" customHeight="1" x14ac:dyDescent="0.3">
      <c r="A39" s="909"/>
      <c r="B39" s="910"/>
      <c r="C39" s="257" t="s">
        <v>33</v>
      </c>
      <c r="D39" s="115" t="s">
        <v>27</v>
      </c>
      <c r="E39" s="115" t="s">
        <v>61</v>
      </c>
      <c r="F39" s="115" t="s">
        <v>62</v>
      </c>
      <c r="G39" s="115" t="s">
        <v>28</v>
      </c>
      <c r="H39" s="115" t="s">
        <v>63</v>
      </c>
      <c r="I39" s="115" t="s">
        <v>64</v>
      </c>
      <c r="J39" s="115" t="s">
        <v>34</v>
      </c>
      <c r="K39" s="115" t="s">
        <v>65</v>
      </c>
      <c r="L39" s="115" t="s">
        <v>1</v>
      </c>
      <c r="M39" s="115">
        <v>5</v>
      </c>
      <c r="N39" s="115">
        <v>10</v>
      </c>
      <c r="O39" s="254"/>
      <c r="P39" s="254"/>
      <c r="Q39" s="258"/>
    </row>
    <row r="40" spans="1:17" ht="20.25" customHeight="1" thickBot="1" x14ac:dyDescent="0.35">
      <c r="A40" s="911"/>
      <c r="B40" s="912"/>
      <c r="C40" s="61">
        <v>4</v>
      </c>
      <c r="D40" s="62">
        <v>4</v>
      </c>
      <c r="E40" s="62">
        <v>38</v>
      </c>
      <c r="F40" s="62" t="s">
        <v>48</v>
      </c>
      <c r="G40" s="62">
        <v>231</v>
      </c>
      <c r="H40" s="62">
        <v>10</v>
      </c>
      <c r="I40" s="132" t="s">
        <v>226</v>
      </c>
      <c r="J40" s="62">
        <v>23.1</v>
      </c>
      <c r="K40" s="62">
        <v>6.07</v>
      </c>
      <c r="L40" s="62">
        <v>22.8</v>
      </c>
      <c r="M40" s="62" t="s">
        <v>48</v>
      </c>
      <c r="N40" s="62" t="s">
        <v>48</v>
      </c>
      <c r="O40" s="62" t="s">
        <v>48</v>
      </c>
      <c r="P40" s="62" t="s">
        <v>48</v>
      </c>
      <c r="Q40" s="71"/>
    </row>
    <row r="41" spans="1:17" ht="13.8" thickBot="1" x14ac:dyDescent="0.3"/>
    <row r="42" spans="1:17" ht="20.25" customHeight="1" x14ac:dyDescent="0.25">
      <c r="A42" s="72" t="s">
        <v>1</v>
      </c>
      <c r="B42" s="802" t="s">
        <v>0</v>
      </c>
      <c r="C42" s="826" t="s">
        <v>43</v>
      </c>
      <c r="D42" s="827"/>
      <c r="E42" s="827"/>
      <c r="F42" s="827"/>
      <c r="G42" s="827"/>
      <c r="H42" s="828"/>
    </row>
    <row r="43" spans="1:17" ht="31.8" thickBot="1" x14ac:dyDescent="0.3">
      <c r="A43" s="74"/>
      <c r="B43" s="803"/>
      <c r="C43" s="51" t="s">
        <v>151</v>
      </c>
      <c r="D43" s="10" t="s">
        <v>152</v>
      </c>
      <c r="E43" s="10" t="s">
        <v>154</v>
      </c>
      <c r="F43" s="10" t="s">
        <v>153</v>
      </c>
      <c r="G43" s="10" t="s">
        <v>214</v>
      </c>
      <c r="H43" s="12" t="s">
        <v>215</v>
      </c>
    </row>
    <row r="44" spans="1:17" ht="20.25" customHeight="1" thickBot="1" x14ac:dyDescent="0.3">
      <c r="A44" s="913" t="s">
        <v>17</v>
      </c>
      <c r="B44" s="914"/>
      <c r="C44" s="914"/>
      <c r="D44" s="914"/>
      <c r="E44" s="914"/>
      <c r="F44" s="914"/>
      <c r="G44" s="914"/>
      <c r="H44" s="915"/>
    </row>
    <row r="45" spans="1:17" ht="18" x14ac:dyDescent="0.25">
      <c r="A45" s="29">
        <v>1</v>
      </c>
      <c r="B45" s="26" t="s">
        <v>3</v>
      </c>
      <c r="C45" s="13">
        <v>2</v>
      </c>
      <c r="D45" s="14">
        <v>5</v>
      </c>
      <c r="E45" s="14">
        <v>8</v>
      </c>
      <c r="F45" s="14">
        <v>10</v>
      </c>
      <c r="G45" s="14">
        <v>12</v>
      </c>
      <c r="H45" s="16">
        <v>13</v>
      </c>
      <c r="I45" s="5"/>
      <c r="J45" s="5"/>
      <c r="K45" s="5"/>
      <c r="L45" s="5"/>
      <c r="M45" s="5"/>
      <c r="N45" s="5"/>
      <c r="O45" s="5"/>
      <c r="P45" s="5"/>
      <c r="Q45" s="5"/>
    </row>
    <row r="46" spans="1:17" ht="18" customHeight="1" x14ac:dyDescent="0.25">
      <c r="A46" s="30">
        <v>2</v>
      </c>
      <c r="B46" s="27" t="s">
        <v>4</v>
      </c>
      <c r="C46" s="17">
        <v>2</v>
      </c>
      <c r="D46" s="3">
        <v>2</v>
      </c>
      <c r="E46" s="3">
        <v>1</v>
      </c>
      <c r="F46" s="3">
        <v>2</v>
      </c>
      <c r="G46" s="3">
        <v>1</v>
      </c>
      <c r="H46" s="248" t="s">
        <v>216</v>
      </c>
      <c r="I46" s="5"/>
      <c r="J46" s="5"/>
      <c r="K46" s="5"/>
      <c r="L46" s="5"/>
      <c r="M46" s="5"/>
      <c r="N46" s="5"/>
      <c r="O46" s="5"/>
      <c r="P46" s="5"/>
      <c r="Q46" s="5"/>
    </row>
    <row r="47" spans="1:17" ht="18" x14ac:dyDescent="0.25">
      <c r="A47" s="31">
        <v>3</v>
      </c>
      <c r="B47" s="27" t="s">
        <v>5</v>
      </c>
      <c r="C47" s="246" t="s">
        <v>138</v>
      </c>
      <c r="D47" s="247" t="s">
        <v>138</v>
      </c>
      <c r="E47" s="247" t="s">
        <v>138</v>
      </c>
      <c r="F47" s="247" t="s">
        <v>138</v>
      </c>
      <c r="G47" s="247" t="s">
        <v>138</v>
      </c>
      <c r="H47" s="249" t="s">
        <v>138</v>
      </c>
      <c r="I47" s="5"/>
      <c r="J47" s="5"/>
      <c r="K47" s="5"/>
      <c r="L47" s="5"/>
      <c r="M47" s="5"/>
      <c r="N47" s="5"/>
      <c r="O47" s="5"/>
      <c r="P47" s="5"/>
      <c r="Q47" s="5"/>
    </row>
    <row r="48" spans="1:17" ht="16.8" x14ac:dyDescent="0.25">
      <c r="A48" s="32">
        <v>4</v>
      </c>
      <c r="B48" s="27" t="s">
        <v>38</v>
      </c>
      <c r="C48" s="246" t="s">
        <v>141</v>
      </c>
      <c r="D48" s="247" t="s">
        <v>171</v>
      </c>
      <c r="E48" s="247" t="s">
        <v>182</v>
      </c>
      <c r="F48" s="247" t="s">
        <v>170</v>
      </c>
      <c r="G48" s="247" t="s">
        <v>141</v>
      </c>
      <c r="H48" s="249" t="s">
        <v>182</v>
      </c>
      <c r="I48" s="5"/>
      <c r="J48" s="5"/>
      <c r="K48" s="5"/>
      <c r="L48" s="5"/>
      <c r="M48" s="5"/>
      <c r="N48" s="5"/>
      <c r="O48" s="5"/>
      <c r="P48" s="5"/>
      <c r="Q48" s="5"/>
    </row>
    <row r="49" spans="1:17" ht="16.8" x14ac:dyDescent="0.25">
      <c r="A49" s="33" t="s">
        <v>39</v>
      </c>
      <c r="B49" s="27" t="s">
        <v>6</v>
      </c>
      <c r="C49" s="17">
        <v>203</v>
      </c>
      <c r="D49" s="3">
        <v>199</v>
      </c>
      <c r="E49" s="3">
        <v>367</v>
      </c>
      <c r="F49" s="3">
        <v>310</v>
      </c>
      <c r="G49" s="3">
        <v>263</v>
      </c>
      <c r="H49" s="248" t="s">
        <v>216</v>
      </c>
      <c r="I49" s="5"/>
      <c r="J49" s="5"/>
      <c r="K49" s="5"/>
      <c r="L49" s="5"/>
      <c r="M49" s="5"/>
      <c r="N49" s="5"/>
      <c r="O49" s="5"/>
      <c r="P49" s="5"/>
      <c r="Q49" s="5"/>
    </row>
    <row r="50" spans="1:17" ht="16.8" x14ac:dyDescent="0.25">
      <c r="A50" s="34">
        <v>6</v>
      </c>
      <c r="B50" s="27" t="s">
        <v>40</v>
      </c>
      <c r="C50" s="17">
        <v>10</v>
      </c>
      <c r="D50" s="3">
        <v>10</v>
      </c>
      <c r="E50" s="3">
        <v>6</v>
      </c>
      <c r="F50" s="3">
        <v>8</v>
      </c>
      <c r="G50" s="3">
        <v>9</v>
      </c>
      <c r="H50" s="248" t="s">
        <v>216</v>
      </c>
      <c r="I50" s="5"/>
      <c r="J50" s="5"/>
      <c r="K50" s="5"/>
      <c r="L50" s="5"/>
      <c r="M50" s="5"/>
      <c r="N50" s="5"/>
      <c r="O50" s="5"/>
      <c r="P50" s="5"/>
      <c r="Q50" s="5"/>
    </row>
    <row r="51" spans="1:17" ht="16.8" x14ac:dyDescent="0.25">
      <c r="A51" s="35">
        <v>7</v>
      </c>
      <c r="B51" s="27" t="s">
        <v>7</v>
      </c>
      <c r="C51" s="17">
        <v>237</v>
      </c>
      <c r="D51" s="3">
        <v>212</v>
      </c>
      <c r="E51" s="3">
        <v>300</v>
      </c>
      <c r="F51" s="3">
        <v>300</v>
      </c>
      <c r="G51" s="3">
        <v>50</v>
      </c>
      <c r="H51" s="248" t="s">
        <v>216</v>
      </c>
      <c r="I51" s="5"/>
      <c r="J51" s="5"/>
      <c r="K51" s="5"/>
      <c r="L51" s="5"/>
      <c r="M51" s="5"/>
      <c r="N51" s="5"/>
      <c r="O51" s="5"/>
      <c r="P51" s="5"/>
      <c r="Q51" s="5"/>
    </row>
    <row r="52" spans="1:17" ht="16.8" x14ac:dyDescent="0.25">
      <c r="A52" s="36">
        <v>8</v>
      </c>
      <c r="B52" s="27" t="s">
        <v>41</v>
      </c>
      <c r="C52" s="17">
        <v>336</v>
      </c>
      <c r="D52" s="3">
        <v>283</v>
      </c>
      <c r="E52" s="3">
        <v>332</v>
      </c>
      <c r="F52" s="3">
        <v>326</v>
      </c>
      <c r="G52" s="3">
        <v>251</v>
      </c>
      <c r="H52" s="248" t="s">
        <v>216</v>
      </c>
      <c r="I52" s="5"/>
      <c r="J52" s="5"/>
      <c r="K52" s="5"/>
      <c r="L52" s="5"/>
      <c r="M52" s="5"/>
      <c r="N52" s="5"/>
      <c r="O52" s="5"/>
      <c r="P52" s="5"/>
      <c r="Q52" s="5"/>
    </row>
    <row r="53" spans="1:17" ht="15.6" customHeight="1" x14ac:dyDescent="0.25">
      <c r="A53" s="30">
        <v>9</v>
      </c>
      <c r="B53" s="27" t="s">
        <v>42</v>
      </c>
      <c r="C53" s="17">
        <v>5</v>
      </c>
      <c r="D53" s="3">
        <v>10</v>
      </c>
      <c r="E53" s="3">
        <v>9</v>
      </c>
      <c r="F53" s="3">
        <v>10</v>
      </c>
      <c r="G53" s="3">
        <v>10</v>
      </c>
      <c r="H53" s="248" t="s">
        <v>216</v>
      </c>
      <c r="I53" s="5"/>
      <c r="J53" s="5"/>
      <c r="K53" s="5"/>
      <c r="L53" s="5"/>
      <c r="M53" s="5"/>
      <c r="N53" s="5"/>
      <c r="O53" s="5"/>
      <c r="P53" s="5"/>
      <c r="Q53" s="5"/>
    </row>
    <row r="54" spans="1:17" ht="17.399999999999999" thickBot="1" x14ac:dyDescent="0.3">
      <c r="A54" s="37">
        <v>10</v>
      </c>
      <c r="B54" s="28" t="s">
        <v>19</v>
      </c>
      <c r="C54" s="19">
        <v>300</v>
      </c>
      <c r="D54" s="20">
        <v>281</v>
      </c>
      <c r="E54" s="20">
        <v>300</v>
      </c>
      <c r="F54" s="20">
        <v>297</v>
      </c>
      <c r="G54" s="20">
        <v>297</v>
      </c>
      <c r="H54" s="250" t="s">
        <v>216</v>
      </c>
      <c r="I54" s="5"/>
      <c r="J54" s="5"/>
      <c r="K54" s="5"/>
      <c r="L54" s="5"/>
      <c r="M54" s="5"/>
      <c r="N54" s="5"/>
      <c r="O54" s="5"/>
      <c r="P54" s="5"/>
      <c r="Q54" s="5"/>
    </row>
    <row r="55" spans="1:17" ht="18" customHeight="1" thickBot="1" x14ac:dyDescent="0.3">
      <c r="A55" s="904" t="s">
        <v>18</v>
      </c>
      <c r="B55" s="905"/>
      <c r="C55" s="1265"/>
      <c r="D55" s="1265"/>
      <c r="E55" s="1265"/>
      <c r="F55" s="1265"/>
      <c r="G55" s="1265"/>
      <c r="H55" s="1266"/>
      <c r="I55" s="78"/>
      <c r="J55" s="78"/>
      <c r="K55" s="78"/>
      <c r="L55" s="78"/>
      <c r="M55" s="78"/>
      <c r="N55" s="78"/>
      <c r="O55" s="78"/>
      <c r="P55" s="78"/>
      <c r="Q55" s="78"/>
    </row>
    <row r="56" spans="1:17" ht="16.8" x14ac:dyDescent="0.25">
      <c r="A56" s="41">
        <v>11</v>
      </c>
      <c r="B56" s="232" t="s">
        <v>8</v>
      </c>
      <c r="C56" s="13" t="s">
        <v>52</v>
      </c>
      <c r="D56" s="14">
        <v>16</v>
      </c>
      <c r="E56" s="14" t="s">
        <v>21</v>
      </c>
      <c r="F56" s="14" t="s">
        <v>125</v>
      </c>
      <c r="G56" s="14" t="s">
        <v>225</v>
      </c>
      <c r="H56" s="251" t="s">
        <v>216</v>
      </c>
      <c r="I56" s="5"/>
      <c r="J56" s="5"/>
      <c r="K56" s="5"/>
      <c r="L56" s="5"/>
      <c r="M56" s="5"/>
      <c r="N56" s="5"/>
      <c r="O56" s="5"/>
      <c r="P56" s="5"/>
      <c r="Q56" s="5"/>
    </row>
    <row r="57" spans="1:17" ht="16.8" x14ac:dyDescent="0.25">
      <c r="A57" s="30">
        <v>12</v>
      </c>
      <c r="B57" s="233" t="s">
        <v>9</v>
      </c>
      <c r="C57" s="17" t="s">
        <v>52</v>
      </c>
      <c r="D57" s="3">
        <v>14</v>
      </c>
      <c r="E57" s="3" t="s">
        <v>21</v>
      </c>
      <c r="F57" s="3">
        <v>1</v>
      </c>
      <c r="G57" s="3">
        <v>59</v>
      </c>
      <c r="H57" s="248" t="s">
        <v>216</v>
      </c>
      <c r="I57" s="5"/>
      <c r="J57" s="5"/>
      <c r="K57" s="5"/>
      <c r="L57" s="5"/>
      <c r="M57" s="5"/>
      <c r="N57" s="5"/>
      <c r="O57" s="5"/>
      <c r="P57" s="5"/>
      <c r="Q57" s="5"/>
    </row>
    <row r="58" spans="1:17" ht="16.8" x14ac:dyDescent="0.25">
      <c r="A58" s="30">
        <v>13</v>
      </c>
      <c r="B58" s="233" t="s">
        <v>10</v>
      </c>
      <c r="C58" s="17" t="s">
        <v>52</v>
      </c>
      <c r="D58" s="3">
        <v>9</v>
      </c>
      <c r="E58" s="3" t="s">
        <v>21</v>
      </c>
      <c r="F58" s="3">
        <v>10</v>
      </c>
      <c r="G58" s="3">
        <v>9</v>
      </c>
      <c r="H58" s="248" t="s">
        <v>216</v>
      </c>
      <c r="I58" s="5"/>
      <c r="J58" s="5"/>
      <c r="K58" s="5"/>
      <c r="L58" s="5"/>
      <c r="M58" s="5"/>
      <c r="N58" s="5"/>
      <c r="O58" s="5"/>
      <c r="P58" s="5"/>
      <c r="Q58" s="5"/>
    </row>
    <row r="59" spans="1:17" ht="16.8" x14ac:dyDescent="0.25">
      <c r="A59" s="30">
        <v>14</v>
      </c>
      <c r="B59" s="233" t="s">
        <v>11</v>
      </c>
      <c r="C59" s="17" t="s">
        <v>52</v>
      </c>
      <c r="D59" s="3" t="s">
        <v>51</v>
      </c>
      <c r="E59" s="3" t="s">
        <v>21</v>
      </c>
      <c r="F59" s="3" t="s">
        <v>22</v>
      </c>
      <c r="G59" s="3" t="s">
        <v>22</v>
      </c>
      <c r="H59" s="248" t="s">
        <v>216</v>
      </c>
      <c r="I59" s="5"/>
      <c r="J59" s="5"/>
      <c r="K59" s="5"/>
      <c r="L59" s="5"/>
      <c r="M59" s="5"/>
      <c r="N59" s="5"/>
      <c r="O59" s="5"/>
      <c r="P59" s="5"/>
      <c r="Q59" s="5"/>
    </row>
    <row r="60" spans="1:17" ht="16.8" x14ac:dyDescent="0.25">
      <c r="A60" s="30">
        <v>15</v>
      </c>
      <c r="B60" s="233" t="s">
        <v>12</v>
      </c>
      <c r="C60" s="17" t="s">
        <v>52</v>
      </c>
      <c r="D60" s="3" t="s">
        <v>20</v>
      </c>
      <c r="E60" s="3" t="s">
        <v>20</v>
      </c>
      <c r="F60" s="3" t="s">
        <v>20</v>
      </c>
      <c r="G60" s="3" t="s">
        <v>20</v>
      </c>
      <c r="H60" s="248" t="s">
        <v>216</v>
      </c>
      <c r="I60" s="5"/>
      <c r="J60" s="5"/>
      <c r="K60" s="5"/>
      <c r="L60" s="5"/>
      <c r="M60" s="5"/>
      <c r="N60" s="5"/>
      <c r="O60" s="5"/>
      <c r="P60" s="5"/>
      <c r="Q60" s="5"/>
    </row>
    <row r="61" spans="1:17" ht="16.2" x14ac:dyDescent="0.25">
      <c r="A61" s="42">
        <v>16</v>
      </c>
      <c r="B61" s="233" t="s">
        <v>13</v>
      </c>
      <c r="C61" s="17" t="s">
        <v>52</v>
      </c>
      <c r="D61" s="3">
        <v>54</v>
      </c>
      <c r="E61" s="3">
        <v>60</v>
      </c>
      <c r="F61" s="3">
        <v>53</v>
      </c>
      <c r="G61" s="3">
        <v>60</v>
      </c>
      <c r="H61" s="248" t="s">
        <v>216</v>
      </c>
      <c r="I61" s="5"/>
      <c r="J61" s="5"/>
      <c r="K61" s="5"/>
      <c r="L61" s="5"/>
      <c r="M61" s="5"/>
      <c r="N61" s="5"/>
      <c r="O61" s="5"/>
      <c r="P61" s="5"/>
      <c r="Q61" s="5"/>
    </row>
    <row r="62" spans="1:17" ht="16.2" x14ac:dyDescent="0.25">
      <c r="A62" s="42">
        <v>17</v>
      </c>
      <c r="B62" s="233" t="s">
        <v>50</v>
      </c>
      <c r="C62" s="17" t="s">
        <v>52</v>
      </c>
      <c r="D62" s="3">
        <v>47</v>
      </c>
      <c r="E62" s="3">
        <v>66</v>
      </c>
      <c r="F62" s="3">
        <v>58</v>
      </c>
      <c r="G62" s="3">
        <v>59</v>
      </c>
      <c r="H62" s="248" t="s">
        <v>216</v>
      </c>
      <c r="I62" s="5"/>
      <c r="J62" s="5"/>
      <c r="K62" s="5"/>
      <c r="L62" s="5"/>
      <c r="M62" s="5"/>
      <c r="N62" s="5"/>
      <c r="O62" s="5"/>
      <c r="P62" s="5"/>
      <c r="Q62" s="5"/>
    </row>
    <row r="63" spans="1:17" ht="16.2" x14ac:dyDescent="0.25">
      <c r="A63" s="42">
        <v>18</v>
      </c>
      <c r="B63" s="233" t="s">
        <v>14</v>
      </c>
      <c r="C63" s="17" t="s">
        <v>52</v>
      </c>
      <c r="D63" s="3">
        <v>3</v>
      </c>
      <c r="E63" s="3">
        <v>2</v>
      </c>
      <c r="F63" s="3">
        <v>2</v>
      </c>
      <c r="G63" s="3">
        <v>3</v>
      </c>
      <c r="H63" s="248" t="s">
        <v>216</v>
      </c>
      <c r="I63" s="5"/>
      <c r="J63" s="5"/>
      <c r="K63" s="5"/>
      <c r="L63" s="5"/>
      <c r="M63" s="5"/>
      <c r="N63" s="5"/>
      <c r="O63" s="5"/>
      <c r="P63" s="5"/>
      <c r="Q63" s="5"/>
    </row>
    <row r="64" spans="1:17" ht="16.2" x14ac:dyDescent="0.25">
      <c r="A64" s="42">
        <v>19</v>
      </c>
      <c r="B64" s="233" t="s">
        <v>2</v>
      </c>
      <c r="C64" s="17" t="s">
        <v>52</v>
      </c>
      <c r="D64" s="3">
        <v>0</v>
      </c>
      <c r="E64" s="3">
        <v>0</v>
      </c>
      <c r="F64" s="3">
        <v>0</v>
      </c>
      <c r="G64" s="3">
        <v>0</v>
      </c>
      <c r="H64" s="248" t="s">
        <v>216</v>
      </c>
      <c r="I64" s="5"/>
      <c r="J64" s="5"/>
      <c r="K64" s="5"/>
      <c r="L64" s="5"/>
      <c r="M64" s="5"/>
      <c r="N64" s="5"/>
      <c r="O64" s="5"/>
      <c r="P64" s="5"/>
      <c r="Q64" s="5"/>
    </row>
    <row r="65" spans="1:17" ht="16.2" x14ac:dyDescent="0.25">
      <c r="A65" s="42">
        <v>20</v>
      </c>
      <c r="B65" s="233" t="s">
        <v>15</v>
      </c>
      <c r="C65" s="17" t="s">
        <v>52</v>
      </c>
      <c r="D65" s="3" t="s">
        <v>227</v>
      </c>
      <c r="E65" s="3" t="s">
        <v>176</v>
      </c>
      <c r="F65" s="3" t="s">
        <v>228</v>
      </c>
      <c r="G65" s="3" t="s">
        <v>229</v>
      </c>
      <c r="H65" s="248" t="s">
        <v>216</v>
      </c>
      <c r="I65" s="5"/>
      <c r="J65" s="5"/>
      <c r="K65" s="5"/>
      <c r="L65" s="5"/>
      <c r="M65" s="5"/>
      <c r="N65" s="5"/>
      <c r="O65" s="5"/>
      <c r="P65" s="5"/>
      <c r="Q65" s="5"/>
    </row>
    <row r="66" spans="1:17" ht="16.8" thickBot="1" x14ac:dyDescent="0.3">
      <c r="A66" s="77">
        <v>21</v>
      </c>
      <c r="B66" s="234" t="s">
        <v>16</v>
      </c>
      <c r="C66" s="19" t="s">
        <v>52</v>
      </c>
      <c r="D66" s="20" t="s">
        <v>20</v>
      </c>
      <c r="E66" s="20" t="s">
        <v>20</v>
      </c>
      <c r="F66" s="20" t="s">
        <v>20</v>
      </c>
      <c r="G66" s="20" t="s">
        <v>20</v>
      </c>
      <c r="H66" s="250" t="s">
        <v>216</v>
      </c>
      <c r="I66" s="5"/>
      <c r="J66" s="5"/>
      <c r="K66" s="5"/>
      <c r="L66" s="5"/>
      <c r="M66" s="5"/>
      <c r="N66" s="5"/>
      <c r="O66" s="5"/>
      <c r="P66" s="5"/>
      <c r="Q66" s="5"/>
    </row>
    <row r="67" spans="1:17" ht="13.8" thickBot="1" x14ac:dyDescent="0.3"/>
    <row r="68" spans="1:17" ht="23.4" thickBot="1" x14ac:dyDescent="0.3">
      <c r="A68" s="779" t="s">
        <v>44</v>
      </c>
      <c r="B68" s="780"/>
      <c r="C68" s="780"/>
      <c r="D68" s="780"/>
      <c r="E68" s="780"/>
      <c r="F68" s="780"/>
      <c r="G68" s="780"/>
      <c r="H68" s="780"/>
      <c r="I68" s="780"/>
      <c r="J68" s="780"/>
      <c r="K68" s="780"/>
      <c r="L68" s="780"/>
      <c r="M68" s="780"/>
      <c r="N68" s="780"/>
      <c r="O68" s="780"/>
      <c r="P68" s="781"/>
    </row>
    <row r="69" spans="1:17" ht="21.6" customHeight="1" x14ac:dyDescent="0.3">
      <c r="A69" s="782" t="s">
        <v>47</v>
      </c>
      <c r="B69" s="783"/>
      <c r="C69" s="300" t="s">
        <v>33</v>
      </c>
      <c r="D69" s="301" t="s">
        <v>27</v>
      </c>
      <c r="E69" s="301" t="s">
        <v>61</v>
      </c>
      <c r="F69" s="301" t="s">
        <v>62</v>
      </c>
      <c r="G69" s="301" t="s">
        <v>28</v>
      </c>
      <c r="H69" s="301" t="s">
        <v>63</v>
      </c>
      <c r="I69" s="301" t="s">
        <v>64</v>
      </c>
      <c r="J69" s="301" t="s">
        <v>34</v>
      </c>
      <c r="K69" s="301" t="s">
        <v>65</v>
      </c>
      <c r="L69" s="301" t="s">
        <v>1</v>
      </c>
      <c r="M69" s="301">
        <v>5</v>
      </c>
      <c r="N69" s="301">
        <v>10</v>
      </c>
      <c r="O69" s="54" t="s">
        <v>35</v>
      </c>
      <c r="P69" s="55" t="s">
        <v>36</v>
      </c>
    </row>
    <row r="70" spans="1:17" ht="16.2" thickBot="1" x14ac:dyDescent="0.3">
      <c r="A70" s="784"/>
      <c r="B70" s="785"/>
      <c r="C70" s="280">
        <v>3</v>
      </c>
      <c r="D70" s="281">
        <v>6</v>
      </c>
      <c r="E70" s="281">
        <v>52.5</v>
      </c>
      <c r="F70" s="281">
        <v>7</v>
      </c>
      <c r="G70" s="281">
        <v>218</v>
      </c>
      <c r="H70" s="281">
        <v>10</v>
      </c>
      <c r="I70" s="293" t="s">
        <v>286</v>
      </c>
      <c r="J70" s="281">
        <v>21.8</v>
      </c>
      <c r="K70" s="281">
        <v>4.12</v>
      </c>
      <c r="L70" s="281">
        <v>31.7</v>
      </c>
      <c r="M70" s="281">
        <v>1</v>
      </c>
      <c r="N70" s="281" t="s">
        <v>48</v>
      </c>
      <c r="O70" s="281">
        <v>1</v>
      </c>
      <c r="P70" s="294" t="s">
        <v>48</v>
      </c>
    </row>
    <row r="71" spans="1:17" ht="13.8" thickBot="1" x14ac:dyDescent="0.3"/>
    <row r="72" spans="1:17" ht="17.399999999999999" customHeight="1" thickBot="1" x14ac:dyDescent="0.3">
      <c r="A72" s="806" t="s">
        <v>1</v>
      </c>
      <c r="B72" s="942" t="s">
        <v>0</v>
      </c>
      <c r="C72" s="810" t="s">
        <v>47</v>
      </c>
      <c r="D72" s="811"/>
      <c r="E72" s="811"/>
      <c r="F72" s="811"/>
      <c r="G72" s="811"/>
      <c r="H72" s="811"/>
    </row>
    <row r="73" spans="1:17" ht="31.8" customHeight="1" thickBot="1" x14ac:dyDescent="0.3">
      <c r="A73" s="807"/>
      <c r="B73" s="930"/>
      <c r="C73" s="976" t="s">
        <v>189</v>
      </c>
      <c r="D73" s="977"/>
      <c r="E73" s="974" t="s">
        <v>273</v>
      </c>
      <c r="F73" s="975"/>
      <c r="G73" s="974" t="s">
        <v>274</v>
      </c>
      <c r="H73" s="975"/>
    </row>
    <row r="74" spans="1:17" ht="18" customHeight="1" thickBot="1" x14ac:dyDescent="0.3">
      <c r="A74" s="821" t="s">
        <v>17</v>
      </c>
      <c r="B74" s="822"/>
      <c r="C74" s="822"/>
      <c r="D74" s="822"/>
      <c r="E74" s="822"/>
      <c r="F74" s="822"/>
      <c r="G74" s="822"/>
      <c r="H74" s="822"/>
    </row>
    <row r="75" spans="1:17" ht="18" x14ac:dyDescent="0.25">
      <c r="A75" s="29">
        <v>1</v>
      </c>
      <c r="B75" s="239" t="s">
        <v>3</v>
      </c>
      <c r="C75" s="1258">
        <v>11</v>
      </c>
      <c r="D75" s="1259"/>
      <c r="E75" s="1258">
        <v>23</v>
      </c>
      <c r="F75" s="1259"/>
      <c r="G75" s="1258">
        <v>35</v>
      </c>
      <c r="H75" s="1259"/>
    </row>
    <row r="76" spans="1:17" ht="17.399999999999999" customHeight="1" x14ac:dyDescent="0.25">
      <c r="A76" s="30">
        <v>2</v>
      </c>
      <c r="B76" s="240" t="s">
        <v>4</v>
      </c>
      <c r="C76" s="273">
        <v>1</v>
      </c>
      <c r="D76" s="274">
        <v>3</v>
      </c>
      <c r="E76" s="273">
        <v>2</v>
      </c>
      <c r="F76" s="274">
        <v>4</v>
      </c>
      <c r="G76" s="273">
        <v>2</v>
      </c>
      <c r="H76" s="274">
        <v>4</v>
      </c>
    </row>
    <row r="77" spans="1:17" ht="15.6" customHeight="1" x14ac:dyDescent="0.25">
      <c r="A77" s="31">
        <v>3</v>
      </c>
      <c r="B77" s="240" t="s">
        <v>5</v>
      </c>
      <c r="C77" s="1254">
        <v>1</v>
      </c>
      <c r="D77" s="1255"/>
      <c r="E77" s="1254">
        <v>1</v>
      </c>
      <c r="F77" s="1255"/>
      <c r="G77" s="1254">
        <v>1</v>
      </c>
      <c r="H77" s="1255"/>
    </row>
    <row r="78" spans="1:17" ht="18" customHeight="1" x14ac:dyDescent="0.25">
      <c r="A78" s="32">
        <v>4</v>
      </c>
      <c r="B78" s="240" t="s">
        <v>38</v>
      </c>
      <c r="C78" s="1254">
        <v>5</v>
      </c>
      <c r="D78" s="1255"/>
      <c r="E78" s="1254">
        <v>2</v>
      </c>
      <c r="F78" s="1255"/>
      <c r="G78" s="1254">
        <v>3</v>
      </c>
      <c r="H78" s="1255"/>
    </row>
    <row r="79" spans="1:17" ht="18" customHeight="1" x14ac:dyDescent="0.25">
      <c r="A79" s="33" t="s">
        <v>39</v>
      </c>
      <c r="B79" s="240" t="s">
        <v>6</v>
      </c>
      <c r="C79" s="273">
        <v>219</v>
      </c>
      <c r="D79" s="274">
        <v>203</v>
      </c>
      <c r="E79" s="273">
        <v>214</v>
      </c>
      <c r="F79" s="274">
        <v>113</v>
      </c>
      <c r="G79" s="273">
        <v>227</v>
      </c>
      <c r="H79" s="274">
        <v>80</v>
      </c>
    </row>
    <row r="80" spans="1:17" ht="16.8" x14ac:dyDescent="0.25">
      <c r="A80" s="34">
        <v>6</v>
      </c>
      <c r="B80" s="240" t="s">
        <v>40</v>
      </c>
      <c r="C80" s="273">
        <v>10</v>
      </c>
      <c r="D80" s="274">
        <v>10</v>
      </c>
      <c r="E80" s="273">
        <v>10</v>
      </c>
      <c r="F80" s="274">
        <v>5</v>
      </c>
      <c r="G80" s="273">
        <v>10</v>
      </c>
      <c r="H80" s="274">
        <v>3</v>
      </c>
    </row>
    <row r="81" spans="1:8" ht="16.8" x14ac:dyDescent="0.25">
      <c r="A81" s="35">
        <v>7</v>
      </c>
      <c r="B81" s="240" t="s">
        <v>7</v>
      </c>
      <c r="C81" s="273">
        <v>321</v>
      </c>
      <c r="D81" s="274">
        <v>390</v>
      </c>
      <c r="E81" s="273">
        <v>388</v>
      </c>
      <c r="F81" s="274">
        <v>152</v>
      </c>
      <c r="G81" s="273">
        <v>312</v>
      </c>
      <c r="H81" s="274">
        <v>97</v>
      </c>
    </row>
    <row r="82" spans="1:8" ht="16.8" x14ac:dyDescent="0.25">
      <c r="A82" s="36">
        <v>8</v>
      </c>
      <c r="B82" s="240" t="s">
        <v>41</v>
      </c>
      <c r="C82" s="273">
        <v>292</v>
      </c>
      <c r="D82" s="274">
        <v>131</v>
      </c>
      <c r="E82" s="273">
        <v>167</v>
      </c>
      <c r="F82" s="274">
        <v>155</v>
      </c>
      <c r="G82" s="273">
        <v>174</v>
      </c>
      <c r="H82" s="274">
        <v>131</v>
      </c>
    </row>
    <row r="83" spans="1:8" ht="16.8" x14ac:dyDescent="0.25">
      <c r="A83" s="30">
        <v>9</v>
      </c>
      <c r="B83" s="240" t="s">
        <v>42</v>
      </c>
      <c r="C83" s="273">
        <v>10</v>
      </c>
      <c r="D83" s="274">
        <v>4</v>
      </c>
      <c r="E83" s="273">
        <v>10</v>
      </c>
      <c r="F83" s="274">
        <v>10</v>
      </c>
      <c r="G83" s="273">
        <v>10</v>
      </c>
      <c r="H83" s="274">
        <v>9</v>
      </c>
    </row>
    <row r="84" spans="1:8" ht="17.399999999999999" thickBot="1" x14ac:dyDescent="0.3">
      <c r="A84" s="37">
        <v>10</v>
      </c>
      <c r="B84" s="241" t="s">
        <v>19</v>
      </c>
      <c r="C84" s="275">
        <v>357</v>
      </c>
      <c r="D84" s="276">
        <v>162</v>
      </c>
      <c r="E84" s="275">
        <v>286</v>
      </c>
      <c r="F84" s="276">
        <v>296</v>
      </c>
      <c r="G84" s="275">
        <v>322</v>
      </c>
      <c r="H84" s="276">
        <v>204</v>
      </c>
    </row>
    <row r="85" spans="1:8" ht="18" thickBot="1" x14ac:dyDescent="0.3">
      <c r="A85" s="927" t="s">
        <v>54</v>
      </c>
      <c r="B85" s="929" t="s">
        <v>0</v>
      </c>
      <c r="C85" s="813" t="s">
        <v>18</v>
      </c>
      <c r="D85" s="814"/>
      <c r="E85" s="814"/>
      <c r="F85" s="814"/>
      <c r="G85" s="814"/>
      <c r="H85" s="815"/>
    </row>
    <row r="86" spans="1:8" ht="18" thickBot="1" x14ac:dyDescent="0.3">
      <c r="A86" s="928"/>
      <c r="B86" s="930"/>
      <c r="C86" s="288" t="s">
        <v>55</v>
      </c>
      <c r="D86" s="289" t="s">
        <v>56</v>
      </c>
      <c r="E86" s="270" t="s">
        <v>55</v>
      </c>
      <c r="F86" s="271" t="s">
        <v>56</v>
      </c>
      <c r="G86" s="270" t="s">
        <v>55</v>
      </c>
      <c r="H86" s="271" t="s">
        <v>56</v>
      </c>
    </row>
    <row r="87" spans="1:8" ht="16.8" x14ac:dyDescent="0.25">
      <c r="A87" s="41">
        <v>11</v>
      </c>
      <c r="B87" s="232" t="s">
        <v>8</v>
      </c>
      <c r="C87" s="13">
        <v>9</v>
      </c>
      <c r="D87" s="231">
        <v>14</v>
      </c>
      <c r="E87" s="93">
        <v>10</v>
      </c>
      <c r="F87" s="267" t="s">
        <v>21</v>
      </c>
      <c r="G87" s="266">
        <v>56</v>
      </c>
      <c r="H87" s="267" t="s">
        <v>21</v>
      </c>
    </row>
    <row r="88" spans="1:8" ht="16.8" x14ac:dyDescent="0.25">
      <c r="A88" s="30">
        <v>12</v>
      </c>
      <c r="B88" s="233" t="s">
        <v>9</v>
      </c>
      <c r="C88" s="17">
        <v>13</v>
      </c>
      <c r="D88" s="211">
        <v>17</v>
      </c>
      <c r="E88" s="44">
        <v>20</v>
      </c>
      <c r="F88" s="211" t="s">
        <v>21</v>
      </c>
      <c r="G88" s="266">
        <v>78</v>
      </c>
      <c r="H88" s="211" t="s">
        <v>21</v>
      </c>
    </row>
    <row r="89" spans="1:8" ht="16.8" x14ac:dyDescent="0.25">
      <c r="A89" s="30">
        <v>13</v>
      </c>
      <c r="B89" s="233" t="s">
        <v>10</v>
      </c>
      <c r="C89" s="17">
        <v>8</v>
      </c>
      <c r="D89" s="211">
        <v>9</v>
      </c>
      <c r="E89" s="44">
        <v>9</v>
      </c>
      <c r="F89" s="211" t="s">
        <v>21</v>
      </c>
      <c r="G89" s="266">
        <v>9</v>
      </c>
      <c r="H89" s="211" t="s">
        <v>21</v>
      </c>
    </row>
    <row r="90" spans="1:8" ht="16.8" x14ac:dyDescent="0.25">
      <c r="A90" s="30">
        <v>14</v>
      </c>
      <c r="B90" s="233" t="s">
        <v>11</v>
      </c>
      <c r="C90" s="17" t="s">
        <v>51</v>
      </c>
      <c r="D90" s="211" t="s">
        <v>51</v>
      </c>
      <c r="E90" s="44" t="s">
        <v>51</v>
      </c>
      <c r="F90" s="211" t="s">
        <v>21</v>
      </c>
      <c r="G90" s="266" t="s">
        <v>51</v>
      </c>
      <c r="H90" s="211" t="s">
        <v>21</v>
      </c>
    </row>
    <row r="91" spans="1:8" ht="16.8" x14ac:dyDescent="0.25">
      <c r="A91" s="30">
        <v>15</v>
      </c>
      <c r="B91" s="233" t="s">
        <v>12</v>
      </c>
      <c r="C91" s="17" t="s">
        <v>20</v>
      </c>
      <c r="D91" s="211" t="s">
        <v>20</v>
      </c>
      <c r="E91" s="44" t="s">
        <v>20</v>
      </c>
      <c r="F91" s="211" t="s">
        <v>20</v>
      </c>
      <c r="G91" s="266" t="s">
        <v>20</v>
      </c>
      <c r="H91" s="18" t="s">
        <v>20</v>
      </c>
    </row>
    <row r="92" spans="1:8" ht="16.2" x14ac:dyDescent="0.25">
      <c r="A92" s="42">
        <v>16</v>
      </c>
      <c r="B92" s="233" t="s">
        <v>13</v>
      </c>
      <c r="C92" s="17">
        <v>78</v>
      </c>
      <c r="D92" s="211">
        <v>25</v>
      </c>
      <c r="E92" s="44">
        <v>84</v>
      </c>
      <c r="F92" s="211">
        <v>72</v>
      </c>
      <c r="G92" s="266">
        <v>40</v>
      </c>
      <c r="H92" s="18">
        <v>18</v>
      </c>
    </row>
    <row r="93" spans="1:8" ht="16.2" x14ac:dyDescent="0.25">
      <c r="A93" s="42">
        <v>17</v>
      </c>
      <c r="B93" s="233" t="s">
        <v>50</v>
      </c>
      <c r="C93" s="17">
        <v>78</v>
      </c>
      <c r="D93" s="211">
        <v>17</v>
      </c>
      <c r="E93" s="44">
        <v>54</v>
      </c>
      <c r="F93" s="211">
        <v>34</v>
      </c>
      <c r="G93" s="266">
        <v>15</v>
      </c>
      <c r="H93" s="18">
        <v>16</v>
      </c>
    </row>
    <row r="94" spans="1:8" ht="16.2" x14ac:dyDescent="0.25">
      <c r="A94" s="42">
        <v>18</v>
      </c>
      <c r="B94" s="233" t="s">
        <v>14</v>
      </c>
      <c r="C94" s="17">
        <v>1</v>
      </c>
      <c r="D94" s="211">
        <v>0</v>
      </c>
      <c r="E94" s="44">
        <v>2</v>
      </c>
      <c r="F94" s="211">
        <v>5</v>
      </c>
      <c r="G94" s="266">
        <v>2</v>
      </c>
      <c r="H94" s="18">
        <v>0</v>
      </c>
    </row>
    <row r="95" spans="1:8" ht="16.2" x14ac:dyDescent="0.25">
      <c r="A95" s="42">
        <v>19</v>
      </c>
      <c r="B95" s="233" t="s">
        <v>2</v>
      </c>
      <c r="C95" s="17">
        <v>3</v>
      </c>
      <c r="D95" s="211">
        <v>1</v>
      </c>
      <c r="E95" s="44">
        <v>1</v>
      </c>
      <c r="F95" s="211">
        <v>0</v>
      </c>
      <c r="G95" s="266">
        <v>3</v>
      </c>
      <c r="H95" s="18">
        <v>0</v>
      </c>
    </row>
    <row r="96" spans="1:8" ht="16.2" x14ac:dyDescent="0.25">
      <c r="A96" s="42">
        <v>20</v>
      </c>
      <c r="B96" s="233" t="s">
        <v>15</v>
      </c>
      <c r="C96" s="17">
        <v>3</v>
      </c>
      <c r="D96" s="211">
        <v>0</v>
      </c>
      <c r="E96" s="44" t="s">
        <v>148</v>
      </c>
      <c r="F96" s="211" t="s">
        <v>287</v>
      </c>
      <c r="G96" s="266" t="s">
        <v>288</v>
      </c>
      <c r="H96" s="18">
        <v>0</v>
      </c>
    </row>
    <row r="97" spans="1:8" ht="16.8" thickBot="1" x14ac:dyDescent="0.3">
      <c r="A97" s="42">
        <v>21</v>
      </c>
      <c r="B97" s="234" t="s">
        <v>16</v>
      </c>
      <c r="C97" s="19" t="s">
        <v>20</v>
      </c>
      <c r="D97" s="109" t="s">
        <v>20</v>
      </c>
      <c r="E97" s="45" t="s">
        <v>20</v>
      </c>
      <c r="F97" s="109" t="s">
        <v>20</v>
      </c>
      <c r="G97" s="19" t="s">
        <v>20</v>
      </c>
      <c r="H97" s="22" t="s">
        <v>20</v>
      </c>
    </row>
  </sheetData>
  <mergeCells count="38">
    <mergeCell ref="A74:H74"/>
    <mergeCell ref="A1:Q1"/>
    <mergeCell ref="A5:B5"/>
    <mergeCell ref="A6:B6"/>
    <mergeCell ref="A7:B7"/>
    <mergeCell ref="A55:H55"/>
    <mergeCell ref="A10:A11"/>
    <mergeCell ref="B10:B11"/>
    <mergeCell ref="A36:Q36"/>
    <mergeCell ref="A37:B40"/>
    <mergeCell ref="B42:B43"/>
    <mergeCell ref="C42:H42"/>
    <mergeCell ref="A44:H44"/>
    <mergeCell ref="A8:B8"/>
    <mergeCell ref="C10:G10"/>
    <mergeCell ref="A4:P4"/>
    <mergeCell ref="A85:A86"/>
    <mergeCell ref="B85:B86"/>
    <mergeCell ref="C78:D78"/>
    <mergeCell ref="E78:F78"/>
    <mergeCell ref="G78:H78"/>
    <mergeCell ref="C85:H85"/>
    <mergeCell ref="C77:D77"/>
    <mergeCell ref="E77:F77"/>
    <mergeCell ref="G77:H77"/>
    <mergeCell ref="A3:B3"/>
    <mergeCell ref="C3:P3"/>
    <mergeCell ref="A68:P68"/>
    <mergeCell ref="C72:H72"/>
    <mergeCell ref="A69:B70"/>
    <mergeCell ref="A72:A73"/>
    <mergeCell ref="B72:B73"/>
    <mergeCell ref="C73:D73"/>
    <mergeCell ref="E73:F73"/>
    <mergeCell ref="G73:H73"/>
    <mergeCell ref="C75:D75"/>
    <mergeCell ref="E75:F75"/>
    <mergeCell ref="G75:H75"/>
  </mergeCells>
  <pageMargins left="0.7" right="0.7" top="0.75" bottom="0.75" header="0.3" footer="0.3"/>
  <pageSetup scale="59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5"/>
  <sheetViews>
    <sheetView zoomScale="70" zoomScaleNormal="70" workbookViewId="0">
      <selection activeCell="A3" sqref="A3:P3"/>
    </sheetView>
  </sheetViews>
  <sheetFormatPr defaultColWidth="9.33203125" defaultRowHeight="13.2" x14ac:dyDescent="0.25"/>
  <cols>
    <col min="1" max="1" width="5.109375" style="1" bestFit="1" customWidth="1"/>
    <col min="2" max="2" width="59.109375" style="1" customWidth="1"/>
    <col min="3" max="3" width="12.109375" style="1" customWidth="1"/>
    <col min="4" max="4" width="10.88671875" style="1" customWidth="1"/>
    <col min="5" max="5" width="9.33203125" style="1" customWidth="1"/>
    <col min="6" max="6" width="10.21875" style="1" customWidth="1"/>
    <col min="7" max="7" width="9.33203125" style="1" customWidth="1"/>
    <col min="8" max="16384" width="9.33203125" style="1"/>
  </cols>
  <sheetData>
    <row r="1" spans="1:17" ht="90.6" customHeight="1" thickBot="1" x14ac:dyDescent="0.3">
      <c r="A1" s="829" t="s">
        <v>212</v>
      </c>
      <c r="B1" s="830"/>
      <c r="C1" s="830"/>
      <c r="D1" s="830"/>
      <c r="E1" s="830"/>
      <c r="F1" s="830"/>
      <c r="G1" s="830"/>
      <c r="H1" s="830"/>
      <c r="I1" s="830"/>
      <c r="J1" s="830"/>
      <c r="K1" s="830"/>
      <c r="L1" s="830"/>
      <c r="M1" s="830"/>
      <c r="N1" s="830"/>
      <c r="O1" s="830"/>
      <c r="P1" s="830"/>
      <c r="Q1" s="831"/>
    </row>
    <row r="2" spans="1:17" ht="13.8" customHeight="1" thickBot="1" x14ac:dyDescent="0.3"/>
    <row r="3" spans="1:17" ht="25.2" thickBot="1" x14ac:dyDescent="0.3">
      <c r="A3" s="840" t="s">
        <v>315</v>
      </c>
      <c r="B3" s="889"/>
      <c r="C3" s="890">
        <v>136</v>
      </c>
      <c r="D3" s="838"/>
      <c r="E3" s="838"/>
      <c r="F3" s="838"/>
      <c r="G3" s="838"/>
      <c r="H3" s="838"/>
      <c r="I3" s="838"/>
      <c r="J3" s="838"/>
      <c r="K3" s="838"/>
      <c r="L3" s="838"/>
      <c r="M3" s="838"/>
      <c r="N3" s="838"/>
      <c r="O3" s="838"/>
      <c r="P3" s="839"/>
    </row>
    <row r="4" spans="1:17" ht="23.4" customHeight="1" thickBot="1" x14ac:dyDescent="0.3">
      <c r="A4" s="779" t="s">
        <v>45</v>
      </c>
      <c r="B4" s="780"/>
      <c r="C4" s="780"/>
      <c r="D4" s="780"/>
      <c r="E4" s="780"/>
      <c r="F4" s="780"/>
      <c r="G4" s="780"/>
      <c r="H4" s="780"/>
      <c r="I4" s="780"/>
      <c r="J4" s="780"/>
      <c r="K4" s="780"/>
      <c r="L4" s="780"/>
      <c r="M4" s="780"/>
      <c r="N4" s="780"/>
      <c r="O4" s="780"/>
      <c r="P4" s="780"/>
      <c r="Q4" s="781"/>
    </row>
    <row r="5" spans="1:17" ht="22.2" customHeight="1" thickBot="1" x14ac:dyDescent="0.35">
      <c r="A5" s="832"/>
      <c r="B5" s="947"/>
      <c r="C5" s="88" t="s">
        <v>33</v>
      </c>
      <c r="D5" s="89" t="s">
        <v>27</v>
      </c>
      <c r="E5" s="89" t="s">
        <v>22</v>
      </c>
      <c r="F5" s="89" t="s">
        <v>28</v>
      </c>
      <c r="G5" s="89" t="s">
        <v>30</v>
      </c>
      <c r="H5" s="89" t="s">
        <v>29</v>
      </c>
      <c r="I5" s="89" t="s">
        <v>34</v>
      </c>
      <c r="J5" s="89" t="s">
        <v>1</v>
      </c>
      <c r="K5" s="89">
        <v>100</v>
      </c>
      <c r="L5" s="89">
        <v>50</v>
      </c>
      <c r="M5" s="89">
        <v>0</v>
      </c>
      <c r="N5" s="89" t="s">
        <v>31</v>
      </c>
      <c r="O5" s="89" t="s">
        <v>32</v>
      </c>
      <c r="P5" s="89" t="s">
        <v>35</v>
      </c>
      <c r="Q5" s="90" t="s">
        <v>36</v>
      </c>
    </row>
    <row r="6" spans="1:17" ht="15.6" x14ac:dyDescent="0.3">
      <c r="A6" s="834" t="s">
        <v>24</v>
      </c>
      <c r="B6" s="887"/>
      <c r="C6" s="167"/>
      <c r="D6" s="167"/>
      <c r="E6" s="167"/>
      <c r="F6" s="167"/>
      <c r="G6" s="167"/>
      <c r="H6" s="167"/>
      <c r="I6" s="167"/>
      <c r="J6" s="167"/>
      <c r="K6" s="167"/>
      <c r="L6" s="167"/>
      <c r="M6" s="167"/>
      <c r="N6" s="167"/>
      <c r="O6" s="167"/>
      <c r="P6" s="194"/>
      <c r="Q6" s="195"/>
    </row>
    <row r="7" spans="1:17" ht="16.2" thickBot="1" x14ac:dyDescent="0.3">
      <c r="A7" s="836" t="s">
        <v>23</v>
      </c>
      <c r="B7" s="837"/>
      <c r="C7" s="61">
        <v>2</v>
      </c>
      <c r="D7" s="62">
        <v>2</v>
      </c>
      <c r="E7" s="62">
        <v>0</v>
      </c>
      <c r="F7" s="62">
        <v>72</v>
      </c>
      <c r="G7" s="62">
        <v>55</v>
      </c>
      <c r="H7" s="62">
        <v>57</v>
      </c>
      <c r="I7" s="62">
        <v>36</v>
      </c>
      <c r="J7" s="62">
        <v>130.91</v>
      </c>
      <c r="K7" s="62">
        <v>0</v>
      </c>
      <c r="L7" s="62">
        <v>1</v>
      </c>
      <c r="M7" s="62">
        <v>0</v>
      </c>
      <c r="N7" s="62">
        <v>7</v>
      </c>
      <c r="O7" s="62">
        <v>2</v>
      </c>
      <c r="P7" s="62">
        <v>0</v>
      </c>
      <c r="Q7" s="63"/>
    </row>
    <row r="8" spans="1:17" ht="16.2" thickBot="1" x14ac:dyDescent="0.35">
      <c r="A8" s="819" t="s">
        <v>37</v>
      </c>
      <c r="B8" s="820"/>
      <c r="C8" s="166">
        <f>SUM(C6:C7)</f>
        <v>2</v>
      </c>
      <c r="D8" s="133">
        <f>SUM(D6:D7)</f>
        <v>2</v>
      </c>
      <c r="E8" s="133">
        <f>SUM(E6:E7)</f>
        <v>0</v>
      </c>
      <c r="F8" s="133">
        <f>SUM(F6:F7)</f>
        <v>72</v>
      </c>
      <c r="G8" s="133">
        <f>SUM(G6:G7)</f>
        <v>55</v>
      </c>
      <c r="H8" s="133">
        <v>99</v>
      </c>
      <c r="I8" s="133">
        <v>105</v>
      </c>
      <c r="J8" s="143">
        <f>F8*100/G8</f>
        <v>130.90909090909091</v>
      </c>
      <c r="K8" s="133">
        <f t="shared" ref="K8:P8" si="0">SUM(K6:K7)</f>
        <v>0</v>
      </c>
      <c r="L8" s="133">
        <f t="shared" si="0"/>
        <v>1</v>
      </c>
      <c r="M8" s="133">
        <f t="shared" si="0"/>
        <v>0</v>
      </c>
      <c r="N8" s="133">
        <f t="shared" si="0"/>
        <v>7</v>
      </c>
      <c r="O8" s="133">
        <f t="shared" si="0"/>
        <v>2</v>
      </c>
      <c r="P8" s="196">
        <f t="shared" si="0"/>
        <v>0</v>
      </c>
      <c r="Q8" s="197"/>
    </row>
    <row r="9" spans="1:17" ht="13.8" thickBot="1" x14ac:dyDescent="0.3"/>
    <row r="10" spans="1:17" ht="21" customHeight="1" x14ac:dyDescent="0.25">
      <c r="A10" s="824" t="s">
        <v>1</v>
      </c>
      <c r="B10" s="824" t="s">
        <v>0</v>
      </c>
      <c r="C10" s="992" t="s">
        <v>26</v>
      </c>
      <c r="D10" s="993"/>
    </row>
    <row r="11" spans="1:17" ht="33" customHeight="1" thickBot="1" x14ac:dyDescent="0.3">
      <c r="A11" s="825"/>
      <c r="B11" s="825"/>
      <c r="C11" s="178" t="s">
        <v>213</v>
      </c>
      <c r="D11" s="213" t="s">
        <v>161</v>
      </c>
    </row>
    <row r="12" spans="1:17" ht="21" customHeight="1" thickBot="1" x14ac:dyDescent="0.3">
      <c r="A12" s="179" t="s">
        <v>17</v>
      </c>
      <c r="B12" s="180"/>
      <c r="C12" s="214"/>
      <c r="D12" s="214"/>
    </row>
    <row r="13" spans="1:17" ht="20.25" customHeight="1" x14ac:dyDescent="0.25">
      <c r="A13" s="29">
        <v>1</v>
      </c>
      <c r="B13" s="239" t="s">
        <v>3</v>
      </c>
      <c r="C13" s="23">
        <v>11</v>
      </c>
      <c r="D13" s="15">
        <v>17</v>
      </c>
    </row>
    <row r="14" spans="1:17" ht="19.5" customHeight="1" x14ac:dyDescent="0.25">
      <c r="A14" s="30">
        <v>2</v>
      </c>
      <c r="B14" s="240" t="s">
        <v>4</v>
      </c>
      <c r="C14" s="24">
        <v>2</v>
      </c>
      <c r="D14" s="2">
        <v>2</v>
      </c>
    </row>
    <row r="15" spans="1:17" ht="20.25" customHeight="1" x14ac:dyDescent="0.25">
      <c r="A15" s="31">
        <v>3</v>
      </c>
      <c r="B15" s="240" t="s">
        <v>5</v>
      </c>
      <c r="C15" s="216" t="s">
        <v>143</v>
      </c>
      <c r="D15" s="216" t="s">
        <v>143</v>
      </c>
    </row>
    <row r="16" spans="1:17" ht="19.5" customHeight="1" x14ac:dyDescent="0.25">
      <c r="A16" s="32">
        <v>4</v>
      </c>
      <c r="B16" s="240" t="s">
        <v>38</v>
      </c>
      <c r="C16" s="216" t="s">
        <v>133</v>
      </c>
      <c r="D16" s="215" t="s">
        <v>141</v>
      </c>
    </row>
    <row r="17" spans="1:7" ht="19.5" customHeight="1" x14ac:dyDescent="0.25">
      <c r="A17" s="33" t="s">
        <v>39</v>
      </c>
      <c r="B17" s="240" t="s">
        <v>6</v>
      </c>
      <c r="C17" s="24">
        <v>148</v>
      </c>
      <c r="D17" s="2">
        <v>110</v>
      </c>
    </row>
    <row r="18" spans="1:7" ht="19.5" customHeight="1" x14ac:dyDescent="0.25">
      <c r="A18" s="34">
        <v>6</v>
      </c>
      <c r="B18" s="240" t="s">
        <v>40</v>
      </c>
      <c r="C18" s="24">
        <v>7</v>
      </c>
      <c r="D18" s="2">
        <v>3</v>
      </c>
    </row>
    <row r="19" spans="1:7" ht="19.5" customHeight="1" x14ac:dyDescent="0.25">
      <c r="A19" s="35">
        <v>7</v>
      </c>
      <c r="B19" s="240" t="s">
        <v>7</v>
      </c>
      <c r="C19" s="24">
        <v>117</v>
      </c>
      <c r="D19" s="2">
        <v>86</v>
      </c>
    </row>
    <row r="20" spans="1:7" ht="19.5" customHeight="1" x14ac:dyDescent="0.25">
      <c r="A20" s="36">
        <v>8</v>
      </c>
      <c r="B20" s="240" t="s">
        <v>41</v>
      </c>
      <c r="C20" s="24">
        <v>147</v>
      </c>
      <c r="D20" s="2">
        <v>107</v>
      </c>
    </row>
    <row r="21" spans="1:7" ht="19.5" customHeight="1" x14ac:dyDescent="0.25">
      <c r="A21" s="30">
        <v>9</v>
      </c>
      <c r="B21" s="240" t="s">
        <v>42</v>
      </c>
      <c r="C21" s="24">
        <v>8</v>
      </c>
      <c r="D21" s="2">
        <v>10</v>
      </c>
    </row>
    <row r="22" spans="1:7" ht="19.5" customHeight="1" thickBot="1" x14ac:dyDescent="0.3">
      <c r="A22" s="37">
        <v>10</v>
      </c>
      <c r="B22" s="241" t="s">
        <v>19</v>
      </c>
      <c r="C22" s="25">
        <v>120</v>
      </c>
      <c r="D22" s="21">
        <v>109</v>
      </c>
    </row>
    <row r="23" spans="1:7" ht="19.5" customHeight="1" thickBot="1" x14ac:dyDescent="0.3">
      <c r="A23" s="186" t="s">
        <v>18</v>
      </c>
      <c r="B23" s="187"/>
      <c r="C23" s="78"/>
      <c r="D23" s="78"/>
    </row>
    <row r="24" spans="1:7" ht="19.5" customHeight="1" x14ac:dyDescent="0.25">
      <c r="A24" s="41">
        <v>11</v>
      </c>
      <c r="B24" s="232" t="s">
        <v>8</v>
      </c>
      <c r="C24" s="23">
        <v>57</v>
      </c>
      <c r="D24" s="16">
        <v>15</v>
      </c>
    </row>
    <row r="25" spans="1:7" ht="19.5" customHeight="1" x14ac:dyDescent="0.25">
      <c r="A25" s="30">
        <v>12</v>
      </c>
      <c r="B25" s="233" t="s">
        <v>9</v>
      </c>
      <c r="C25" s="24">
        <v>41</v>
      </c>
      <c r="D25" s="18">
        <v>14</v>
      </c>
    </row>
    <row r="26" spans="1:7" ht="19.5" customHeight="1" x14ac:dyDescent="0.25">
      <c r="A26" s="30">
        <v>13</v>
      </c>
      <c r="B26" s="233" t="s">
        <v>10</v>
      </c>
      <c r="C26" s="24">
        <v>3</v>
      </c>
      <c r="D26" s="18">
        <v>3</v>
      </c>
    </row>
    <row r="27" spans="1:7" ht="19.5" customHeight="1" x14ac:dyDescent="0.25">
      <c r="A27" s="30">
        <v>14</v>
      </c>
      <c r="B27" s="233" t="s">
        <v>11</v>
      </c>
      <c r="C27" s="24" t="s">
        <v>51</v>
      </c>
      <c r="D27" s="18" t="s">
        <v>51</v>
      </c>
      <c r="E27" s="5"/>
      <c r="F27" s="5"/>
      <c r="G27" s="5"/>
    </row>
    <row r="28" spans="1:7" ht="19.5" customHeight="1" x14ac:dyDescent="0.25">
      <c r="A28" s="30">
        <v>15</v>
      </c>
      <c r="B28" s="233" t="s">
        <v>12</v>
      </c>
      <c r="C28" s="24" t="s">
        <v>20</v>
      </c>
      <c r="D28" s="18" t="s">
        <v>20</v>
      </c>
    </row>
    <row r="29" spans="1:7" ht="18.75" customHeight="1" x14ac:dyDescent="0.25">
      <c r="A29" s="42">
        <v>16</v>
      </c>
      <c r="B29" s="233" t="s">
        <v>13</v>
      </c>
      <c r="C29" s="24" t="s">
        <v>20</v>
      </c>
      <c r="D29" s="18" t="s">
        <v>20</v>
      </c>
    </row>
    <row r="30" spans="1:7" ht="18.75" customHeight="1" x14ac:dyDescent="0.25">
      <c r="A30" s="42">
        <v>17</v>
      </c>
      <c r="B30" s="233" t="s">
        <v>50</v>
      </c>
      <c r="C30" s="24" t="s">
        <v>20</v>
      </c>
      <c r="D30" s="18" t="s">
        <v>20</v>
      </c>
    </row>
    <row r="31" spans="1:7" ht="19.5" customHeight="1" x14ac:dyDescent="0.25">
      <c r="A31" s="42">
        <v>18</v>
      </c>
      <c r="B31" s="233" t="s">
        <v>14</v>
      </c>
      <c r="C31" s="24" t="s">
        <v>20</v>
      </c>
      <c r="D31" s="18" t="s">
        <v>20</v>
      </c>
    </row>
    <row r="32" spans="1:7" ht="19.5" customHeight="1" x14ac:dyDescent="0.25">
      <c r="A32" s="42">
        <v>19</v>
      </c>
      <c r="B32" s="233" t="s">
        <v>2</v>
      </c>
      <c r="C32" s="24" t="s">
        <v>20</v>
      </c>
      <c r="D32" s="18" t="s">
        <v>20</v>
      </c>
    </row>
    <row r="33" spans="1:17" ht="19.5" customHeight="1" x14ac:dyDescent="0.25">
      <c r="A33" s="42">
        <v>20</v>
      </c>
      <c r="B33" s="233" t="s">
        <v>15</v>
      </c>
      <c r="C33" s="24" t="s">
        <v>20</v>
      </c>
      <c r="D33" s="18" t="s">
        <v>20</v>
      </c>
    </row>
    <row r="34" spans="1:17" ht="19.5" customHeight="1" thickBot="1" x14ac:dyDescent="0.3">
      <c r="A34" s="42">
        <v>21</v>
      </c>
      <c r="B34" s="234" t="s">
        <v>16</v>
      </c>
      <c r="C34" s="25" t="s">
        <v>20</v>
      </c>
      <c r="D34" s="22" t="s">
        <v>20</v>
      </c>
    </row>
    <row r="35" spans="1:17" ht="19.5" customHeight="1" thickBot="1" x14ac:dyDescent="0.3"/>
    <row r="36" spans="1:17" ht="19.5" customHeight="1" thickBot="1" x14ac:dyDescent="0.3">
      <c r="A36" s="779" t="s">
        <v>46</v>
      </c>
      <c r="B36" s="780"/>
      <c r="C36" s="780"/>
      <c r="D36" s="780"/>
      <c r="E36" s="780"/>
      <c r="F36" s="780"/>
      <c r="G36" s="780"/>
      <c r="H36" s="780"/>
      <c r="I36" s="780"/>
      <c r="J36" s="780"/>
      <c r="K36" s="780"/>
      <c r="L36" s="780"/>
      <c r="M36" s="780"/>
      <c r="N36" s="780"/>
      <c r="O36" s="780"/>
      <c r="P36" s="780"/>
      <c r="Q36" s="781"/>
    </row>
    <row r="37" spans="1:17" ht="19.5" customHeight="1" x14ac:dyDescent="0.3">
      <c r="A37" s="907" t="s">
        <v>53</v>
      </c>
      <c r="B37" s="908"/>
      <c r="C37" s="242" t="s">
        <v>33</v>
      </c>
      <c r="D37" s="49" t="s">
        <v>27</v>
      </c>
      <c r="E37" s="49" t="s">
        <v>22</v>
      </c>
      <c r="F37" s="49" t="s">
        <v>28</v>
      </c>
      <c r="G37" s="49" t="s">
        <v>30</v>
      </c>
      <c r="H37" s="49" t="s">
        <v>29</v>
      </c>
      <c r="I37" s="49" t="s">
        <v>34</v>
      </c>
      <c r="J37" s="49" t="s">
        <v>1</v>
      </c>
      <c r="K37" s="49">
        <v>100</v>
      </c>
      <c r="L37" s="49">
        <v>50</v>
      </c>
      <c r="M37" s="49">
        <v>0</v>
      </c>
      <c r="N37" s="49" t="s">
        <v>31</v>
      </c>
      <c r="O37" s="49" t="s">
        <v>32</v>
      </c>
      <c r="P37" s="49" t="s">
        <v>35</v>
      </c>
      <c r="Q37" s="50" t="s">
        <v>36</v>
      </c>
    </row>
    <row r="38" spans="1:17" ht="20.25" customHeight="1" thickBot="1" x14ac:dyDescent="0.35">
      <c r="A38" s="911"/>
      <c r="B38" s="912"/>
      <c r="C38" s="61">
        <v>4</v>
      </c>
      <c r="D38" s="62">
        <v>4</v>
      </c>
      <c r="E38" s="62" t="s">
        <v>48</v>
      </c>
      <c r="F38" s="62">
        <v>89</v>
      </c>
      <c r="G38" s="62">
        <v>125</v>
      </c>
      <c r="H38" s="62">
        <v>52</v>
      </c>
      <c r="I38" s="62">
        <v>22.25</v>
      </c>
      <c r="J38" s="62">
        <v>71.2</v>
      </c>
      <c r="K38" s="62" t="s">
        <v>48</v>
      </c>
      <c r="L38" s="62">
        <v>1</v>
      </c>
      <c r="M38" s="62" t="s">
        <v>48</v>
      </c>
      <c r="N38" s="62">
        <v>7</v>
      </c>
      <c r="O38" s="62">
        <v>2</v>
      </c>
      <c r="P38" s="116">
        <v>4</v>
      </c>
      <c r="Q38" s="71"/>
    </row>
    <row r="39" spans="1:17" ht="13.8" thickBot="1" x14ac:dyDescent="0.3"/>
    <row r="40" spans="1:17" ht="20.25" customHeight="1" x14ac:dyDescent="0.25">
      <c r="A40" s="72" t="s">
        <v>1</v>
      </c>
      <c r="B40" s="802" t="s">
        <v>0</v>
      </c>
      <c r="C40" s="826" t="s">
        <v>43</v>
      </c>
      <c r="D40" s="827"/>
      <c r="E40" s="827"/>
      <c r="F40" s="827"/>
      <c r="G40" s="827"/>
      <c r="H40" s="828"/>
    </row>
    <row r="41" spans="1:17" ht="31.8" thickBot="1" x14ac:dyDescent="0.3">
      <c r="A41" s="74"/>
      <c r="B41" s="803"/>
      <c r="C41" s="51" t="s">
        <v>151</v>
      </c>
      <c r="D41" s="10" t="s">
        <v>152</v>
      </c>
      <c r="E41" s="10" t="s">
        <v>154</v>
      </c>
      <c r="F41" s="10" t="s">
        <v>153</v>
      </c>
      <c r="G41" s="10" t="s">
        <v>214</v>
      </c>
      <c r="H41" s="12" t="s">
        <v>215</v>
      </c>
    </row>
    <row r="42" spans="1:17" ht="20.25" customHeight="1" thickBot="1" x14ac:dyDescent="0.3">
      <c r="A42" s="179" t="s">
        <v>17</v>
      </c>
      <c r="B42" s="180"/>
      <c r="C42" s="180"/>
      <c r="D42" s="180"/>
      <c r="E42" s="180"/>
      <c r="F42" s="180"/>
      <c r="G42" s="180"/>
      <c r="H42" s="181"/>
    </row>
    <row r="43" spans="1:17" ht="18" customHeight="1" x14ac:dyDescent="0.25">
      <c r="A43" s="29">
        <v>1</v>
      </c>
      <c r="B43" s="26" t="s">
        <v>3</v>
      </c>
      <c r="C43" s="13">
        <v>2</v>
      </c>
      <c r="D43" s="14">
        <v>5</v>
      </c>
      <c r="E43" s="14">
        <v>8</v>
      </c>
      <c r="F43" s="14">
        <v>10</v>
      </c>
      <c r="G43" s="14">
        <v>12</v>
      </c>
      <c r="H43" s="16">
        <v>13</v>
      </c>
      <c r="I43" s="5"/>
      <c r="J43" s="5"/>
      <c r="K43" s="5"/>
      <c r="L43" s="5"/>
      <c r="M43" s="5"/>
      <c r="N43" s="5"/>
      <c r="O43" s="5"/>
      <c r="P43" s="5"/>
      <c r="Q43" s="5"/>
    </row>
    <row r="44" spans="1:17" ht="18" customHeight="1" x14ac:dyDescent="0.25">
      <c r="A44" s="30">
        <v>2</v>
      </c>
      <c r="B44" s="27" t="s">
        <v>4</v>
      </c>
      <c r="C44" s="17">
        <v>2</v>
      </c>
      <c r="D44" s="3">
        <v>2</v>
      </c>
      <c r="E44" s="3">
        <v>1</v>
      </c>
      <c r="F44" s="3">
        <v>2</v>
      </c>
      <c r="G44" s="3">
        <v>1</v>
      </c>
      <c r="H44" s="248" t="s">
        <v>216</v>
      </c>
      <c r="I44" s="5"/>
      <c r="J44" s="5"/>
      <c r="K44" s="5"/>
      <c r="L44" s="5"/>
      <c r="M44" s="5"/>
      <c r="N44" s="5"/>
      <c r="O44" s="5"/>
      <c r="P44" s="5"/>
      <c r="Q44" s="5"/>
    </row>
    <row r="45" spans="1:17" ht="18" x14ac:dyDescent="0.25">
      <c r="A45" s="31">
        <v>3</v>
      </c>
      <c r="B45" s="27" t="s">
        <v>5</v>
      </c>
      <c r="C45" s="246" t="s">
        <v>138</v>
      </c>
      <c r="D45" s="247" t="s">
        <v>138</v>
      </c>
      <c r="E45" s="247" t="s">
        <v>138</v>
      </c>
      <c r="F45" s="247" t="s">
        <v>138</v>
      </c>
      <c r="G45" s="247" t="s">
        <v>138</v>
      </c>
      <c r="H45" s="249" t="s">
        <v>138</v>
      </c>
      <c r="I45" s="5"/>
      <c r="J45" s="5"/>
      <c r="K45" s="5"/>
      <c r="L45" s="5"/>
      <c r="M45" s="5"/>
      <c r="N45" s="5"/>
      <c r="O45" s="5"/>
      <c r="P45" s="5"/>
      <c r="Q45" s="5"/>
    </row>
    <row r="46" spans="1:17" ht="16.8" x14ac:dyDescent="0.25">
      <c r="A46" s="32">
        <v>4</v>
      </c>
      <c r="B46" s="27" t="s">
        <v>38</v>
      </c>
      <c r="C46" s="246" t="s">
        <v>141</v>
      </c>
      <c r="D46" s="247" t="s">
        <v>171</v>
      </c>
      <c r="E46" s="247" t="s">
        <v>182</v>
      </c>
      <c r="F46" s="247" t="s">
        <v>170</v>
      </c>
      <c r="G46" s="247" t="s">
        <v>141</v>
      </c>
      <c r="H46" s="249" t="s">
        <v>182</v>
      </c>
      <c r="I46" s="5"/>
      <c r="J46" s="5"/>
      <c r="K46" s="5"/>
      <c r="L46" s="5"/>
      <c r="M46" s="5"/>
      <c r="N46" s="5"/>
      <c r="O46" s="5"/>
      <c r="P46" s="5"/>
      <c r="Q46" s="5"/>
    </row>
    <row r="47" spans="1:17" ht="16.8" x14ac:dyDescent="0.25">
      <c r="A47" s="33" t="s">
        <v>39</v>
      </c>
      <c r="B47" s="27" t="s">
        <v>6</v>
      </c>
      <c r="C47" s="17">
        <v>203</v>
      </c>
      <c r="D47" s="3">
        <v>199</v>
      </c>
      <c r="E47" s="3">
        <v>367</v>
      </c>
      <c r="F47" s="3">
        <v>310</v>
      </c>
      <c r="G47" s="3">
        <v>263</v>
      </c>
      <c r="H47" s="248" t="s">
        <v>216</v>
      </c>
      <c r="I47" s="5"/>
      <c r="J47" s="5"/>
      <c r="K47" s="5"/>
      <c r="L47" s="5"/>
      <c r="M47" s="5"/>
      <c r="N47" s="5"/>
      <c r="O47" s="5"/>
      <c r="P47" s="5"/>
      <c r="Q47" s="5"/>
    </row>
    <row r="48" spans="1:17" ht="16.8" x14ac:dyDescent="0.25">
      <c r="A48" s="34">
        <v>6</v>
      </c>
      <c r="B48" s="27" t="s">
        <v>40</v>
      </c>
      <c r="C48" s="17">
        <v>10</v>
      </c>
      <c r="D48" s="3">
        <v>10</v>
      </c>
      <c r="E48" s="3">
        <v>6</v>
      </c>
      <c r="F48" s="3">
        <v>8</v>
      </c>
      <c r="G48" s="3">
        <v>9</v>
      </c>
      <c r="H48" s="248" t="s">
        <v>216</v>
      </c>
      <c r="I48" s="5"/>
      <c r="J48" s="5"/>
      <c r="K48" s="5"/>
      <c r="L48" s="5"/>
      <c r="M48" s="5"/>
      <c r="N48" s="5"/>
      <c r="O48" s="5"/>
      <c r="P48" s="5"/>
      <c r="Q48" s="5"/>
    </row>
    <row r="49" spans="1:17" ht="16.8" x14ac:dyDescent="0.25">
      <c r="A49" s="35">
        <v>7</v>
      </c>
      <c r="B49" s="27" t="s">
        <v>7</v>
      </c>
      <c r="C49" s="17">
        <v>237</v>
      </c>
      <c r="D49" s="3">
        <v>212</v>
      </c>
      <c r="E49" s="3">
        <v>300</v>
      </c>
      <c r="F49" s="3">
        <v>300</v>
      </c>
      <c r="G49" s="3">
        <v>50</v>
      </c>
      <c r="H49" s="248" t="s">
        <v>216</v>
      </c>
      <c r="I49" s="5"/>
      <c r="J49" s="5"/>
      <c r="K49" s="5"/>
      <c r="L49" s="5"/>
      <c r="M49" s="5"/>
      <c r="N49" s="5"/>
      <c r="O49" s="5"/>
      <c r="P49" s="5"/>
      <c r="Q49" s="5"/>
    </row>
    <row r="50" spans="1:17" ht="16.8" x14ac:dyDescent="0.25">
      <c r="A50" s="36">
        <v>8</v>
      </c>
      <c r="B50" s="27" t="s">
        <v>41</v>
      </c>
      <c r="C50" s="17">
        <v>336</v>
      </c>
      <c r="D50" s="3">
        <v>283</v>
      </c>
      <c r="E50" s="3">
        <v>332</v>
      </c>
      <c r="F50" s="3">
        <v>326</v>
      </c>
      <c r="G50" s="3">
        <v>251</v>
      </c>
      <c r="H50" s="248" t="s">
        <v>216</v>
      </c>
      <c r="I50" s="5"/>
      <c r="J50" s="5"/>
      <c r="K50" s="5"/>
      <c r="L50" s="5"/>
      <c r="M50" s="5"/>
      <c r="N50" s="5"/>
      <c r="O50" s="5"/>
      <c r="P50" s="5"/>
      <c r="Q50" s="5"/>
    </row>
    <row r="51" spans="1:17" ht="15.6" customHeight="1" x14ac:dyDescent="0.25">
      <c r="A51" s="30">
        <v>9</v>
      </c>
      <c r="B51" s="27" t="s">
        <v>42</v>
      </c>
      <c r="C51" s="17">
        <v>5</v>
      </c>
      <c r="D51" s="3">
        <v>10</v>
      </c>
      <c r="E51" s="3">
        <v>9</v>
      </c>
      <c r="F51" s="3">
        <v>10</v>
      </c>
      <c r="G51" s="3">
        <v>10</v>
      </c>
      <c r="H51" s="248" t="s">
        <v>216</v>
      </c>
      <c r="I51" s="5"/>
      <c r="J51" s="5"/>
      <c r="K51" s="5"/>
      <c r="L51" s="5"/>
      <c r="M51" s="5"/>
      <c r="N51" s="5"/>
      <c r="O51" s="5"/>
      <c r="P51" s="5"/>
      <c r="Q51" s="5"/>
    </row>
    <row r="52" spans="1:17" ht="17.399999999999999" thickBot="1" x14ac:dyDescent="0.3">
      <c r="A52" s="37">
        <v>10</v>
      </c>
      <c r="B52" s="28" t="s">
        <v>19</v>
      </c>
      <c r="C52" s="19">
        <v>300</v>
      </c>
      <c r="D52" s="20">
        <v>281</v>
      </c>
      <c r="E52" s="20">
        <v>300</v>
      </c>
      <c r="F52" s="20">
        <v>297</v>
      </c>
      <c r="G52" s="20">
        <v>297</v>
      </c>
      <c r="H52" s="250" t="s">
        <v>216</v>
      </c>
      <c r="I52" s="5"/>
      <c r="J52" s="5"/>
      <c r="K52" s="5"/>
      <c r="L52" s="5"/>
      <c r="M52" s="5"/>
      <c r="N52" s="5"/>
      <c r="O52" s="5"/>
      <c r="P52" s="5"/>
      <c r="Q52" s="5"/>
    </row>
    <row r="53" spans="1:17" ht="18" customHeight="1" thickBot="1" x14ac:dyDescent="0.3">
      <c r="A53" s="186" t="s">
        <v>18</v>
      </c>
      <c r="B53" s="187"/>
      <c r="C53" s="191"/>
      <c r="D53" s="191"/>
      <c r="E53" s="191"/>
      <c r="F53" s="191"/>
      <c r="G53" s="191"/>
      <c r="H53" s="376"/>
      <c r="I53" s="78"/>
      <c r="J53" s="78"/>
      <c r="K53" s="78"/>
      <c r="L53" s="78"/>
      <c r="M53" s="78"/>
      <c r="N53" s="78"/>
      <c r="O53" s="78"/>
      <c r="P53" s="78"/>
      <c r="Q53" s="78"/>
    </row>
    <row r="54" spans="1:17" ht="16.8" x14ac:dyDescent="0.25">
      <c r="A54" s="41">
        <v>11</v>
      </c>
      <c r="B54" s="232" t="s">
        <v>8</v>
      </c>
      <c r="C54" s="13">
        <v>9</v>
      </c>
      <c r="D54" s="14">
        <v>1</v>
      </c>
      <c r="E54" s="14">
        <v>52</v>
      </c>
      <c r="F54" s="14">
        <v>27</v>
      </c>
      <c r="G54" s="14" t="s">
        <v>52</v>
      </c>
      <c r="H54" s="251" t="s">
        <v>216</v>
      </c>
      <c r="I54" s="5"/>
      <c r="J54" s="5"/>
      <c r="K54" s="5"/>
      <c r="L54" s="5"/>
      <c r="M54" s="5"/>
      <c r="N54" s="5"/>
      <c r="O54" s="5"/>
      <c r="P54" s="5"/>
      <c r="Q54" s="5"/>
    </row>
    <row r="55" spans="1:17" ht="16.8" x14ac:dyDescent="0.25">
      <c r="A55" s="30">
        <v>12</v>
      </c>
      <c r="B55" s="233" t="s">
        <v>9</v>
      </c>
      <c r="C55" s="17">
        <v>14</v>
      </c>
      <c r="D55" s="3">
        <v>5</v>
      </c>
      <c r="E55" s="3">
        <v>64</v>
      </c>
      <c r="F55" s="3">
        <v>42</v>
      </c>
      <c r="G55" s="3" t="s">
        <v>52</v>
      </c>
      <c r="H55" s="248" t="s">
        <v>216</v>
      </c>
      <c r="I55" s="5"/>
      <c r="J55" s="5"/>
      <c r="K55" s="5"/>
      <c r="L55" s="5"/>
      <c r="M55" s="5"/>
      <c r="N55" s="5"/>
      <c r="O55" s="5"/>
      <c r="P55" s="5"/>
      <c r="Q55" s="5"/>
    </row>
    <row r="56" spans="1:17" ht="16.8" x14ac:dyDescent="0.25">
      <c r="A56" s="30">
        <v>13</v>
      </c>
      <c r="B56" s="233" t="s">
        <v>10</v>
      </c>
      <c r="C56" s="17">
        <v>3</v>
      </c>
      <c r="D56" s="3">
        <v>3</v>
      </c>
      <c r="E56" s="3">
        <v>1</v>
      </c>
      <c r="F56" s="3">
        <v>1</v>
      </c>
      <c r="G56" s="3" t="s">
        <v>52</v>
      </c>
      <c r="H56" s="248" t="s">
        <v>216</v>
      </c>
      <c r="I56" s="5"/>
      <c r="J56" s="5"/>
      <c r="K56" s="5"/>
      <c r="L56" s="5"/>
      <c r="M56" s="5"/>
      <c r="N56" s="5"/>
      <c r="O56" s="5"/>
      <c r="P56" s="5"/>
      <c r="Q56" s="5"/>
    </row>
    <row r="57" spans="1:17" ht="16.8" x14ac:dyDescent="0.25">
      <c r="A57" s="30">
        <v>14</v>
      </c>
      <c r="B57" s="233" t="s">
        <v>11</v>
      </c>
      <c r="C57" s="17" t="s">
        <v>51</v>
      </c>
      <c r="D57" s="3" t="s">
        <v>51</v>
      </c>
      <c r="E57" s="3" t="s">
        <v>51</v>
      </c>
      <c r="F57" s="3" t="s">
        <v>51</v>
      </c>
      <c r="G57" s="3" t="s">
        <v>52</v>
      </c>
      <c r="H57" s="248" t="s">
        <v>216</v>
      </c>
      <c r="I57" s="5"/>
      <c r="J57" s="5"/>
      <c r="K57" s="5"/>
      <c r="L57" s="5"/>
      <c r="M57" s="5"/>
      <c r="N57" s="5"/>
      <c r="O57" s="5"/>
      <c r="P57" s="5"/>
      <c r="Q57" s="5"/>
    </row>
    <row r="58" spans="1:17" ht="16.8" x14ac:dyDescent="0.25">
      <c r="A58" s="30">
        <v>15</v>
      </c>
      <c r="B58" s="233" t="s">
        <v>12</v>
      </c>
      <c r="C58" s="17" t="s">
        <v>20</v>
      </c>
      <c r="D58" s="3" t="s">
        <v>20</v>
      </c>
      <c r="E58" s="3" t="s">
        <v>20</v>
      </c>
      <c r="F58" s="3" t="s">
        <v>20</v>
      </c>
      <c r="G58" s="3" t="s">
        <v>52</v>
      </c>
      <c r="H58" s="211" t="s">
        <v>52</v>
      </c>
      <c r="I58" s="5"/>
      <c r="J58" s="5"/>
      <c r="K58" s="5"/>
      <c r="L58" s="5"/>
      <c r="M58" s="5"/>
      <c r="N58" s="5"/>
      <c r="O58" s="5"/>
      <c r="P58" s="5"/>
      <c r="Q58" s="5"/>
    </row>
    <row r="59" spans="1:17" ht="16.2" x14ac:dyDescent="0.25">
      <c r="A59" s="42">
        <v>16</v>
      </c>
      <c r="B59" s="233" t="s">
        <v>13</v>
      </c>
      <c r="C59" s="17" t="s">
        <v>52</v>
      </c>
      <c r="D59" s="3" t="s">
        <v>52</v>
      </c>
      <c r="E59" s="3" t="s">
        <v>52</v>
      </c>
      <c r="F59" s="3" t="s">
        <v>52</v>
      </c>
      <c r="G59" s="3" t="s">
        <v>52</v>
      </c>
      <c r="H59" s="211" t="s">
        <v>52</v>
      </c>
      <c r="I59" s="5"/>
      <c r="J59" s="5"/>
      <c r="K59" s="5"/>
      <c r="L59" s="5"/>
      <c r="M59" s="5"/>
      <c r="N59" s="5"/>
      <c r="O59" s="5"/>
      <c r="P59" s="5"/>
      <c r="Q59" s="5"/>
    </row>
    <row r="60" spans="1:17" ht="16.2" x14ac:dyDescent="0.25">
      <c r="A60" s="42">
        <v>17</v>
      </c>
      <c r="B60" s="233" t="s">
        <v>50</v>
      </c>
      <c r="C60" s="17" t="s">
        <v>52</v>
      </c>
      <c r="D60" s="3" t="s">
        <v>52</v>
      </c>
      <c r="E60" s="3" t="s">
        <v>52</v>
      </c>
      <c r="F60" s="3" t="s">
        <v>52</v>
      </c>
      <c r="G60" s="3" t="s">
        <v>52</v>
      </c>
      <c r="H60" s="211" t="s">
        <v>52</v>
      </c>
      <c r="I60" s="5"/>
      <c r="J60" s="5"/>
      <c r="K60" s="5"/>
      <c r="L60" s="5"/>
      <c r="M60" s="5"/>
      <c r="N60" s="5"/>
      <c r="O60" s="5"/>
      <c r="P60" s="5"/>
      <c r="Q60" s="5"/>
    </row>
    <row r="61" spans="1:17" ht="16.2" x14ac:dyDescent="0.25">
      <c r="A61" s="42">
        <v>18</v>
      </c>
      <c r="B61" s="233" t="s">
        <v>14</v>
      </c>
      <c r="C61" s="17" t="s">
        <v>52</v>
      </c>
      <c r="D61" s="3" t="s">
        <v>52</v>
      </c>
      <c r="E61" s="3" t="s">
        <v>52</v>
      </c>
      <c r="F61" s="3" t="s">
        <v>52</v>
      </c>
      <c r="G61" s="3" t="s">
        <v>52</v>
      </c>
      <c r="H61" s="211" t="s">
        <v>52</v>
      </c>
      <c r="I61" s="5"/>
      <c r="J61" s="5"/>
      <c r="K61" s="5"/>
      <c r="L61" s="5"/>
      <c r="M61" s="5"/>
      <c r="N61" s="5"/>
      <c r="O61" s="5"/>
      <c r="P61" s="5"/>
      <c r="Q61" s="5"/>
    </row>
    <row r="62" spans="1:17" ht="16.2" x14ac:dyDescent="0.25">
      <c r="A62" s="42">
        <v>19</v>
      </c>
      <c r="B62" s="233" t="s">
        <v>2</v>
      </c>
      <c r="C62" s="17" t="s">
        <v>52</v>
      </c>
      <c r="D62" s="3" t="s">
        <v>52</v>
      </c>
      <c r="E62" s="3" t="s">
        <v>52</v>
      </c>
      <c r="F62" s="3" t="s">
        <v>52</v>
      </c>
      <c r="G62" s="3" t="s">
        <v>52</v>
      </c>
      <c r="H62" s="211" t="s">
        <v>52</v>
      </c>
      <c r="I62" s="5"/>
      <c r="J62" s="5"/>
      <c r="K62" s="5"/>
      <c r="L62" s="5"/>
      <c r="M62" s="5"/>
      <c r="N62" s="5"/>
      <c r="O62" s="5"/>
      <c r="P62" s="5"/>
      <c r="Q62" s="5"/>
    </row>
    <row r="63" spans="1:17" ht="16.2" x14ac:dyDescent="0.25">
      <c r="A63" s="42">
        <v>20</v>
      </c>
      <c r="B63" s="233" t="s">
        <v>15</v>
      </c>
      <c r="C63" s="17" t="s">
        <v>52</v>
      </c>
      <c r="D63" s="3" t="s">
        <v>52</v>
      </c>
      <c r="E63" s="3" t="s">
        <v>52</v>
      </c>
      <c r="F63" s="3" t="s">
        <v>52</v>
      </c>
      <c r="G63" s="3" t="s">
        <v>52</v>
      </c>
      <c r="H63" s="211" t="s">
        <v>52</v>
      </c>
      <c r="I63" s="5"/>
      <c r="J63" s="5"/>
      <c r="K63" s="5"/>
      <c r="L63" s="5"/>
      <c r="M63" s="5"/>
      <c r="N63" s="5"/>
      <c r="O63" s="5"/>
      <c r="P63" s="5"/>
      <c r="Q63" s="5"/>
    </row>
    <row r="64" spans="1:17" ht="16.8" thickBot="1" x14ac:dyDescent="0.3">
      <c r="A64" s="77">
        <v>21</v>
      </c>
      <c r="B64" s="234" t="s">
        <v>16</v>
      </c>
      <c r="C64" s="19" t="s">
        <v>52</v>
      </c>
      <c r="D64" s="20" t="s">
        <v>52</v>
      </c>
      <c r="E64" s="20" t="s">
        <v>52</v>
      </c>
      <c r="F64" s="20" t="s">
        <v>52</v>
      </c>
      <c r="G64" s="20" t="s">
        <v>52</v>
      </c>
      <c r="H64" s="109" t="s">
        <v>52</v>
      </c>
      <c r="I64" s="5"/>
      <c r="J64" s="5"/>
      <c r="K64" s="5"/>
      <c r="L64" s="5"/>
      <c r="M64" s="5"/>
      <c r="N64" s="5"/>
      <c r="O64" s="5"/>
      <c r="P64" s="5"/>
      <c r="Q64" s="5"/>
    </row>
    <row r="65" spans="1:18" ht="13.8" thickBot="1" x14ac:dyDescent="0.3"/>
    <row r="66" spans="1:18" ht="23.4" thickBot="1" x14ac:dyDescent="0.3">
      <c r="A66" s="779" t="s">
        <v>44</v>
      </c>
      <c r="B66" s="780"/>
      <c r="C66" s="894"/>
      <c r="D66" s="894"/>
      <c r="E66" s="894"/>
      <c r="F66" s="894"/>
      <c r="G66" s="894"/>
      <c r="H66" s="894"/>
      <c r="I66" s="894"/>
      <c r="J66" s="894"/>
      <c r="K66" s="894"/>
      <c r="L66" s="894"/>
      <c r="M66" s="894"/>
      <c r="N66" s="894"/>
      <c r="O66" s="894"/>
      <c r="P66" s="894"/>
      <c r="Q66" s="895"/>
    </row>
    <row r="67" spans="1:18" ht="15.6" x14ac:dyDescent="0.3">
      <c r="A67" s="782" t="s">
        <v>333</v>
      </c>
      <c r="B67" s="783"/>
      <c r="C67" s="243" t="s">
        <v>33</v>
      </c>
      <c r="D67" s="244" t="s">
        <v>27</v>
      </c>
      <c r="E67" s="244" t="s">
        <v>22</v>
      </c>
      <c r="F67" s="244" t="s">
        <v>28</v>
      </c>
      <c r="G67" s="244" t="s">
        <v>30</v>
      </c>
      <c r="H67" s="244" t="s">
        <v>29</v>
      </c>
      <c r="I67" s="244" t="s">
        <v>34</v>
      </c>
      <c r="J67" s="244" t="s">
        <v>1</v>
      </c>
      <c r="K67" s="244">
        <v>100</v>
      </c>
      <c r="L67" s="244">
        <v>50</v>
      </c>
      <c r="M67" s="244">
        <v>0</v>
      </c>
      <c r="N67" s="244" t="s">
        <v>31</v>
      </c>
      <c r="O67" s="244" t="s">
        <v>32</v>
      </c>
      <c r="P67" s="244" t="s">
        <v>35</v>
      </c>
      <c r="Q67" s="245" t="s">
        <v>36</v>
      </c>
    </row>
    <row r="68" spans="1:18" ht="16.2" thickBot="1" x14ac:dyDescent="0.3">
      <c r="A68" s="784"/>
      <c r="B68" s="785"/>
      <c r="C68" s="280">
        <v>6</v>
      </c>
      <c r="D68" s="281">
        <v>12</v>
      </c>
      <c r="E68" s="281" t="s">
        <v>48</v>
      </c>
      <c r="F68" s="281">
        <v>387</v>
      </c>
      <c r="G68" s="281">
        <v>726</v>
      </c>
      <c r="H68" s="281">
        <v>107</v>
      </c>
      <c r="I68" s="281">
        <v>32.25</v>
      </c>
      <c r="J68" s="281">
        <v>53.3</v>
      </c>
      <c r="K68" s="281">
        <v>1</v>
      </c>
      <c r="L68" s="281">
        <v>1</v>
      </c>
      <c r="M68" s="281">
        <v>1</v>
      </c>
      <c r="N68" s="281">
        <v>49</v>
      </c>
      <c r="O68" s="281">
        <v>3</v>
      </c>
      <c r="P68" s="130">
        <v>5</v>
      </c>
      <c r="Q68" s="272"/>
    </row>
    <row r="69" spans="1:18" ht="13.8" thickBot="1" x14ac:dyDescent="0.3"/>
    <row r="70" spans="1:18" ht="18" customHeight="1" thickBot="1" x14ac:dyDescent="0.3">
      <c r="A70" s="1235" t="s">
        <v>1</v>
      </c>
      <c r="B70" s="1237" t="s">
        <v>0</v>
      </c>
      <c r="C70" s="1193" t="s">
        <v>333</v>
      </c>
      <c r="D70" s="1194"/>
      <c r="E70" s="1194"/>
      <c r="F70" s="1194"/>
      <c r="G70" s="1194"/>
      <c r="H70" s="1194"/>
      <c r="I70" s="1194"/>
      <c r="J70" s="1194"/>
      <c r="K70" s="1194"/>
      <c r="L70" s="1194"/>
      <c r="M70" s="1194"/>
      <c r="N70" s="1194"/>
      <c r="O70" s="1194"/>
      <c r="P70" s="1194"/>
      <c r="Q70" s="1194"/>
      <c r="R70" s="1195"/>
    </row>
    <row r="71" spans="1:18" ht="36" customHeight="1" thickBot="1" x14ac:dyDescent="0.3">
      <c r="A71" s="1236"/>
      <c r="B71" s="1267"/>
      <c r="C71" s="1196" t="s">
        <v>413</v>
      </c>
      <c r="D71" s="1191"/>
      <c r="E71" s="1190" t="s">
        <v>414</v>
      </c>
      <c r="F71" s="1191"/>
      <c r="G71" s="1190" t="s">
        <v>324</v>
      </c>
      <c r="H71" s="1191"/>
      <c r="I71" s="1190" t="s">
        <v>415</v>
      </c>
      <c r="J71" s="1191"/>
      <c r="K71" s="1190" t="s">
        <v>416</v>
      </c>
      <c r="L71" s="1191"/>
      <c r="M71" s="1190" t="s">
        <v>325</v>
      </c>
      <c r="N71" s="1191"/>
      <c r="O71" s="1190" t="s">
        <v>331</v>
      </c>
      <c r="P71" s="1191"/>
      <c r="Q71" s="1190" t="s">
        <v>320</v>
      </c>
      <c r="R71" s="1192"/>
    </row>
    <row r="72" spans="1:18" ht="18" thickBot="1" x14ac:dyDescent="0.3">
      <c r="A72" s="856"/>
      <c r="B72" s="858"/>
      <c r="C72" s="1200" t="s">
        <v>17</v>
      </c>
      <c r="D72" s="1201"/>
      <c r="E72" s="1201"/>
      <c r="F72" s="1201"/>
      <c r="G72" s="1201"/>
      <c r="H72" s="1201"/>
      <c r="I72" s="1201"/>
      <c r="J72" s="1201"/>
      <c r="K72" s="1201"/>
      <c r="L72" s="1201"/>
      <c r="M72" s="1201"/>
      <c r="N72" s="1201"/>
      <c r="O72" s="1201"/>
      <c r="P72" s="1201"/>
      <c r="Q72" s="1201"/>
      <c r="R72" s="1202"/>
    </row>
    <row r="73" spans="1:18" ht="18" x14ac:dyDescent="0.25">
      <c r="A73" s="724">
        <v>1</v>
      </c>
      <c r="B73" s="725" t="s">
        <v>3</v>
      </c>
      <c r="C73" s="1012">
        <v>4</v>
      </c>
      <c r="D73" s="1013"/>
      <c r="E73" s="1012">
        <v>8</v>
      </c>
      <c r="F73" s="1013"/>
      <c r="G73" s="1012">
        <v>14</v>
      </c>
      <c r="H73" s="1013"/>
      <c r="I73" s="1012">
        <v>18</v>
      </c>
      <c r="J73" s="1013"/>
      <c r="K73" s="1012">
        <v>23</v>
      </c>
      <c r="L73" s="1013"/>
      <c r="M73" s="1012">
        <v>28</v>
      </c>
      <c r="N73" s="1013"/>
      <c r="O73" s="1012">
        <v>31</v>
      </c>
      <c r="P73" s="1013"/>
      <c r="Q73" s="1012">
        <v>33</v>
      </c>
      <c r="R73" s="1013"/>
    </row>
    <row r="74" spans="1:18" ht="17.399999999999999" customHeight="1" x14ac:dyDescent="0.25">
      <c r="A74" s="726">
        <v>2</v>
      </c>
      <c r="B74" s="727" t="s">
        <v>4</v>
      </c>
      <c r="C74" s="598">
        <v>1</v>
      </c>
      <c r="D74" s="597">
        <v>3</v>
      </c>
      <c r="E74" s="598">
        <v>2</v>
      </c>
      <c r="F74" s="597">
        <v>4</v>
      </c>
      <c r="G74" s="598">
        <v>1</v>
      </c>
      <c r="H74" s="597">
        <v>3</v>
      </c>
      <c r="I74" s="598">
        <v>2</v>
      </c>
      <c r="J74" s="597">
        <v>4</v>
      </c>
      <c r="K74" s="598">
        <v>2</v>
      </c>
      <c r="L74" s="597">
        <v>4</v>
      </c>
      <c r="M74" s="598">
        <v>2</v>
      </c>
      <c r="N74" s="597">
        <v>4</v>
      </c>
      <c r="O74" s="598">
        <v>2</v>
      </c>
      <c r="P74" s="597">
        <v>4</v>
      </c>
      <c r="Q74" s="598">
        <v>2</v>
      </c>
      <c r="R74" s="597">
        <v>4</v>
      </c>
    </row>
    <row r="75" spans="1:18" ht="15.6" customHeight="1" x14ac:dyDescent="0.25">
      <c r="A75" s="728">
        <v>3</v>
      </c>
      <c r="B75" s="727" t="s">
        <v>5</v>
      </c>
      <c r="C75" s="1010">
        <v>9</v>
      </c>
      <c r="D75" s="1011"/>
      <c r="E75" s="1010">
        <v>9</v>
      </c>
      <c r="F75" s="1011"/>
      <c r="G75" s="1010">
        <v>9</v>
      </c>
      <c r="H75" s="1011"/>
      <c r="I75" s="1010">
        <v>9</v>
      </c>
      <c r="J75" s="1011"/>
      <c r="K75" s="1010">
        <v>9</v>
      </c>
      <c r="L75" s="1011"/>
      <c r="M75" s="1010">
        <v>9</v>
      </c>
      <c r="N75" s="1011"/>
      <c r="O75" s="1010">
        <v>9</v>
      </c>
      <c r="P75" s="1011"/>
      <c r="Q75" s="1010">
        <v>9</v>
      </c>
      <c r="R75" s="1011"/>
    </row>
    <row r="76" spans="1:18" ht="16.8" x14ac:dyDescent="0.25">
      <c r="A76" s="729">
        <v>4</v>
      </c>
      <c r="B76" s="727" t="s">
        <v>38</v>
      </c>
      <c r="C76" s="1010">
        <v>8</v>
      </c>
      <c r="D76" s="1011"/>
      <c r="E76" s="1010">
        <v>3</v>
      </c>
      <c r="F76" s="1011"/>
      <c r="G76" s="1010">
        <v>1</v>
      </c>
      <c r="H76" s="1011"/>
      <c r="I76" s="1010">
        <v>4</v>
      </c>
      <c r="J76" s="1011"/>
      <c r="K76" s="1010">
        <v>2</v>
      </c>
      <c r="L76" s="1011"/>
      <c r="M76" s="1010">
        <v>5</v>
      </c>
      <c r="N76" s="1011"/>
      <c r="O76" s="1010">
        <v>6</v>
      </c>
      <c r="P76" s="1011"/>
      <c r="Q76" s="1010">
        <v>7</v>
      </c>
      <c r="R76" s="1011"/>
    </row>
    <row r="77" spans="1:18" ht="18" customHeight="1" x14ac:dyDescent="0.25">
      <c r="A77" s="730" t="s">
        <v>39</v>
      </c>
      <c r="B77" s="727" t="s">
        <v>6</v>
      </c>
      <c r="C77" s="598">
        <v>341</v>
      </c>
      <c r="D77" s="597">
        <v>288</v>
      </c>
      <c r="E77" s="598">
        <v>293</v>
      </c>
      <c r="F77" s="597">
        <v>99</v>
      </c>
      <c r="G77" s="598">
        <v>164</v>
      </c>
      <c r="H77" s="597">
        <v>279</v>
      </c>
      <c r="I77" s="598">
        <v>325</v>
      </c>
      <c r="J77" s="597">
        <v>159</v>
      </c>
      <c r="K77" s="598">
        <v>275</v>
      </c>
      <c r="L77" s="597">
        <v>197</v>
      </c>
      <c r="M77" s="598">
        <v>270</v>
      </c>
      <c r="N77" s="597">
        <v>195</v>
      </c>
      <c r="O77" s="598">
        <v>199</v>
      </c>
      <c r="P77" s="597">
        <v>277</v>
      </c>
      <c r="Q77" s="598">
        <v>147</v>
      </c>
      <c r="R77" s="597">
        <v>306</v>
      </c>
    </row>
    <row r="78" spans="1:18" ht="16.8" x14ac:dyDescent="0.25">
      <c r="A78" s="731">
        <v>6</v>
      </c>
      <c r="B78" s="727" t="s">
        <v>40</v>
      </c>
      <c r="C78" s="598">
        <v>10</v>
      </c>
      <c r="D78" s="597">
        <v>8</v>
      </c>
      <c r="E78" s="598">
        <v>10</v>
      </c>
      <c r="F78" s="597">
        <v>10</v>
      </c>
      <c r="G78" s="598">
        <v>10</v>
      </c>
      <c r="H78" s="597">
        <v>10</v>
      </c>
      <c r="I78" s="598">
        <v>10</v>
      </c>
      <c r="J78" s="597">
        <v>4</v>
      </c>
      <c r="K78" s="598">
        <v>10</v>
      </c>
      <c r="L78" s="597">
        <v>10</v>
      </c>
      <c r="M78" s="598">
        <v>10</v>
      </c>
      <c r="N78" s="597">
        <v>4</v>
      </c>
      <c r="O78" s="598">
        <v>10</v>
      </c>
      <c r="P78" s="597">
        <v>6</v>
      </c>
      <c r="Q78" s="598">
        <v>10</v>
      </c>
      <c r="R78" s="597">
        <v>10</v>
      </c>
    </row>
    <row r="79" spans="1:18" ht="16.8" x14ac:dyDescent="0.25">
      <c r="A79" s="732">
        <v>7</v>
      </c>
      <c r="B79" s="727" t="s">
        <v>7</v>
      </c>
      <c r="C79" s="598">
        <v>464</v>
      </c>
      <c r="D79" s="597">
        <v>426</v>
      </c>
      <c r="E79" s="598">
        <v>485</v>
      </c>
      <c r="F79" s="597">
        <v>149</v>
      </c>
      <c r="G79" s="598">
        <v>276</v>
      </c>
      <c r="H79" s="597">
        <v>415</v>
      </c>
      <c r="I79" s="598">
        <v>558</v>
      </c>
      <c r="J79" s="597">
        <v>219</v>
      </c>
      <c r="K79" s="598">
        <v>493</v>
      </c>
      <c r="L79" s="597">
        <v>295</v>
      </c>
      <c r="M79" s="598">
        <v>420</v>
      </c>
      <c r="N79" s="597">
        <v>372</v>
      </c>
      <c r="O79" s="598">
        <v>376</v>
      </c>
      <c r="P79" s="597">
        <v>636</v>
      </c>
      <c r="Q79" s="598">
        <v>419</v>
      </c>
      <c r="R79" s="597">
        <v>453</v>
      </c>
    </row>
    <row r="80" spans="1:18" ht="16.8" x14ac:dyDescent="0.25">
      <c r="A80" s="733">
        <v>8</v>
      </c>
      <c r="B80" s="727" t="s">
        <v>41</v>
      </c>
      <c r="C80" s="599">
        <v>224</v>
      </c>
      <c r="D80" s="600">
        <v>213</v>
      </c>
      <c r="E80" s="599">
        <v>379</v>
      </c>
      <c r="F80" s="597">
        <v>149</v>
      </c>
      <c r="G80" s="598">
        <v>531</v>
      </c>
      <c r="H80" s="600" t="s">
        <v>52</v>
      </c>
      <c r="I80" s="598">
        <v>187</v>
      </c>
      <c r="J80" s="600">
        <v>292</v>
      </c>
      <c r="K80" s="599">
        <v>415</v>
      </c>
      <c r="L80" s="600">
        <v>221</v>
      </c>
      <c r="M80" s="598">
        <v>391</v>
      </c>
      <c r="N80" s="600">
        <v>246</v>
      </c>
      <c r="O80" s="599">
        <v>353</v>
      </c>
      <c r="P80" s="600">
        <v>335</v>
      </c>
      <c r="Q80" s="599">
        <v>346</v>
      </c>
      <c r="R80" s="600">
        <v>110</v>
      </c>
    </row>
    <row r="81" spans="1:18" ht="16.8" x14ac:dyDescent="0.25">
      <c r="A81" s="726">
        <v>9</v>
      </c>
      <c r="B81" s="727" t="s">
        <v>42</v>
      </c>
      <c r="C81" s="544">
        <v>10</v>
      </c>
      <c r="D81" s="545">
        <v>10</v>
      </c>
      <c r="E81" s="544">
        <v>10</v>
      </c>
      <c r="F81" s="600">
        <v>10</v>
      </c>
      <c r="G81" s="598">
        <v>9</v>
      </c>
      <c r="H81" s="545" t="s">
        <v>52</v>
      </c>
      <c r="I81" s="599">
        <v>10</v>
      </c>
      <c r="J81" s="545">
        <v>10</v>
      </c>
      <c r="K81" s="544">
        <v>10</v>
      </c>
      <c r="L81" s="545">
        <v>3</v>
      </c>
      <c r="M81" s="598">
        <v>10</v>
      </c>
      <c r="N81" s="545">
        <v>9</v>
      </c>
      <c r="O81" s="544">
        <v>10</v>
      </c>
      <c r="P81" s="545">
        <v>5</v>
      </c>
      <c r="Q81" s="544">
        <v>10</v>
      </c>
      <c r="R81" s="545">
        <v>3</v>
      </c>
    </row>
    <row r="82" spans="1:18" ht="17.399999999999999" thickBot="1" x14ac:dyDescent="0.3">
      <c r="A82" s="734">
        <v>10</v>
      </c>
      <c r="B82" s="735" t="s">
        <v>19</v>
      </c>
      <c r="C82" s="546">
        <v>362</v>
      </c>
      <c r="D82" s="547">
        <v>389</v>
      </c>
      <c r="E82" s="546">
        <v>476</v>
      </c>
      <c r="F82" s="709">
        <v>339</v>
      </c>
      <c r="G82" s="710">
        <v>684</v>
      </c>
      <c r="H82" s="547" t="s">
        <v>52</v>
      </c>
      <c r="I82" s="546">
        <v>289</v>
      </c>
      <c r="J82" s="547">
        <v>377</v>
      </c>
      <c r="K82" s="546">
        <v>670</v>
      </c>
      <c r="L82" s="547">
        <v>246</v>
      </c>
      <c r="M82" s="710">
        <v>730</v>
      </c>
      <c r="N82" s="547">
        <v>439</v>
      </c>
      <c r="O82" s="546">
        <v>596</v>
      </c>
      <c r="P82" s="547">
        <v>494</v>
      </c>
      <c r="Q82" s="546">
        <v>617</v>
      </c>
      <c r="R82" s="547">
        <v>96</v>
      </c>
    </row>
    <row r="83" spans="1:18" ht="18" thickBot="1" x14ac:dyDescent="0.3">
      <c r="A83" s="956"/>
      <c r="B83" s="1268"/>
      <c r="C83" s="1197" t="s">
        <v>18</v>
      </c>
      <c r="D83" s="1198"/>
      <c r="E83" s="1198"/>
      <c r="F83" s="1198"/>
      <c r="G83" s="1198"/>
      <c r="H83" s="1198"/>
      <c r="I83" s="1198"/>
      <c r="J83" s="1198"/>
      <c r="K83" s="1198"/>
      <c r="L83" s="1198"/>
      <c r="M83" s="1198"/>
      <c r="N83" s="1198"/>
      <c r="O83" s="1198"/>
      <c r="P83" s="1198"/>
      <c r="Q83" s="1198"/>
      <c r="R83" s="1199"/>
    </row>
    <row r="84" spans="1:18" ht="16.2" thickBot="1" x14ac:dyDescent="0.3">
      <c r="A84" s="742"/>
      <c r="B84" s="742"/>
      <c r="C84" s="711" t="s">
        <v>55</v>
      </c>
      <c r="D84" s="712" t="s">
        <v>56</v>
      </c>
      <c r="E84" s="711" t="s">
        <v>55</v>
      </c>
      <c r="F84" s="712" t="s">
        <v>56</v>
      </c>
      <c r="G84" s="711" t="s">
        <v>55</v>
      </c>
      <c r="H84" s="712" t="s">
        <v>56</v>
      </c>
      <c r="I84" s="711" t="s">
        <v>55</v>
      </c>
      <c r="J84" s="712" t="s">
        <v>56</v>
      </c>
      <c r="K84" s="711" t="s">
        <v>55</v>
      </c>
      <c r="L84" s="712" t="s">
        <v>56</v>
      </c>
      <c r="M84" s="711" t="s">
        <v>55</v>
      </c>
      <c r="N84" s="712" t="s">
        <v>56</v>
      </c>
      <c r="O84" s="711" t="s">
        <v>55</v>
      </c>
      <c r="P84" s="712" t="s">
        <v>56</v>
      </c>
      <c r="Q84" s="711" t="s">
        <v>55</v>
      </c>
      <c r="R84" s="712" t="s">
        <v>56</v>
      </c>
    </row>
    <row r="85" spans="1:18" ht="16.8" x14ac:dyDescent="0.25">
      <c r="A85" s="736">
        <v>11</v>
      </c>
      <c r="B85" s="737" t="s">
        <v>8</v>
      </c>
      <c r="C85" s="637" t="s">
        <v>52</v>
      </c>
      <c r="D85" s="638" t="s">
        <v>52</v>
      </c>
      <c r="E85" s="637" t="s">
        <v>52</v>
      </c>
      <c r="F85" s="638" t="s">
        <v>52</v>
      </c>
      <c r="G85" s="637">
        <v>34</v>
      </c>
      <c r="H85" s="637">
        <v>35</v>
      </c>
      <c r="I85" s="637">
        <v>5</v>
      </c>
      <c r="J85" s="638">
        <v>33</v>
      </c>
      <c r="K85" s="637">
        <v>46</v>
      </c>
      <c r="L85" s="638">
        <v>7</v>
      </c>
      <c r="M85" s="637">
        <v>107</v>
      </c>
      <c r="N85" s="638">
        <v>8</v>
      </c>
      <c r="O85" s="637">
        <v>0</v>
      </c>
      <c r="P85" s="638">
        <v>75</v>
      </c>
      <c r="Q85" s="637">
        <v>9</v>
      </c>
      <c r="R85" s="638">
        <v>28</v>
      </c>
    </row>
    <row r="86" spans="1:18" ht="16.8" x14ac:dyDescent="0.25">
      <c r="A86" s="726">
        <v>12</v>
      </c>
      <c r="B86" s="738" t="s">
        <v>9</v>
      </c>
      <c r="C86" s="598" t="s">
        <v>52</v>
      </c>
      <c r="D86" s="597" t="s">
        <v>52</v>
      </c>
      <c r="E86" s="598" t="s">
        <v>52</v>
      </c>
      <c r="F86" s="597" t="s">
        <v>52</v>
      </c>
      <c r="G86" s="598">
        <v>48</v>
      </c>
      <c r="H86" s="598">
        <v>46</v>
      </c>
      <c r="I86" s="598">
        <v>8</v>
      </c>
      <c r="J86" s="597">
        <v>64</v>
      </c>
      <c r="K86" s="598">
        <v>56</v>
      </c>
      <c r="L86" s="597">
        <v>25</v>
      </c>
      <c r="M86" s="598">
        <v>178</v>
      </c>
      <c r="N86" s="597">
        <v>29</v>
      </c>
      <c r="O86" s="598">
        <v>2</v>
      </c>
      <c r="P86" s="597">
        <v>181</v>
      </c>
      <c r="Q86" s="598">
        <v>30</v>
      </c>
      <c r="R86" s="597">
        <v>59</v>
      </c>
    </row>
    <row r="87" spans="1:18" ht="16.8" x14ac:dyDescent="0.25">
      <c r="A87" s="726">
        <v>13</v>
      </c>
      <c r="B87" s="738" t="s">
        <v>10</v>
      </c>
      <c r="C87" s="598" t="s">
        <v>52</v>
      </c>
      <c r="D87" s="597" t="s">
        <v>52</v>
      </c>
      <c r="E87" s="598" t="s">
        <v>52</v>
      </c>
      <c r="F87" s="597" t="s">
        <v>52</v>
      </c>
      <c r="G87" s="598">
        <v>3</v>
      </c>
      <c r="H87" s="598">
        <v>4</v>
      </c>
      <c r="I87" s="598">
        <v>3</v>
      </c>
      <c r="J87" s="597">
        <v>3</v>
      </c>
      <c r="K87" s="598">
        <v>3</v>
      </c>
      <c r="L87" s="597">
        <v>3</v>
      </c>
      <c r="M87" s="598">
        <v>3</v>
      </c>
      <c r="N87" s="597">
        <v>4</v>
      </c>
      <c r="O87" s="598">
        <v>3</v>
      </c>
      <c r="P87" s="597">
        <v>4</v>
      </c>
      <c r="Q87" s="598">
        <v>3</v>
      </c>
      <c r="R87" s="597">
        <v>3</v>
      </c>
    </row>
    <row r="88" spans="1:18" ht="16.8" x14ac:dyDescent="0.25">
      <c r="A88" s="726">
        <v>14</v>
      </c>
      <c r="B88" s="738" t="s">
        <v>11</v>
      </c>
      <c r="C88" s="598" t="s">
        <v>52</v>
      </c>
      <c r="D88" s="597" t="s">
        <v>52</v>
      </c>
      <c r="E88" s="598" t="s">
        <v>52</v>
      </c>
      <c r="F88" s="597" t="s">
        <v>52</v>
      </c>
      <c r="G88" s="598" t="s">
        <v>51</v>
      </c>
      <c r="H88" s="598" t="s">
        <v>51</v>
      </c>
      <c r="I88" s="598" t="s">
        <v>51</v>
      </c>
      <c r="J88" s="597" t="s">
        <v>51</v>
      </c>
      <c r="K88" s="598" t="s">
        <v>51</v>
      </c>
      <c r="L88" s="597" t="s">
        <v>51</v>
      </c>
      <c r="M88" s="598" t="s">
        <v>51</v>
      </c>
      <c r="N88" s="597" t="s">
        <v>51</v>
      </c>
      <c r="O88" s="598" t="s">
        <v>51</v>
      </c>
      <c r="P88" s="597" t="s">
        <v>51</v>
      </c>
      <c r="Q88" s="598" t="s">
        <v>51</v>
      </c>
      <c r="R88" s="597" t="s">
        <v>51</v>
      </c>
    </row>
    <row r="89" spans="1:18" ht="16.8" x14ac:dyDescent="0.25">
      <c r="A89" s="726">
        <v>15</v>
      </c>
      <c r="B89" s="738" t="s">
        <v>12</v>
      </c>
      <c r="C89" s="598" t="s">
        <v>52</v>
      </c>
      <c r="D89" s="597" t="s">
        <v>52</v>
      </c>
      <c r="E89" s="598" t="s">
        <v>52</v>
      </c>
      <c r="F89" s="597" t="s">
        <v>52</v>
      </c>
      <c r="G89" s="598" t="s">
        <v>330</v>
      </c>
      <c r="H89" s="598" t="s">
        <v>330</v>
      </c>
      <c r="I89" s="598" t="s">
        <v>330</v>
      </c>
      <c r="J89" s="597" t="s">
        <v>330</v>
      </c>
      <c r="K89" s="598" t="s">
        <v>20</v>
      </c>
      <c r="L89" s="597" t="s">
        <v>20</v>
      </c>
      <c r="M89" s="598" t="s">
        <v>20</v>
      </c>
      <c r="N89" s="597" t="s">
        <v>20</v>
      </c>
      <c r="O89" s="598" t="s">
        <v>20</v>
      </c>
      <c r="P89" s="597" t="s">
        <v>20</v>
      </c>
      <c r="Q89" s="598" t="s">
        <v>20</v>
      </c>
      <c r="R89" s="597" t="s">
        <v>20</v>
      </c>
    </row>
    <row r="90" spans="1:18" ht="16.2" x14ac:dyDescent="0.25">
      <c r="A90" s="739">
        <v>16</v>
      </c>
      <c r="B90" s="738" t="s">
        <v>13</v>
      </c>
      <c r="C90" s="598" t="s">
        <v>52</v>
      </c>
      <c r="D90" s="597" t="s">
        <v>52</v>
      </c>
      <c r="E90" s="598" t="s">
        <v>52</v>
      </c>
      <c r="F90" s="597" t="s">
        <v>52</v>
      </c>
      <c r="G90" s="598" t="s">
        <v>52</v>
      </c>
      <c r="H90" s="598" t="s">
        <v>52</v>
      </c>
      <c r="I90" s="598" t="s">
        <v>52</v>
      </c>
      <c r="J90" s="597" t="s">
        <v>52</v>
      </c>
      <c r="K90" s="598" t="s">
        <v>52</v>
      </c>
      <c r="L90" s="597" t="s">
        <v>52</v>
      </c>
      <c r="M90" s="598" t="s">
        <v>52</v>
      </c>
      <c r="N90" s="597" t="s">
        <v>52</v>
      </c>
      <c r="O90" s="598" t="s">
        <v>52</v>
      </c>
      <c r="P90" s="597" t="s">
        <v>52</v>
      </c>
      <c r="Q90" s="598" t="s">
        <v>52</v>
      </c>
      <c r="R90" s="597" t="s">
        <v>52</v>
      </c>
    </row>
    <row r="91" spans="1:18" ht="16.2" x14ac:dyDescent="0.25">
      <c r="A91" s="739">
        <v>17</v>
      </c>
      <c r="B91" s="738" t="s">
        <v>50</v>
      </c>
      <c r="C91" s="598" t="s">
        <v>52</v>
      </c>
      <c r="D91" s="597" t="s">
        <v>52</v>
      </c>
      <c r="E91" s="598" t="s">
        <v>52</v>
      </c>
      <c r="F91" s="597" t="s">
        <v>52</v>
      </c>
      <c r="G91" s="598" t="s">
        <v>52</v>
      </c>
      <c r="H91" s="598" t="s">
        <v>52</v>
      </c>
      <c r="I91" s="598" t="s">
        <v>52</v>
      </c>
      <c r="J91" s="597" t="s">
        <v>52</v>
      </c>
      <c r="K91" s="598" t="s">
        <v>52</v>
      </c>
      <c r="L91" s="597" t="s">
        <v>52</v>
      </c>
      <c r="M91" s="598" t="s">
        <v>52</v>
      </c>
      <c r="N91" s="597" t="s">
        <v>52</v>
      </c>
      <c r="O91" s="598" t="s">
        <v>52</v>
      </c>
      <c r="P91" s="597" t="s">
        <v>52</v>
      </c>
      <c r="Q91" s="598" t="s">
        <v>52</v>
      </c>
      <c r="R91" s="597" t="s">
        <v>52</v>
      </c>
    </row>
    <row r="92" spans="1:18" ht="16.2" x14ac:dyDescent="0.25">
      <c r="A92" s="739">
        <v>18</v>
      </c>
      <c r="B92" s="738" t="s">
        <v>14</v>
      </c>
      <c r="C92" s="599" t="s">
        <v>52</v>
      </c>
      <c r="D92" s="600" t="s">
        <v>52</v>
      </c>
      <c r="E92" s="599" t="s">
        <v>52</v>
      </c>
      <c r="F92" s="600" t="s">
        <v>52</v>
      </c>
      <c r="G92" s="599" t="s">
        <v>52</v>
      </c>
      <c r="H92" s="599" t="s">
        <v>52</v>
      </c>
      <c r="I92" s="599" t="s">
        <v>52</v>
      </c>
      <c r="J92" s="600" t="s">
        <v>52</v>
      </c>
      <c r="K92" s="599" t="s">
        <v>52</v>
      </c>
      <c r="L92" s="600" t="s">
        <v>52</v>
      </c>
      <c r="M92" s="599" t="s">
        <v>52</v>
      </c>
      <c r="N92" s="600" t="s">
        <v>52</v>
      </c>
      <c r="O92" s="599" t="s">
        <v>52</v>
      </c>
      <c r="P92" s="600" t="s">
        <v>52</v>
      </c>
      <c r="Q92" s="599" t="s">
        <v>52</v>
      </c>
      <c r="R92" s="600" t="s">
        <v>52</v>
      </c>
    </row>
    <row r="93" spans="1:18" ht="16.2" x14ac:dyDescent="0.25">
      <c r="A93" s="739">
        <v>19</v>
      </c>
      <c r="B93" s="738" t="s">
        <v>2</v>
      </c>
      <c r="C93" s="544" t="s">
        <v>52</v>
      </c>
      <c r="D93" s="545" t="s">
        <v>52</v>
      </c>
      <c r="E93" s="544" t="s">
        <v>52</v>
      </c>
      <c r="F93" s="545" t="s">
        <v>52</v>
      </c>
      <c r="G93" s="544" t="s">
        <v>52</v>
      </c>
      <c r="H93" s="544" t="s">
        <v>52</v>
      </c>
      <c r="I93" s="544" t="s">
        <v>52</v>
      </c>
      <c r="J93" s="545" t="s">
        <v>52</v>
      </c>
      <c r="K93" s="544" t="s">
        <v>52</v>
      </c>
      <c r="L93" s="545" t="s">
        <v>52</v>
      </c>
      <c r="M93" s="544" t="s">
        <v>52</v>
      </c>
      <c r="N93" s="545" t="s">
        <v>52</v>
      </c>
      <c r="O93" s="544" t="s">
        <v>52</v>
      </c>
      <c r="P93" s="545" t="s">
        <v>52</v>
      </c>
      <c r="Q93" s="544" t="s">
        <v>52</v>
      </c>
      <c r="R93" s="545" t="s">
        <v>52</v>
      </c>
    </row>
    <row r="94" spans="1:18" ht="16.2" x14ac:dyDescent="0.25">
      <c r="A94" s="739">
        <v>20</v>
      </c>
      <c r="B94" s="738" t="s">
        <v>15</v>
      </c>
      <c r="C94" s="544" t="s">
        <v>52</v>
      </c>
      <c r="D94" s="545" t="s">
        <v>52</v>
      </c>
      <c r="E94" s="544" t="s">
        <v>52</v>
      </c>
      <c r="F94" s="545" t="s">
        <v>52</v>
      </c>
      <c r="G94" s="544" t="s">
        <v>52</v>
      </c>
      <c r="H94" s="544" t="s">
        <v>52</v>
      </c>
      <c r="I94" s="544" t="s">
        <v>52</v>
      </c>
      <c r="J94" s="545" t="s">
        <v>52</v>
      </c>
      <c r="K94" s="544" t="s">
        <v>52</v>
      </c>
      <c r="L94" s="545" t="s">
        <v>52</v>
      </c>
      <c r="M94" s="544" t="s">
        <v>52</v>
      </c>
      <c r="N94" s="545" t="s">
        <v>52</v>
      </c>
      <c r="O94" s="544" t="s">
        <v>52</v>
      </c>
      <c r="P94" s="545" t="s">
        <v>52</v>
      </c>
      <c r="Q94" s="544" t="s">
        <v>52</v>
      </c>
      <c r="R94" s="545" t="s">
        <v>52</v>
      </c>
    </row>
    <row r="95" spans="1:18" ht="16.8" thickBot="1" x14ac:dyDescent="0.3">
      <c r="A95" s="740">
        <v>21</v>
      </c>
      <c r="B95" s="741" t="s">
        <v>16</v>
      </c>
      <c r="C95" s="710" t="s">
        <v>52</v>
      </c>
      <c r="D95" s="709" t="s">
        <v>52</v>
      </c>
      <c r="E95" s="710" t="s">
        <v>52</v>
      </c>
      <c r="F95" s="709" t="s">
        <v>52</v>
      </c>
      <c r="G95" s="710" t="s">
        <v>52</v>
      </c>
      <c r="H95" s="710" t="s">
        <v>52</v>
      </c>
      <c r="I95" s="710" t="s">
        <v>52</v>
      </c>
      <c r="J95" s="709" t="s">
        <v>52</v>
      </c>
      <c r="K95" s="710" t="s">
        <v>52</v>
      </c>
      <c r="L95" s="709" t="s">
        <v>52</v>
      </c>
      <c r="M95" s="710" t="s">
        <v>52</v>
      </c>
      <c r="N95" s="709" t="s">
        <v>52</v>
      </c>
      <c r="O95" s="710" t="s">
        <v>52</v>
      </c>
      <c r="P95" s="709" t="s">
        <v>52</v>
      </c>
      <c r="Q95" s="710" t="s">
        <v>52</v>
      </c>
      <c r="R95" s="709" t="s">
        <v>52</v>
      </c>
    </row>
  </sheetData>
  <mergeCells count="56">
    <mergeCell ref="A37:B38"/>
    <mergeCell ref="B40:B41"/>
    <mergeCell ref="C40:H40"/>
    <mergeCell ref="O75:P75"/>
    <mergeCell ref="A72:B72"/>
    <mergeCell ref="A66:Q66"/>
    <mergeCell ref="A67:B68"/>
    <mergeCell ref="A1:Q1"/>
    <mergeCell ref="A5:B5"/>
    <mergeCell ref="A6:B6"/>
    <mergeCell ref="A7:B7"/>
    <mergeCell ref="A8:B8"/>
    <mergeCell ref="A3:B3"/>
    <mergeCell ref="C3:P3"/>
    <mergeCell ref="A10:A11"/>
    <mergeCell ref="B10:B11"/>
    <mergeCell ref="A36:Q36"/>
    <mergeCell ref="A4:Q4"/>
    <mergeCell ref="C10:D10"/>
    <mergeCell ref="E75:F75"/>
    <mergeCell ref="G75:H75"/>
    <mergeCell ref="I75:J75"/>
    <mergeCell ref="K75:L75"/>
    <mergeCell ref="M75:N75"/>
    <mergeCell ref="Q76:R76"/>
    <mergeCell ref="C83:R83"/>
    <mergeCell ref="B70:B71"/>
    <mergeCell ref="A70:A71"/>
    <mergeCell ref="A83:B83"/>
    <mergeCell ref="K73:L73"/>
    <mergeCell ref="M73:N73"/>
    <mergeCell ref="O73:P73"/>
    <mergeCell ref="C76:D76"/>
    <mergeCell ref="E76:F76"/>
    <mergeCell ref="G76:H76"/>
    <mergeCell ref="I76:J76"/>
    <mergeCell ref="K76:L76"/>
    <mergeCell ref="M76:N76"/>
    <mergeCell ref="O76:P76"/>
    <mergeCell ref="C71:D71"/>
    <mergeCell ref="C70:R70"/>
    <mergeCell ref="Q71:R71"/>
    <mergeCell ref="C72:R72"/>
    <mergeCell ref="Q73:R73"/>
    <mergeCell ref="Q75:R75"/>
    <mergeCell ref="E71:F71"/>
    <mergeCell ref="G71:H71"/>
    <mergeCell ref="I71:J71"/>
    <mergeCell ref="K71:L71"/>
    <mergeCell ref="M71:N71"/>
    <mergeCell ref="O71:P71"/>
    <mergeCell ref="C73:D73"/>
    <mergeCell ref="E73:F73"/>
    <mergeCell ref="G73:H73"/>
    <mergeCell ref="I73:J73"/>
    <mergeCell ref="C75:D75"/>
  </mergeCells>
  <pageMargins left="0.7" right="0.7" top="0.75" bottom="0.75" header="0.3" footer="0.3"/>
  <pageSetup scale="59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9"/>
  <sheetViews>
    <sheetView zoomScaleNormal="100" workbookViewId="0">
      <selection activeCell="A3" sqref="A3:XFD3"/>
    </sheetView>
  </sheetViews>
  <sheetFormatPr defaultColWidth="9.33203125" defaultRowHeight="13.2" x14ac:dyDescent="0.25"/>
  <cols>
    <col min="1" max="1" width="5.109375" style="1" bestFit="1" customWidth="1"/>
    <col min="2" max="2" width="59.109375" style="1" customWidth="1"/>
    <col min="3" max="7" width="9.33203125" style="1" customWidth="1"/>
    <col min="8" max="16384" width="9.33203125" style="1"/>
  </cols>
  <sheetData>
    <row r="1" spans="1:17" ht="90.6" customHeight="1" thickBot="1" x14ac:dyDescent="0.3">
      <c r="A1" s="829" t="s">
        <v>211</v>
      </c>
      <c r="B1" s="830"/>
      <c r="C1" s="830"/>
      <c r="D1" s="830"/>
      <c r="E1" s="830"/>
      <c r="F1" s="830"/>
      <c r="G1" s="830"/>
      <c r="H1" s="830"/>
      <c r="I1" s="830"/>
      <c r="J1" s="830"/>
      <c r="K1" s="830"/>
      <c r="L1" s="830"/>
      <c r="M1" s="830"/>
      <c r="N1" s="830"/>
      <c r="O1" s="830"/>
      <c r="P1" s="830"/>
      <c r="Q1" s="831"/>
    </row>
    <row r="2" spans="1:17" ht="13.8" customHeight="1" thickBot="1" x14ac:dyDescent="0.3"/>
    <row r="3" spans="1:17" ht="25.2" thickBot="1" x14ac:dyDescent="0.3">
      <c r="A3" s="840" t="s">
        <v>315</v>
      </c>
      <c r="B3" s="889"/>
      <c r="C3" s="890">
        <v>137</v>
      </c>
      <c r="D3" s="838"/>
      <c r="E3" s="838"/>
      <c r="F3" s="838"/>
      <c r="G3" s="838"/>
      <c r="H3" s="838"/>
      <c r="I3" s="838"/>
      <c r="J3" s="838"/>
      <c r="K3" s="838"/>
      <c r="L3" s="838"/>
      <c r="M3" s="838"/>
      <c r="N3" s="838"/>
      <c r="O3" s="838"/>
      <c r="P3" s="839"/>
    </row>
    <row r="4" spans="1:17" ht="23.4" thickBot="1" x14ac:dyDescent="0.3">
      <c r="A4" s="779" t="s">
        <v>46</v>
      </c>
      <c r="B4" s="780"/>
      <c r="C4" s="780"/>
      <c r="D4" s="780"/>
      <c r="E4" s="780"/>
      <c r="F4" s="780"/>
      <c r="G4" s="780"/>
      <c r="H4" s="780"/>
      <c r="I4" s="780"/>
      <c r="J4" s="780"/>
      <c r="K4" s="780"/>
      <c r="L4" s="780"/>
      <c r="M4" s="780"/>
      <c r="N4" s="780"/>
      <c r="O4" s="780"/>
      <c r="P4" s="780"/>
      <c r="Q4" s="781"/>
    </row>
    <row r="5" spans="1:17" ht="17.399999999999999" customHeight="1" x14ac:dyDescent="0.3">
      <c r="A5" s="907" t="s">
        <v>53</v>
      </c>
      <c r="B5" s="908"/>
      <c r="C5" s="242" t="s">
        <v>33</v>
      </c>
      <c r="D5" s="49" t="s">
        <v>27</v>
      </c>
      <c r="E5" s="49" t="s">
        <v>22</v>
      </c>
      <c r="F5" s="49" t="s">
        <v>28</v>
      </c>
      <c r="G5" s="49" t="s">
        <v>30</v>
      </c>
      <c r="H5" s="49" t="s">
        <v>29</v>
      </c>
      <c r="I5" s="49" t="s">
        <v>34</v>
      </c>
      <c r="J5" s="49" t="s">
        <v>1</v>
      </c>
      <c r="K5" s="49">
        <v>100</v>
      </c>
      <c r="L5" s="49">
        <v>50</v>
      </c>
      <c r="M5" s="49">
        <v>0</v>
      </c>
      <c r="N5" s="49" t="s">
        <v>31</v>
      </c>
      <c r="O5" s="49" t="s">
        <v>32</v>
      </c>
      <c r="P5" s="49" t="s">
        <v>35</v>
      </c>
      <c r="Q5" s="50" t="s">
        <v>36</v>
      </c>
    </row>
    <row r="6" spans="1:17" ht="15.6" x14ac:dyDescent="0.3">
      <c r="A6" s="909"/>
      <c r="B6" s="910"/>
      <c r="C6" s="255">
        <v>2</v>
      </c>
      <c r="D6" s="58">
        <v>2</v>
      </c>
      <c r="E6" s="58" t="s">
        <v>48</v>
      </c>
      <c r="F6" s="58">
        <v>4</v>
      </c>
      <c r="G6" s="58">
        <v>14</v>
      </c>
      <c r="H6" s="58">
        <v>4</v>
      </c>
      <c r="I6" s="58">
        <v>2</v>
      </c>
      <c r="J6" s="58">
        <v>28.57</v>
      </c>
      <c r="K6" s="58" t="s">
        <v>48</v>
      </c>
      <c r="L6" s="58" t="s">
        <v>48</v>
      </c>
      <c r="M6" s="58">
        <v>1</v>
      </c>
      <c r="N6" s="58">
        <v>0</v>
      </c>
      <c r="O6" s="58">
        <v>0</v>
      </c>
      <c r="P6" s="58">
        <v>1</v>
      </c>
      <c r="Q6" s="260"/>
    </row>
    <row r="7" spans="1:17" ht="15.6" x14ac:dyDescent="0.3">
      <c r="A7" s="909"/>
      <c r="B7" s="910"/>
      <c r="C7" s="257" t="s">
        <v>33</v>
      </c>
      <c r="D7" s="115" t="s">
        <v>27</v>
      </c>
      <c r="E7" s="115" t="s">
        <v>61</v>
      </c>
      <c r="F7" s="115" t="s">
        <v>62</v>
      </c>
      <c r="G7" s="115" t="s">
        <v>28</v>
      </c>
      <c r="H7" s="115" t="s">
        <v>63</v>
      </c>
      <c r="I7" s="115" t="s">
        <v>64</v>
      </c>
      <c r="J7" s="115" t="s">
        <v>34</v>
      </c>
      <c r="K7" s="115" t="s">
        <v>65</v>
      </c>
      <c r="L7" s="115" t="s">
        <v>1</v>
      </c>
      <c r="M7" s="115">
        <v>5</v>
      </c>
      <c r="N7" s="115">
        <v>10</v>
      </c>
      <c r="O7" s="254"/>
      <c r="P7" s="254"/>
      <c r="Q7" s="258"/>
    </row>
    <row r="8" spans="1:17" ht="16.2" thickBot="1" x14ac:dyDescent="0.35">
      <c r="A8" s="911"/>
      <c r="B8" s="912"/>
      <c r="C8" s="61">
        <v>2</v>
      </c>
      <c r="D8" s="62">
        <v>2</v>
      </c>
      <c r="E8" s="62">
        <v>17.3</v>
      </c>
      <c r="F8" s="62" t="s">
        <v>48</v>
      </c>
      <c r="G8" s="62">
        <v>129</v>
      </c>
      <c r="H8" s="62">
        <v>5</v>
      </c>
      <c r="I8" s="132" t="s">
        <v>237</v>
      </c>
      <c r="J8" s="62">
        <v>25.8</v>
      </c>
      <c r="K8" s="62">
        <v>7.37</v>
      </c>
      <c r="L8" s="62">
        <v>21</v>
      </c>
      <c r="M8" s="62" t="s">
        <v>48</v>
      </c>
      <c r="N8" s="62" t="s">
        <v>48</v>
      </c>
      <c r="O8" s="62"/>
      <c r="P8" s="62" t="s">
        <v>48</v>
      </c>
      <c r="Q8" s="71"/>
    </row>
    <row r="9" spans="1:17" ht="13.8" thickBot="1" x14ac:dyDescent="0.3"/>
    <row r="10" spans="1:17" ht="17.399999999999999" customHeight="1" x14ac:dyDescent="0.25">
      <c r="A10" s="806" t="s">
        <v>1</v>
      </c>
      <c r="B10" s="73" t="s">
        <v>0</v>
      </c>
      <c r="C10" s="826" t="s">
        <v>43</v>
      </c>
      <c r="D10" s="827"/>
      <c r="E10" s="827"/>
      <c r="F10" s="827"/>
      <c r="G10" s="827"/>
      <c r="H10" s="828"/>
    </row>
    <row r="11" spans="1:17" ht="31.8" thickBot="1" x14ac:dyDescent="0.3">
      <c r="A11" s="807"/>
      <c r="B11" s="65"/>
      <c r="C11" s="51" t="s">
        <v>151</v>
      </c>
      <c r="D11" s="10" t="s">
        <v>152</v>
      </c>
      <c r="E11" s="10" t="s">
        <v>154</v>
      </c>
      <c r="F11" s="10" t="s">
        <v>153</v>
      </c>
      <c r="G11" s="10" t="s">
        <v>214</v>
      </c>
      <c r="H11" s="12" t="s">
        <v>215</v>
      </c>
    </row>
    <row r="12" spans="1:17" ht="21" customHeight="1" thickBot="1" x14ac:dyDescent="0.3">
      <c r="A12" s="913" t="s">
        <v>17</v>
      </c>
      <c r="B12" s="914"/>
      <c r="C12" s="914"/>
      <c r="D12" s="914"/>
      <c r="E12" s="914"/>
      <c r="F12" s="914"/>
      <c r="G12" s="914"/>
      <c r="H12" s="915"/>
    </row>
    <row r="13" spans="1:17" ht="18" x14ac:dyDescent="0.25">
      <c r="A13" s="29">
        <v>1</v>
      </c>
      <c r="B13" s="26" t="s">
        <v>3</v>
      </c>
      <c r="C13" s="13">
        <v>2</v>
      </c>
      <c r="D13" s="14">
        <v>5</v>
      </c>
      <c r="E13" s="14">
        <v>8</v>
      </c>
      <c r="F13" s="14">
        <v>10</v>
      </c>
      <c r="G13" s="14">
        <v>12</v>
      </c>
      <c r="H13" s="16">
        <v>13</v>
      </c>
      <c r="I13" s="5"/>
      <c r="J13" s="5"/>
      <c r="K13" s="5"/>
      <c r="L13" s="5"/>
      <c r="M13" s="5"/>
      <c r="N13" s="5"/>
      <c r="O13" s="5"/>
      <c r="P13" s="5"/>
      <c r="Q13" s="5"/>
    </row>
    <row r="14" spans="1:17" ht="21" customHeight="1" x14ac:dyDescent="0.25">
      <c r="A14" s="30">
        <v>2</v>
      </c>
      <c r="B14" s="27" t="s">
        <v>4</v>
      </c>
      <c r="C14" s="17">
        <v>2</v>
      </c>
      <c r="D14" s="3">
        <v>2</v>
      </c>
      <c r="E14" s="3">
        <v>1</v>
      </c>
      <c r="F14" s="3">
        <v>2</v>
      </c>
      <c r="G14" s="3">
        <v>1</v>
      </c>
      <c r="H14" s="248" t="s">
        <v>216</v>
      </c>
      <c r="I14" s="5"/>
      <c r="J14" s="5"/>
      <c r="K14" s="5"/>
      <c r="L14" s="5"/>
      <c r="M14" s="5"/>
      <c r="N14" s="5"/>
      <c r="O14" s="5"/>
      <c r="P14" s="5"/>
      <c r="Q14" s="5"/>
    </row>
    <row r="15" spans="1:17" ht="20.25" customHeight="1" x14ac:dyDescent="0.25">
      <c r="A15" s="31">
        <v>3</v>
      </c>
      <c r="B15" s="27" t="s">
        <v>5</v>
      </c>
      <c r="C15" s="246" t="s">
        <v>138</v>
      </c>
      <c r="D15" s="247" t="s">
        <v>138</v>
      </c>
      <c r="E15" s="247" t="s">
        <v>138</v>
      </c>
      <c r="F15" s="247" t="s">
        <v>138</v>
      </c>
      <c r="G15" s="247" t="s">
        <v>138</v>
      </c>
      <c r="H15" s="249" t="s">
        <v>138</v>
      </c>
      <c r="I15" s="5"/>
      <c r="J15" s="5"/>
      <c r="K15" s="5"/>
      <c r="L15" s="5"/>
      <c r="M15" s="5"/>
      <c r="N15" s="5"/>
      <c r="O15" s="5"/>
      <c r="P15" s="5"/>
      <c r="Q15" s="5"/>
    </row>
    <row r="16" spans="1:17" ht="19.5" customHeight="1" x14ac:dyDescent="0.25">
      <c r="A16" s="32">
        <v>4</v>
      </c>
      <c r="B16" s="27" t="s">
        <v>38</v>
      </c>
      <c r="C16" s="246" t="s">
        <v>141</v>
      </c>
      <c r="D16" s="247" t="s">
        <v>171</v>
      </c>
      <c r="E16" s="247" t="s">
        <v>182</v>
      </c>
      <c r="F16" s="247" t="s">
        <v>170</v>
      </c>
      <c r="G16" s="247" t="s">
        <v>141</v>
      </c>
      <c r="H16" s="249" t="s">
        <v>182</v>
      </c>
      <c r="I16" s="5"/>
      <c r="J16" s="5"/>
      <c r="K16" s="5"/>
      <c r="L16" s="5"/>
      <c r="M16" s="5"/>
      <c r="N16" s="5"/>
      <c r="O16" s="5"/>
      <c r="P16" s="5"/>
      <c r="Q16" s="5"/>
    </row>
    <row r="17" spans="1:17" ht="20.25" customHeight="1" x14ac:dyDescent="0.25">
      <c r="A17" s="33" t="s">
        <v>39</v>
      </c>
      <c r="B17" s="27" t="s">
        <v>6</v>
      </c>
      <c r="C17" s="17">
        <v>203</v>
      </c>
      <c r="D17" s="3">
        <v>199</v>
      </c>
      <c r="E17" s="3">
        <v>367</v>
      </c>
      <c r="F17" s="3">
        <v>310</v>
      </c>
      <c r="G17" s="3">
        <v>263</v>
      </c>
      <c r="H17" s="248" t="s">
        <v>216</v>
      </c>
      <c r="I17" s="5"/>
      <c r="J17" s="5"/>
      <c r="K17" s="5"/>
      <c r="L17" s="5"/>
      <c r="M17" s="5"/>
      <c r="N17" s="5"/>
      <c r="O17" s="5"/>
      <c r="P17" s="5"/>
      <c r="Q17" s="5"/>
    </row>
    <row r="18" spans="1:17" ht="19.5" customHeight="1" x14ac:dyDescent="0.25">
      <c r="A18" s="34">
        <v>6</v>
      </c>
      <c r="B18" s="27" t="s">
        <v>40</v>
      </c>
      <c r="C18" s="17">
        <v>10</v>
      </c>
      <c r="D18" s="3">
        <v>10</v>
      </c>
      <c r="E18" s="3">
        <v>6</v>
      </c>
      <c r="F18" s="3">
        <v>8</v>
      </c>
      <c r="G18" s="3">
        <v>9</v>
      </c>
      <c r="H18" s="248" t="s">
        <v>216</v>
      </c>
      <c r="I18" s="5"/>
      <c r="J18" s="5"/>
      <c r="K18" s="5"/>
      <c r="L18" s="5"/>
      <c r="M18" s="5"/>
      <c r="N18" s="5"/>
      <c r="O18" s="5"/>
      <c r="P18" s="5"/>
      <c r="Q18" s="5"/>
    </row>
    <row r="19" spans="1:17" ht="19.5" customHeight="1" x14ac:dyDescent="0.25">
      <c r="A19" s="35">
        <v>7</v>
      </c>
      <c r="B19" s="27" t="s">
        <v>7</v>
      </c>
      <c r="C19" s="17">
        <v>237</v>
      </c>
      <c r="D19" s="3">
        <v>212</v>
      </c>
      <c r="E19" s="3">
        <v>300</v>
      </c>
      <c r="F19" s="3">
        <v>300</v>
      </c>
      <c r="G19" s="3">
        <v>50</v>
      </c>
      <c r="H19" s="248" t="s">
        <v>216</v>
      </c>
      <c r="I19" s="5"/>
      <c r="J19" s="5"/>
      <c r="K19" s="5"/>
      <c r="L19" s="5"/>
      <c r="M19" s="5"/>
      <c r="N19" s="5"/>
      <c r="O19" s="5"/>
      <c r="P19" s="5"/>
      <c r="Q19" s="5"/>
    </row>
    <row r="20" spans="1:17" ht="19.5" customHeight="1" x14ac:dyDescent="0.25">
      <c r="A20" s="36">
        <v>8</v>
      </c>
      <c r="B20" s="27" t="s">
        <v>41</v>
      </c>
      <c r="C20" s="17">
        <v>336</v>
      </c>
      <c r="D20" s="3">
        <v>283</v>
      </c>
      <c r="E20" s="3">
        <v>332</v>
      </c>
      <c r="F20" s="3">
        <v>326</v>
      </c>
      <c r="G20" s="3">
        <v>251</v>
      </c>
      <c r="H20" s="248" t="s">
        <v>216</v>
      </c>
      <c r="I20" s="5"/>
      <c r="J20" s="5"/>
      <c r="K20" s="5"/>
      <c r="L20" s="5"/>
      <c r="M20" s="5"/>
      <c r="N20" s="5"/>
      <c r="O20" s="5"/>
      <c r="P20" s="5"/>
      <c r="Q20" s="5"/>
    </row>
    <row r="21" spans="1:17" ht="19.5" customHeight="1" x14ac:dyDescent="0.25">
      <c r="A21" s="30">
        <v>9</v>
      </c>
      <c r="B21" s="27" t="s">
        <v>42</v>
      </c>
      <c r="C21" s="17">
        <v>5</v>
      </c>
      <c r="D21" s="3">
        <v>10</v>
      </c>
      <c r="E21" s="3">
        <v>9</v>
      </c>
      <c r="F21" s="3">
        <v>10</v>
      </c>
      <c r="G21" s="3">
        <v>10</v>
      </c>
      <c r="H21" s="248" t="s">
        <v>216</v>
      </c>
      <c r="I21" s="5"/>
      <c r="J21" s="5"/>
      <c r="K21" s="5"/>
      <c r="L21" s="5"/>
      <c r="M21" s="5"/>
      <c r="N21" s="5"/>
      <c r="O21" s="5"/>
      <c r="P21" s="5"/>
      <c r="Q21" s="5"/>
    </row>
    <row r="22" spans="1:17" ht="19.5" customHeight="1" thickBot="1" x14ac:dyDescent="0.3">
      <c r="A22" s="37">
        <v>10</v>
      </c>
      <c r="B22" s="28" t="s">
        <v>19</v>
      </c>
      <c r="C22" s="19">
        <v>300</v>
      </c>
      <c r="D22" s="20">
        <v>281</v>
      </c>
      <c r="E22" s="20">
        <v>300</v>
      </c>
      <c r="F22" s="20">
        <v>297</v>
      </c>
      <c r="G22" s="20">
        <v>297</v>
      </c>
      <c r="H22" s="250" t="s">
        <v>216</v>
      </c>
      <c r="I22" s="5"/>
      <c r="J22" s="5"/>
      <c r="K22" s="5"/>
      <c r="L22" s="5"/>
      <c r="M22" s="5"/>
      <c r="N22" s="5"/>
      <c r="O22" s="5"/>
      <c r="P22" s="5"/>
      <c r="Q22" s="5"/>
    </row>
    <row r="23" spans="1:17" ht="19.5" customHeight="1" thickBot="1" x14ac:dyDescent="0.3">
      <c r="A23" s="38" t="s">
        <v>18</v>
      </c>
      <c r="B23" s="39"/>
      <c r="C23" s="39"/>
      <c r="D23" s="39"/>
      <c r="E23" s="39"/>
      <c r="F23" s="39"/>
      <c r="G23" s="39"/>
      <c r="H23" s="40"/>
      <c r="I23" s="78"/>
      <c r="J23" s="78"/>
      <c r="K23" s="78"/>
      <c r="L23" s="78"/>
      <c r="M23" s="78"/>
      <c r="N23" s="78"/>
      <c r="O23" s="78"/>
      <c r="P23" s="78"/>
      <c r="Q23" s="78"/>
    </row>
    <row r="24" spans="1:17" ht="19.5" customHeight="1" x14ac:dyDescent="0.25">
      <c r="A24" s="41">
        <v>11</v>
      </c>
      <c r="B24" s="46" t="s">
        <v>8</v>
      </c>
      <c r="C24" s="13">
        <v>0</v>
      </c>
      <c r="D24" s="13" t="s">
        <v>52</v>
      </c>
      <c r="E24" s="13" t="s">
        <v>52</v>
      </c>
      <c r="F24" s="13">
        <v>4</v>
      </c>
      <c r="G24" s="13" t="s">
        <v>52</v>
      </c>
      <c r="H24" s="80" t="s">
        <v>52</v>
      </c>
      <c r="I24" s="5"/>
      <c r="J24" s="5"/>
      <c r="K24" s="5"/>
      <c r="L24" s="5"/>
      <c r="M24" s="5"/>
      <c r="N24" s="5"/>
      <c r="O24" s="5"/>
      <c r="P24" s="5"/>
      <c r="Q24" s="5"/>
    </row>
    <row r="25" spans="1:17" ht="19.5" customHeight="1" x14ac:dyDescent="0.25">
      <c r="A25" s="30">
        <v>12</v>
      </c>
      <c r="B25" s="47" t="s">
        <v>9</v>
      </c>
      <c r="C25" s="17">
        <v>5</v>
      </c>
      <c r="D25" s="17" t="s">
        <v>52</v>
      </c>
      <c r="E25" s="17" t="s">
        <v>52</v>
      </c>
      <c r="F25" s="17">
        <v>9</v>
      </c>
      <c r="G25" s="17" t="s">
        <v>52</v>
      </c>
      <c r="H25" s="75" t="s">
        <v>52</v>
      </c>
      <c r="I25" s="5"/>
      <c r="J25" s="5"/>
      <c r="K25" s="5"/>
      <c r="L25" s="5"/>
      <c r="M25" s="5"/>
      <c r="N25" s="5"/>
      <c r="O25" s="5"/>
      <c r="P25" s="5"/>
      <c r="Q25" s="5"/>
    </row>
    <row r="26" spans="1:17" ht="19.5" customHeight="1" x14ac:dyDescent="0.25">
      <c r="A26" s="30">
        <v>13</v>
      </c>
      <c r="B26" s="47" t="s">
        <v>10</v>
      </c>
      <c r="C26" s="17">
        <v>8</v>
      </c>
      <c r="D26" s="17" t="s">
        <v>52</v>
      </c>
      <c r="E26" s="17" t="s">
        <v>52</v>
      </c>
      <c r="F26" s="17">
        <v>9</v>
      </c>
      <c r="G26" s="17" t="s">
        <v>52</v>
      </c>
      <c r="H26" s="75" t="s">
        <v>52</v>
      </c>
      <c r="I26" s="5"/>
      <c r="J26" s="5"/>
      <c r="K26" s="5"/>
      <c r="L26" s="5"/>
      <c r="M26" s="5"/>
      <c r="N26" s="5"/>
      <c r="O26" s="5"/>
      <c r="P26" s="5"/>
      <c r="Q26" s="5"/>
    </row>
    <row r="27" spans="1:17" ht="19.5" customHeight="1" x14ac:dyDescent="0.25">
      <c r="A27" s="30">
        <v>14</v>
      </c>
      <c r="B27" s="47" t="s">
        <v>11</v>
      </c>
      <c r="C27" s="17" t="s">
        <v>51</v>
      </c>
      <c r="D27" s="17" t="s">
        <v>52</v>
      </c>
      <c r="E27" s="17" t="s">
        <v>52</v>
      </c>
      <c r="F27" s="17" t="s">
        <v>51</v>
      </c>
      <c r="G27" s="17" t="s">
        <v>52</v>
      </c>
      <c r="H27" s="75" t="s">
        <v>52</v>
      </c>
      <c r="I27" s="5"/>
      <c r="J27" s="5"/>
      <c r="K27" s="5"/>
      <c r="L27" s="5"/>
      <c r="M27" s="5"/>
      <c r="N27" s="5"/>
      <c r="O27" s="5"/>
      <c r="P27" s="5"/>
      <c r="Q27" s="5"/>
    </row>
    <row r="28" spans="1:17" ht="19.5" customHeight="1" x14ac:dyDescent="0.25">
      <c r="A28" s="30">
        <v>15</v>
      </c>
      <c r="B28" s="47" t="s">
        <v>12</v>
      </c>
      <c r="C28" s="17" t="s">
        <v>20</v>
      </c>
      <c r="D28" s="17" t="s">
        <v>52</v>
      </c>
      <c r="E28" s="17" t="s">
        <v>52</v>
      </c>
      <c r="F28" s="17" t="s">
        <v>20</v>
      </c>
      <c r="G28" s="17" t="s">
        <v>52</v>
      </c>
      <c r="H28" s="75" t="s">
        <v>52</v>
      </c>
      <c r="I28" s="5"/>
      <c r="J28" s="5"/>
      <c r="K28" s="5"/>
      <c r="L28" s="5"/>
      <c r="M28" s="5"/>
      <c r="N28" s="5"/>
      <c r="O28" s="5"/>
      <c r="P28" s="5"/>
      <c r="Q28" s="5"/>
    </row>
    <row r="29" spans="1:17" ht="19.5" customHeight="1" x14ac:dyDescent="0.25">
      <c r="A29" s="42">
        <v>16</v>
      </c>
      <c r="B29" s="47" t="s">
        <v>13</v>
      </c>
      <c r="C29" s="17">
        <v>48</v>
      </c>
      <c r="D29" s="17" t="s">
        <v>52</v>
      </c>
      <c r="E29" s="17" t="s">
        <v>52</v>
      </c>
      <c r="F29" s="17">
        <v>51</v>
      </c>
      <c r="G29" s="17" t="s">
        <v>52</v>
      </c>
      <c r="H29" s="75" t="s">
        <v>52</v>
      </c>
      <c r="I29" s="5"/>
      <c r="J29" s="5"/>
      <c r="K29" s="5"/>
      <c r="L29" s="5"/>
      <c r="M29" s="5"/>
      <c r="N29" s="5"/>
      <c r="O29" s="5"/>
      <c r="P29" s="5"/>
      <c r="Q29" s="5"/>
    </row>
    <row r="30" spans="1:17" ht="19.5" customHeight="1" x14ac:dyDescent="0.25">
      <c r="A30" s="42">
        <v>17</v>
      </c>
      <c r="B30" s="47" t="s">
        <v>50</v>
      </c>
      <c r="C30" s="17">
        <v>60</v>
      </c>
      <c r="D30" s="17" t="s">
        <v>52</v>
      </c>
      <c r="E30" s="17" t="s">
        <v>52</v>
      </c>
      <c r="F30" s="17">
        <v>69</v>
      </c>
      <c r="G30" s="17" t="s">
        <v>52</v>
      </c>
      <c r="H30" s="75" t="s">
        <v>52</v>
      </c>
      <c r="I30" s="5"/>
      <c r="J30" s="5"/>
      <c r="K30" s="5"/>
      <c r="L30" s="5"/>
      <c r="M30" s="5"/>
      <c r="N30" s="5"/>
      <c r="O30" s="5"/>
      <c r="P30" s="5"/>
      <c r="Q30" s="5"/>
    </row>
    <row r="31" spans="1:17" ht="18.75" customHeight="1" x14ac:dyDescent="0.25">
      <c r="A31" s="42">
        <v>18</v>
      </c>
      <c r="B31" s="47" t="s">
        <v>14</v>
      </c>
      <c r="C31" s="17">
        <v>2</v>
      </c>
      <c r="D31" s="17" t="s">
        <v>52</v>
      </c>
      <c r="E31" s="17" t="s">
        <v>52</v>
      </c>
      <c r="F31" s="17">
        <v>3</v>
      </c>
      <c r="G31" s="17" t="s">
        <v>52</v>
      </c>
      <c r="H31" s="75" t="s">
        <v>52</v>
      </c>
      <c r="I31" s="5"/>
      <c r="J31" s="5"/>
      <c r="K31" s="5"/>
      <c r="L31" s="5"/>
      <c r="M31" s="5"/>
      <c r="N31" s="5"/>
      <c r="O31" s="5"/>
      <c r="P31" s="5"/>
      <c r="Q31" s="5"/>
    </row>
    <row r="32" spans="1:17" ht="18.75" customHeight="1" x14ac:dyDescent="0.25">
      <c r="A32" s="42">
        <v>19</v>
      </c>
      <c r="B32" s="47" t="s">
        <v>2</v>
      </c>
      <c r="C32" s="17">
        <v>0</v>
      </c>
      <c r="D32" s="17" t="s">
        <v>52</v>
      </c>
      <c r="E32" s="17" t="s">
        <v>52</v>
      </c>
      <c r="F32" s="17">
        <v>0</v>
      </c>
      <c r="G32" s="17" t="s">
        <v>52</v>
      </c>
      <c r="H32" s="75" t="s">
        <v>52</v>
      </c>
      <c r="I32" s="5"/>
      <c r="J32" s="5"/>
      <c r="K32" s="5"/>
      <c r="L32" s="5"/>
      <c r="M32" s="5"/>
      <c r="N32" s="5"/>
      <c r="O32" s="5"/>
      <c r="P32" s="5"/>
      <c r="Q32" s="5"/>
    </row>
    <row r="33" spans="1:17" ht="19.5" customHeight="1" x14ac:dyDescent="0.25">
      <c r="A33" s="42">
        <v>20</v>
      </c>
      <c r="B33" s="47" t="s">
        <v>15</v>
      </c>
      <c r="C33" s="17" t="s">
        <v>236</v>
      </c>
      <c r="D33" s="17" t="s">
        <v>52</v>
      </c>
      <c r="E33" s="17" t="s">
        <v>52</v>
      </c>
      <c r="F33" s="17" t="s">
        <v>238</v>
      </c>
      <c r="G33" s="17" t="s">
        <v>52</v>
      </c>
      <c r="H33" s="75" t="s">
        <v>52</v>
      </c>
      <c r="I33" s="5"/>
      <c r="J33" s="5"/>
      <c r="K33" s="5"/>
      <c r="L33" s="5"/>
      <c r="M33" s="5"/>
      <c r="N33" s="5"/>
      <c r="O33" s="5"/>
      <c r="P33" s="5"/>
      <c r="Q33" s="5"/>
    </row>
    <row r="34" spans="1:17" ht="19.5" customHeight="1" thickBot="1" x14ac:dyDescent="0.3">
      <c r="A34" s="77">
        <v>21</v>
      </c>
      <c r="B34" s="48" t="s">
        <v>16</v>
      </c>
      <c r="C34" s="19" t="s">
        <v>20</v>
      </c>
      <c r="D34" s="19" t="s">
        <v>52</v>
      </c>
      <c r="E34" s="19" t="s">
        <v>52</v>
      </c>
      <c r="F34" s="19" t="s">
        <v>52</v>
      </c>
      <c r="G34" s="19" t="s">
        <v>52</v>
      </c>
      <c r="H34" s="76" t="s">
        <v>52</v>
      </c>
      <c r="I34" s="5"/>
      <c r="J34" s="5"/>
      <c r="K34" s="5"/>
      <c r="L34" s="5"/>
      <c r="M34" s="5"/>
      <c r="N34" s="5"/>
      <c r="O34" s="5"/>
      <c r="P34" s="5"/>
      <c r="Q34" s="5"/>
    </row>
    <row r="35" spans="1:17" ht="19.5" customHeight="1" x14ac:dyDescent="0.25"/>
    <row r="36" spans="1:17" ht="19.5" customHeight="1" x14ac:dyDescent="0.25"/>
    <row r="37" spans="1:17" ht="19.5" customHeight="1" x14ac:dyDescent="0.25"/>
    <row r="38" spans="1:17" ht="19.5" customHeight="1" x14ac:dyDescent="0.25"/>
    <row r="39" spans="1:17" ht="19.5" customHeight="1" x14ac:dyDescent="0.25"/>
    <row r="40" spans="1:17" ht="20.25" customHeight="1" x14ac:dyDescent="0.25"/>
    <row r="42" spans="1:17" ht="20.25" customHeight="1" x14ac:dyDescent="0.25"/>
    <row r="44" spans="1:17" ht="20.25" customHeight="1" x14ac:dyDescent="0.25"/>
    <row r="46" spans="1:17" ht="18" customHeight="1" x14ac:dyDescent="0.25"/>
    <row r="53" ht="15.6" customHeight="1" x14ac:dyDescent="0.25"/>
    <row r="55" ht="18" customHeight="1" x14ac:dyDescent="0.25"/>
    <row r="69" ht="21.6" customHeight="1" x14ac:dyDescent="0.25"/>
    <row r="70" ht="23.4" customHeight="1" x14ac:dyDescent="0.25"/>
    <row r="72" ht="17.399999999999999" customHeight="1" x14ac:dyDescent="0.25"/>
    <row r="73" ht="31.8" customHeight="1" x14ac:dyDescent="0.25"/>
    <row r="76" ht="17.399999999999999" customHeight="1" x14ac:dyDescent="0.25"/>
    <row r="77" ht="15.6" customHeight="1" x14ac:dyDescent="0.25"/>
    <row r="78" ht="18" customHeight="1" x14ac:dyDescent="0.25"/>
    <row r="79" ht="18" customHeight="1" x14ac:dyDescent="0.25"/>
  </sheetData>
  <mergeCells count="8">
    <mergeCell ref="A12:H12"/>
    <mergeCell ref="A5:B8"/>
    <mergeCell ref="A10:A11"/>
    <mergeCell ref="A1:Q1"/>
    <mergeCell ref="A3:B3"/>
    <mergeCell ref="C3:P3"/>
    <mergeCell ref="A4:Q4"/>
    <mergeCell ref="C10:H10"/>
  </mergeCells>
  <pageMargins left="0.7" right="0.7" top="0.75" bottom="0.75" header="0.3" footer="0.3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9"/>
  <sheetViews>
    <sheetView zoomScaleNormal="100" workbookViewId="0">
      <selection activeCell="A3" sqref="A3:Q3"/>
    </sheetView>
  </sheetViews>
  <sheetFormatPr defaultColWidth="9.33203125" defaultRowHeight="13.2" x14ac:dyDescent="0.25"/>
  <cols>
    <col min="1" max="1" width="5.109375" style="1" bestFit="1" customWidth="1"/>
    <col min="2" max="2" width="59.109375" style="1" customWidth="1"/>
    <col min="3" max="7" width="9.33203125" style="1" customWidth="1"/>
    <col min="8" max="16384" width="9.33203125" style="1"/>
  </cols>
  <sheetData>
    <row r="1" spans="1:17" ht="90.6" customHeight="1" thickBot="1" x14ac:dyDescent="0.3">
      <c r="A1" s="829" t="s">
        <v>196</v>
      </c>
      <c r="B1" s="830"/>
      <c r="C1" s="830"/>
      <c r="D1" s="830"/>
      <c r="E1" s="830"/>
      <c r="F1" s="830"/>
      <c r="G1" s="830"/>
      <c r="H1" s="830"/>
      <c r="I1" s="830"/>
      <c r="J1" s="830"/>
      <c r="K1" s="830"/>
      <c r="L1" s="830"/>
      <c r="M1" s="830"/>
      <c r="N1" s="830"/>
      <c r="O1" s="830"/>
      <c r="P1" s="830"/>
      <c r="Q1" s="831"/>
    </row>
    <row r="2" spans="1:17" ht="13.8" customHeight="1" thickBot="1" x14ac:dyDescent="0.3"/>
    <row r="3" spans="1:17" ht="25.2" thickBot="1" x14ac:dyDescent="0.3">
      <c r="A3" s="840" t="s">
        <v>315</v>
      </c>
      <c r="B3" s="889"/>
      <c r="C3" s="890">
        <v>113</v>
      </c>
      <c r="D3" s="838"/>
      <c r="E3" s="838"/>
      <c r="F3" s="838"/>
      <c r="G3" s="838"/>
      <c r="H3" s="838"/>
      <c r="I3" s="838"/>
      <c r="J3" s="838"/>
      <c r="K3" s="838"/>
      <c r="L3" s="838"/>
      <c r="M3" s="838"/>
      <c r="N3" s="838"/>
      <c r="O3" s="838"/>
      <c r="P3" s="838"/>
      <c r="Q3" s="839"/>
    </row>
    <row r="4" spans="1:17" ht="23.4" thickBot="1" x14ac:dyDescent="0.3">
      <c r="A4" s="779" t="s">
        <v>46</v>
      </c>
      <c r="B4" s="780"/>
      <c r="C4" s="780"/>
      <c r="D4" s="780"/>
      <c r="E4" s="780"/>
      <c r="F4" s="780"/>
      <c r="G4" s="780"/>
      <c r="H4" s="780"/>
      <c r="I4" s="780"/>
      <c r="J4" s="780"/>
      <c r="K4" s="780"/>
      <c r="L4" s="780"/>
      <c r="M4" s="780"/>
      <c r="N4" s="780"/>
      <c r="O4" s="780"/>
      <c r="P4" s="780"/>
      <c r="Q4" s="781"/>
    </row>
    <row r="5" spans="1:17" ht="17.399999999999999" customHeight="1" x14ac:dyDescent="0.3">
      <c r="A5" s="907" t="s">
        <v>53</v>
      </c>
      <c r="B5" s="908"/>
      <c r="C5" s="242" t="s">
        <v>33</v>
      </c>
      <c r="D5" s="49" t="s">
        <v>27</v>
      </c>
      <c r="E5" s="49" t="s">
        <v>22</v>
      </c>
      <c r="F5" s="49" t="s">
        <v>28</v>
      </c>
      <c r="G5" s="49" t="s">
        <v>30</v>
      </c>
      <c r="H5" s="49" t="s">
        <v>29</v>
      </c>
      <c r="I5" s="49" t="s">
        <v>34</v>
      </c>
      <c r="J5" s="49" t="s">
        <v>1</v>
      </c>
      <c r="K5" s="49">
        <v>100</v>
      </c>
      <c r="L5" s="49">
        <v>50</v>
      </c>
      <c r="M5" s="49">
        <v>0</v>
      </c>
      <c r="N5" s="49" t="s">
        <v>31</v>
      </c>
      <c r="O5" s="49" t="s">
        <v>32</v>
      </c>
      <c r="P5" s="49" t="s">
        <v>35</v>
      </c>
      <c r="Q5" s="50" t="s">
        <v>36</v>
      </c>
    </row>
    <row r="6" spans="1:17" ht="15.6" x14ac:dyDescent="0.3">
      <c r="A6" s="909"/>
      <c r="B6" s="910"/>
      <c r="C6" s="255">
        <v>4</v>
      </c>
      <c r="D6" s="58">
        <v>3</v>
      </c>
      <c r="E6" s="58">
        <v>1</v>
      </c>
      <c r="F6" s="58">
        <v>55</v>
      </c>
      <c r="G6" s="58">
        <v>57</v>
      </c>
      <c r="H6" s="58" t="s">
        <v>230</v>
      </c>
      <c r="I6" s="58">
        <v>27.5</v>
      </c>
      <c r="J6" s="58">
        <v>96.49</v>
      </c>
      <c r="K6" s="58" t="s">
        <v>48</v>
      </c>
      <c r="L6" s="58" t="s">
        <v>48</v>
      </c>
      <c r="M6" s="58">
        <v>1</v>
      </c>
      <c r="N6" s="58">
        <v>1</v>
      </c>
      <c r="O6" s="58">
        <v>7</v>
      </c>
      <c r="P6" s="58">
        <v>1</v>
      </c>
      <c r="Q6" s="260"/>
    </row>
    <row r="7" spans="1:17" ht="15.6" x14ac:dyDescent="0.3">
      <c r="A7" s="909"/>
      <c r="B7" s="910"/>
      <c r="C7" s="257" t="s">
        <v>33</v>
      </c>
      <c r="D7" s="115" t="s">
        <v>27</v>
      </c>
      <c r="E7" s="115" t="s">
        <v>61</v>
      </c>
      <c r="F7" s="115" t="s">
        <v>62</v>
      </c>
      <c r="G7" s="115" t="s">
        <v>28</v>
      </c>
      <c r="H7" s="115" t="s">
        <v>63</v>
      </c>
      <c r="I7" s="115" t="s">
        <v>64</v>
      </c>
      <c r="J7" s="115" t="s">
        <v>34</v>
      </c>
      <c r="K7" s="115" t="s">
        <v>65</v>
      </c>
      <c r="L7" s="115" t="s">
        <v>1</v>
      </c>
      <c r="M7" s="115">
        <v>5</v>
      </c>
      <c r="N7" s="115">
        <v>10</v>
      </c>
      <c r="O7" s="254"/>
      <c r="P7" s="254"/>
      <c r="Q7" s="258"/>
    </row>
    <row r="8" spans="1:17" ht="16.2" thickBot="1" x14ac:dyDescent="0.35">
      <c r="A8" s="911"/>
      <c r="B8" s="912"/>
      <c r="C8" s="61">
        <v>4</v>
      </c>
      <c r="D8" s="62">
        <v>4</v>
      </c>
      <c r="E8" s="62">
        <v>39.5</v>
      </c>
      <c r="F8" s="62">
        <v>2</v>
      </c>
      <c r="G8" s="62">
        <v>264</v>
      </c>
      <c r="H8" s="62">
        <v>9</v>
      </c>
      <c r="I8" s="132" t="s">
        <v>231</v>
      </c>
      <c r="J8" s="62">
        <v>29.33</v>
      </c>
      <c r="K8" s="62">
        <v>6.62</v>
      </c>
      <c r="L8" s="62">
        <v>26.5</v>
      </c>
      <c r="M8" s="62" t="s">
        <v>48</v>
      </c>
      <c r="N8" s="62" t="s">
        <v>48</v>
      </c>
      <c r="O8" s="62"/>
      <c r="P8" s="62" t="s">
        <v>48</v>
      </c>
      <c r="Q8" s="71"/>
    </row>
    <row r="9" spans="1:17" ht="13.8" thickBot="1" x14ac:dyDescent="0.3"/>
    <row r="10" spans="1:17" ht="17.399999999999999" customHeight="1" x14ac:dyDescent="0.25">
      <c r="A10" s="72" t="s">
        <v>1</v>
      </c>
      <c r="B10" s="73" t="s">
        <v>0</v>
      </c>
      <c r="C10" s="826" t="s">
        <v>43</v>
      </c>
      <c r="D10" s="827"/>
      <c r="E10" s="827"/>
      <c r="F10" s="827"/>
      <c r="G10" s="827"/>
      <c r="H10" s="828"/>
    </row>
    <row r="11" spans="1:17" ht="31.8" thickBot="1" x14ac:dyDescent="0.3">
      <c r="A11" s="74"/>
      <c r="B11" s="65"/>
      <c r="C11" s="51" t="s">
        <v>151</v>
      </c>
      <c r="D11" s="10" t="s">
        <v>152</v>
      </c>
      <c r="E11" s="10" t="s">
        <v>154</v>
      </c>
      <c r="F11" s="10" t="s">
        <v>153</v>
      </c>
      <c r="G11" s="10" t="s">
        <v>214</v>
      </c>
      <c r="H11" s="12" t="s">
        <v>215</v>
      </c>
    </row>
    <row r="12" spans="1:17" ht="21" customHeight="1" thickBot="1" x14ac:dyDescent="0.3">
      <c r="A12" s="913" t="s">
        <v>17</v>
      </c>
      <c r="B12" s="914"/>
      <c r="C12" s="914"/>
      <c r="D12" s="914"/>
      <c r="E12" s="914"/>
      <c r="F12" s="914"/>
      <c r="G12" s="914"/>
      <c r="H12" s="915"/>
    </row>
    <row r="13" spans="1:17" ht="18" x14ac:dyDescent="0.25">
      <c r="A13" s="29">
        <v>1</v>
      </c>
      <c r="B13" s="26" t="s">
        <v>3</v>
      </c>
      <c r="C13" s="13">
        <v>2</v>
      </c>
      <c r="D13" s="14">
        <v>5</v>
      </c>
      <c r="E13" s="14">
        <v>8</v>
      </c>
      <c r="F13" s="14">
        <v>10</v>
      </c>
      <c r="G13" s="14">
        <v>12</v>
      </c>
      <c r="H13" s="16">
        <v>13</v>
      </c>
      <c r="I13" s="5"/>
      <c r="J13" s="5"/>
      <c r="K13" s="5"/>
      <c r="L13" s="5"/>
      <c r="M13" s="5"/>
      <c r="N13" s="5"/>
      <c r="O13" s="5"/>
      <c r="P13" s="5"/>
      <c r="Q13" s="5"/>
    </row>
    <row r="14" spans="1:17" ht="21" customHeight="1" x14ac:dyDescent="0.25">
      <c r="A14" s="30">
        <v>2</v>
      </c>
      <c r="B14" s="27" t="s">
        <v>4</v>
      </c>
      <c r="C14" s="17">
        <v>2</v>
      </c>
      <c r="D14" s="3">
        <v>2</v>
      </c>
      <c r="E14" s="3">
        <v>1</v>
      </c>
      <c r="F14" s="3">
        <v>2</v>
      </c>
      <c r="G14" s="3">
        <v>1</v>
      </c>
      <c r="H14" s="248" t="s">
        <v>216</v>
      </c>
      <c r="I14" s="5"/>
      <c r="J14" s="5"/>
      <c r="K14" s="5"/>
      <c r="L14" s="5"/>
      <c r="M14" s="5"/>
      <c r="N14" s="5"/>
      <c r="O14" s="5"/>
      <c r="P14" s="5"/>
      <c r="Q14" s="5"/>
    </row>
    <row r="15" spans="1:17" ht="20.25" customHeight="1" x14ac:dyDescent="0.25">
      <c r="A15" s="31">
        <v>3</v>
      </c>
      <c r="B15" s="27" t="s">
        <v>5</v>
      </c>
      <c r="C15" s="246" t="s">
        <v>138</v>
      </c>
      <c r="D15" s="247" t="s">
        <v>138</v>
      </c>
      <c r="E15" s="247" t="s">
        <v>138</v>
      </c>
      <c r="F15" s="247" t="s">
        <v>138</v>
      </c>
      <c r="G15" s="247" t="s">
        <v>138</v>
      </c>
      <c r="H15" s="249" t="s">
        <v>138</v>
      </c>
      <c r="I15" s="5"/>
      <c r="J15" s="5"/>
      <c r="K15" s="5"/>
      <c r="L15" s="5"/>
      <c r="M15" s="5"/>
      <c r="N15" s="5"/>
      <c r="O15" s="5"/>
      <c r="P15" s="5"/>
      <c r="Q15" s="5"/>
    </row>
    <row r="16" spans="1:17" ht="19.5" customHeight="1" x14ac:dyDescent="0.25">
      <c r="A16" s="32">
        <v>4</v>
      </c>
      <c r="B16" s="27" t="s">
        <v>38</v>
      </c>
      <c r="C16" s="246" t="s">
        <v>141</v>
      </c>
      <c r="D16" s="247" t="s">
        <v>171</v>
      </c>
      <c r="E16" s="247" t="s">
        <v>182</v>
      </c>
      <c r="F16" s="247" t="s">
        <v>170</v>
      </c>
      <c r="G16" s="247" t="s">
        <v>141</v>
      </c>
      <c r="H16" s="249" t="s">
        <v>182</v>
      </c>
      <c r="I16" s="5"/>
      <c r="J16" s="5"/>
      <c r="K16" s="5"/>
      <c r="L16" s="5"/>
      <c r="M16" s="5"/>
      <c r="N16" s="5"/>
      <c r="O16" s="5"/>
      <c r="P16" s="5"/>
      <c r="Q16" s="5"/>
    </row>
    <row r="17" spans="1:17" ht="20.25" customHeight="1" x14ac:dyDescent="0.25">
      <c r="A17" s="33" t="s">
        <v>39</v>
      </c>
      <c r="B17" s="27" t="s">
        <v>6</v>
      </c>
      <c r="C17" s="17">
        <v>203</v>
      </c>
      <c r="D17" s="3">
        <v>199</v>
      </c>
      <c r="E17" s="3">
        <v>367</v>
      </c>
      <c r="F17" s="3">
        <v>310</v>
      </c>
      <c r="G17" s="3">
        <v>263</v>
      </c>
      <c r="H17" s="248" t="s">
        <v>216</v>
      </c>
      <c r="I17" s="5"/>
      <c r="J17" s="5"/>
      <c r="K17" s="5"/>
      <c r="L17" s="5"/>
      <c r="M17" s="5"/>
      <c r="N17" s="5"/>
      <c r="O17" s="5"/>
      <c r="P17" s="5"/>
      <c r="Q17" s="5"/>
    </row>
    <row r="18" spans="1:17" ht="19.5" customHeight="1" x14ac:dyDescent="0.25">
      <c r="A18" s="34">
        <v>6</v>
      </c>
      <c r="B18" s="27" t="s">
        <v>40</v>
      </c>
      <c r="C18" s="17">
        <v>10</v>
      </c>
      <c r="D18" s="3">
        <v>10</v>
      </c>
      <c r="E18" s="3">
        <v>6</v>
      </c>
      <c r="F18" s="3">
        <v>8</v>
      </c>
      <c r="G18" s="3">
        <v>9</v>
      </c>
      <c r="H18" s="248" t="s">
        <v>216</v>
      </c>
      <c r="I18" s="5"/>
      <c r="J18" s="5"/>
      <c r="K18" s="5"/>
      <c r="L18" s="5"/>
      <c r="M18" s="5"/>
      <c r="N18" s="5"/>
      <c r="O18" s="5"/>
      <c r="P18" s="5"/>
      <c r="Q18" s="5"/>
    </row>
    <row r="19" spans="1:17" ht="19.5" customHeight="1" x14ac:dyDescent="0.25">
      <c r="A19" s="35">
        <v>7</v>
      </c>
      <c r="B19" s="27" t="s">
        <v>7</v>
      </c>
      <c r="C19" s="17">
        <v>237</v>
      </c>
      <c r="D19" s="3">
        <v>212</v>
      </c>
      <c r="E19" s="3">
        <v>300</v>
      </c>
      <c r="F19" s="3">
        <v>300</v>
      </c>
      <c r="G19" s="3">
        <v>50</v>
      </c>
      <c r="H19" s="248" t="s">
        <v>216</v>
      </c>
      <c r="I19" s="5"/>
      <c r="J19" s="5"/>
      <c r="K19" s="5"/>
      <c r="L19" s="5"/>
      <c r="M19" s="5"/>
      <c r="N19" s="5"/>
      <c r="O19" s="5"/>
      <c r="P19" s="5"/>
      <c r="Q19" s="5"/>
    </row>
    <row r="20" spans="1:17" ht="19.5" customHeight="1" x14ac:dyDescent="0.25">
      <c r="A20" s="36">
        <v>8</v>
      </c>
      <c r="B20" s="27" t="s">
        <v>41</v>
      </c>
      <c r="C20" s="17">
        <v>336</v>
      </c>
      <c r="D20" s="3">
        <v>283</v>
      </c>
      <c r="E20" s="3">
        <v>332</v>
      </c>
      <c r="F20" s="3">
        <v>326</v>
      </c>
      <c r="G20" s="3">
        <v>251</v>
      </c>
      <c r="H20" s="248" t="s">
        <v>216</v>
      </c>
      <c r="I20" s="5"/>
      <c r="J20" s="5"/>
      <c r="K20" s="5"/>
      <c r="L20" s="5"/>
      <c r="M20" s="5"/>
      <c r="N20" s="5"/>
      <c r="O20" s="5"/>
      <c r="P20" s="5"/>
      <c r="Q20" s="5"/>
    </row>
    <row r="21" spans="1:17" ht="19.5" customHeight="1" x14ac:dyDescent="0.25">
      <c r="A21" s="30">
        <v>9</v>
      </c>
      <c r="B21" s="27" t="s">
        <v>42</v>
      </c>
      <c r="C21" s="17">
        <v>5</v>
      </c>
      <c r="D21" s="3">
        <v>10</v>
      </c>
      <c r="E21" s="3">
        <v>9</v>
      </c>
      <c r="F21" s="3">
        <v>10</v>
      </c>
      <c r="G21" s="3">
        <v>10</v>
      </c>
      <c r="H21" s="248" t="s">
        <v>216</v>
      </c>
      <c r="I21" s="5"/>
      <c r="J21" s="5"/>
      <c r="K21" s="5"/>
      <c r="L21" s="5"/>
      <c r="M21" s="5"/>
      <c r="N21" s="5"/>
      <c r="O21" s="5"/>
      <c r="P21" s="5"/>
      <c r="Q21" s="5"/>
    </row>
    <row r="22" spans="1:17" ht="19.5" customHeight="1" thickBot="1" x14ac:dyDescent="0.3">
      <c r="A22" s="37">
        <v>10</v>
      </c>
      <c r="B22" s="28" t="s">
        <v>19</v>
      </c>
      <c r="C22" s="19">
        <v>300</v>
      </c>
      <c r="D22" s="20">
        <v>281</v>
      </c>
      <c r="E22" s="20">
        <v>300</v>
      </c>
      <c r="F22" s="20">
        <v>297</v>
      </c>
      <c r="G22" s="20">
        <v>297</v>
      </c>
      <c r="H22" s="250" t="s">
        <v>216</v>
      </c>
      <c r="I22" s="5"/>
      <c r="J22" s="5"/>
      <c r="K22" s="5"/>
      <c r="L22" s="5"/>
      <c r="M22" s="5"/>
      <c r="N22" s="5"/>
      <c r="O22" s="5"/>
      <c r="P22" s="5"/>
      <c r="Q22" s="5"/>
    </row>
    <row r="23" spans="1:17" ht="19.5" customHeight="1" thickBot="1" x14ac:dyDescent="0.3">
      <c r="A23" s="904" t="s">
        <v>18</v>
      </c>
      <c r="B23" s="905"/>
      <c r="C23" s="905"/>
      <c r="D23" s="905"/>
      <c r="E23" s="905"/>
      <c r="F23" s="905"/>
      <c r="G23" s="905"/>
      <c r="H23" s="906"/>
      <c r="I23" s="78"/>
      <c r="J23" s="78"/>
      <c r="K23" s="78"/>
      <c r="L23" s="78"/>
      <c r="M23" s="78"/>
      <c r="N23" s="78"/>
      <c r="O23" s="78"/>
      <c r="P23" s="78"/>
      <c r="Q23" s="78"/>
    </row>
    <row r="24" spans="1:17" ht="19.5" customHeight="1" x14ac:dyDescent="0.25">
      <c r="A24" s="41">
        <v>11</v>
      </c>
      <c r="B24" s="46" t="s">
        <v>8</v>
      </c>
      <c r="C24" s="13">
        <v>22</v>
      </c>
      <c r="D24" s="13">
        <v>0</v>
      </c>
      <c r="E24" s="13" t="s">
        <v>21</v>
      </c>
      <c r="F24" s="13" t="s">
        <v>230</v>
      </c>
      <c r="G24" s="13" t="s">
        <v>52</v>
      </c>
      <c r="H24" s="80" t="s">
        <v>52</v>
      </c>
      <c r="I24" s="5"/>
      <c r="J24" s="5"/>
      <c r="K24" s="5"/>
      <c r="L24" s="5"/>
      <c r="M24" s="5"/>
      <c r="N24" s="5"/>
      <c r="O24" s="5"/>
      <c r="P24" s="5"/>
      <c r="Q24" s="5"/>
    </row>
    <row r="25" spans="1:17" ht="19.5" customHeight="1" x14ac:dyDescent="0.25">
      <c r="A25" s="30">
        <v>12</v>
      </c>
      <c r="B25" s="47" t="s">
        <v>9</v>
      </c>
      <c r="C25" s="17">
        <v>21</v>
      </c>
      <c r="D25" s="17">
        <v>8</v>
      </c>
      <c r="E25" s="17" t="s">
        <v>21</v>
      </c>
      <c r="F25" s="17">
        <v>28</v>
      </c>
      <c r="G25" s="17" t="s">
        <v>52</v>
      </c>
      <c r="H25" s="75" t="s">
        <v>52</v>
      </c>
      <c r="I25" s="5"/>
      <c r="J25" s="5"/>
      <c r="K25" s="5"/>
      <c r="L25" s="5"/>
      <c r="M25" s="5"/>
      <c r="N25" s="5"/>
      <c r="O25" s="5"/>
      <c r="P25" s="5"/>
      <c r="Q25" s="5"/>
    </row>
    <row r="26" spans="1:17" ht="19.5" customHeight="1" x14ac:dyDescent="0.25">
      <c r="A26" s="30">
        <v>13</v>
      </c>
      <c r="B26" s="47" t="s">
        <v>10</v>
      </c>
      <c r="C26" s="17">
        <v>9</v>
      </c>
      <c r="D26" s="17">
        <v>8</v>
      </c>
      <c r="E26" s="17" t="s">
        <v>21</v>
      </c>
      <c r="F26" s="17">
        <v>8</v>
      </c>
      <c r="G26" s="17" t="s">
        <v>52</v>
      </c>
      <c r="H26" s="75" t="s">
        <v>52</v>
      </c>
      <c r="I26" s="5"/>
      <c r="J26" s="5"/>
      <c r="K26" s="5"/>
      <c r="L26" s="5"/>
      <c r="M26" s="5"/>
      <c r="N26" s="5"/>
      <c r="O26" s="5"/>
      <c r="P26" s="5"/>
      <c r="Q26" s="5"/>
    </row>
    <row r="27" spans="1:17" ht="19.5" customHeight="1" x14ac:dyDescent="0.25">
      <c r="A27" s="30">
        <v>14</v>
      </c>
      <c r="B27" s="47" t="s">
        <v>11</v>
      </c>
      <c r="C27" s="17" t="s">
        <v>51</v>
      </c>
      <c r="D27" s="17" t="s">
        <v>51</v>
      </c>
      <c r="E27" s="17" t="s">
        <v>21</v>
      </c>
      <c r="F27" s="17" t="s">
        <v>22</v>
      </c>
      <c r="G27" s="17" t="s">
        <v>52</v>
      </c>
      <c r="H27" s="75" t="s">
        <v>52</v>
      </c>
      <c r="I27" s="5"/>
      <c r="J27" s="5"/>
      <c r="K27" s="5"/>
      <c r="L27" s="5"/>
      <c r="M27" s="5"/>
      <c r="N27" s="5"/>
      <c r="O27" s="5"/>
      <c r="P27" s="5"/>
      <c r="Q27" s="5"/>
    </row>
    <row r="28" spans="1:17" ht="19.5" customHeight="1" x14ac:dyDescent="0.25">
      <c r="A28" s="30">
        <v>15</v>
      </c>
      <c r="B28" s="47" t="s">
        <v>12</v>
      </c>
      <c r="C28" s="17" t="s">
        <v>20</v>
      </c>
      <c r="D28" s="17" t="s">
        <v>20</v>
      </c>
      <c r="E28" s="17" t="s">
        <v>20</v>
      </c>
      <c r="F28" s="17" t="s">
        <v>20</v>
      </c>
      <c r="G28" s="17" t="s">
        <v>52</v>
      </c>
      <c r="H28" s="75" t="s">
        <v>52</v>
      </c>
      <c r="I28" s="5"/>
      <c r="J28" s="5"/>
      <c r="K28" s="5"/>
      <c r="L28" s="5"/>
      <c r="M28" s="5"/>
      <c r="N28" s="5"/>
      <c r="O28" s="5"/>
      <c r="P28" s="5"/>
      <c r="Q28" s="5"/>
    </row>
    <row r="29" spans="1:17" ht="19.5" customHeight="1" x14ac:dyDescent="0.25">
      <c r="A29" s="42">
        <v>16</v>
      </c>
      <c r="B29" s="47" t="s">
        <v>13</v>
      </c>
      <c r="C29" s="17">
        <v>60</v>
      </c>
      <c r="D29" s="17">
        <v>53</v>
      </c>
      <c r="E29" s="17">
        <v>60</v>
      </c>
      <c r="F29" s="17">
        <v>60</v>
      </c>
      <c r="G29" s="17" t="s">
        <v>52</v>
      </c>
      <c r="H29" s="75" t="s">
        <v>52</v>
      </c>
      <c r="I29" s="5"/>
      <c r="J29" s="5"/>
      <c r="K29" s="5"/>
      <c r="L29" s="5"/>
      <c r="M29" s="5"/>
      <c r="N29" s="5"/>
      <c r="O29" s="5"/>
      <c r="P29" s="5"/>
      <c r="Q29" s="5"/>
    </row>
    <row r="30" spans="1:17" ht="19.5" customHeight="1" x14ac:dyDescent="0.25">
      <c r="A30" s="42">
        <v>17</v>
      </c>
      <c r="B30" s="47" t="s">
        <v>50</v>
      </c>
      <c r="C30" s="17">
        <v>63</v>
      </c>
      <c r="D30" s="17">
        <v>57</v>
      </c>
      <c r="E30" s="17">
        <v>86</v>
      </c>
      <c r="F30" s="17">
        <v>58</v>
      </c>
      <c r="G30" s="17" t="s">
        <v>52</v>
      </c>
      <c r="H30" s="75" t="s">
        <v>52</v>
      </c>
      <c r="I30" s="5"/>
      <c r="J30" s="5"/>
      <c r="K30" s="5"/>
      <c r="L30" s="5"/>
      <c r="M30" s="5"/>
      <c r="N30" s="5"/>
      <c r="O30" s="5"/>
      <c r="P30" s="5"/>
      <c r="Q30" s="5"/>
    </row>
    <row r="31" spans="1:17" ht="18.75" customHeight="1" x14ac:dyDescent="0.25">
      <c r="A31" s="42">
        <v>18</v>
      </c>
      <c r="B31" s="47" t="s">
        <v>14</v>
      </c>
      <c r="C31" s="17">
        <v>2</v>
      </c>
      <c r="D31" s="17">
        <v>3</v>
      </c>
      <c r="E31" s="17">
        <v>2</v>
      </c>
      <c r="F31" s="17">
        <v>2</v>
      </c>
      <c r="G31" s="17" t="s">
        <v>52</v>
      </c>
      <c r="H31" s="75" t="s">
        <v>52</v>
      </c>
      <c r="I31" s="5"/>
      <c r="J31" s="5"/>
      <c r="K31" s="5"/>
      <c r="L31" s="5"/>
      <c r="M31" s="5"/>
      <c r="N31" s="5"/>
      <c r="O31" s="5"/>
      <c r="P31" s="5"/>
      <c r="Q31" s="5"/>
    </row>
    <row r="32" spans="1:17" ht="18.75" customHeight="1" x14ac:dyDescent="0.25">
      <c r="A32" s="42">
        <v>19</v>
      </c>
      <c r="B32" s="47" t="s">
        <v>2</v>
      </c>
      <c r="C32" s="17">
        <v>0</v>
      </c>
      <c r="D32" s="17">
        <v>1</v>
      </c>
      <c r="E32" s="17">
        <v>0</v>
      </c>
      <c r="F32" s="17">
        <v>1</v>
      </c>
      <c r="G32" s="17" t="s">
        <v>52</v>
      </c>
      <c r="H32" s="75" t="s">
        <v>52</v>
      </c>
      <c r="I32" s="5"/>
      <c r="J32" s="5"/>
      <c r="K32" s="5"/>
      <c r="L32" s="5"/>
      <c r="M32" s="5"/>
      <c r="N32" s="5"/>
      <c r="O32" s="5"/>
      <c r="P32" s="5"/>
      <c r="Q32" s="5"/>
    </row>
    <row r="33" spans="1:17" ht="19.5" customHeight="1" x14ac:dyDescent="0.25">
      <c r="A33" s="42">
        <v>20</v>
      </c>
      <c r="B33" s="47" t="s">
        <v>15</v>
      </c>
      <c r="C33" s="17" t="s">
        <v>232</v>
      </c>
      <c r="D33" s="17" t="s">
        <v>233</v>
      </c>
      <c r="E33" s="17" t="s">
        <v>234</v>
      </c>
      <c r="F33" s="17" t="s">
        <v>224</v>
      </c>
      <c r="G33" s="17" t="s">
        <v>52</v>
      </c>
      <c r="H33" s="75" t="s">
        <v>52</v>
      </c>
      <c r="I33" s="5"/>
      <c r="J33" s="5"/>
      <c r="K33" s="5"/>
      <c r="L33" s="5"/>
      <c r="M33" s="5"/>
      <c r="N33" s="5"/>
      <c r="O33" s="5"/>
      <c r="P33" s="5"/>
      <c r="Q33" s="5"/>
    </row>
    <row r="34" spans="1:17" ht="19.5" customHeight="1" thickBot="1" x14ac:dyDescent="0.3">
      <c r="A34" s="77">
        <v>21</v>
      </c>
      <c r="B34" s="48" t="s">
        <v>16</v>
      </c>
      <c r="C34" s="19" t="s">
        <v>20</v>
      </c>
      <c r="D34" s="19" t="s">
        <v>20</v>
      </c>
      <c r="E34" s="19" t="s">
        <v>20</v>
      </c>
      <c r="F34" s="19" t="s">
        <v>20</v>
      </c>
      <c r="G34" s="19" t="s">
        <v>52</v>
      </c>
      <c r="H34" s="76" t="s">
        <v>52</v>
      </c>
      <c r="I34" s="5"/>
      <c r="J34" s="5"/>
      <c r="K34" s="5"/>
      <c r="L34" s="5"/>
      <c r="M34" s="5"/>
      <c r="N34" s="5"/>
      <c r="O34" s="5"/>
      <c r="P34" s="5"/>
      <c r="Q34" s="5"/>
    </row>
    <row r="36" spans="1:17" ht="19.5" customHeight="1" x14ac:dyDescent="0.25"/>
    <row r="37" spans="1:17" ht="19.5" customHeight="1" x14ac:dyDescent="0.25"/>
    <row r="38" spans="1:17" ht="19.5" customHeight="1" x14ac:dyDescent="0.25"/>
    <row r="39" spans="1:17" ht="19.5" customHeight="1" x14ac:dyDescent="0.25"/>
    <row r="40" spans="1:17" ht="20.25" customHeight="1" x14ac:dyDescent="0.25"/>
    <row r="42" spans="1:17" ht="20.25" customHeight="1" x14ac:dyDescent="0.25"/>
    <row r="44" spans="1:17" ht="20.25" customHeight="1" x14ac:dyDescent="0.25"/>
    <row r="46" spans="1:17" ht="18" customHeight="1" x14ac:dyDescent="0.25"/>
    <row r="47" spans="1:17" ht="16.2" customHeight="1" x14ac:dyDescent="0.25"/>
    <row r="48" spans="1:17" ht="18" customHeight="1" x14ac:dyDescent="0.25"/>
    <row r="53" ht="15.6" customHeight="1" x14ac:dyDescent="0.25"/>
    <row r="55" ht="18" customHeight="1" x14ac:dyDescent="0.25"/>
    <row r="68" ht="23.4" customHeight="1" x14ac:dyDescent="0.25"/>
    <row r="69" ht="21.6" customHeight="1" x14ac:dyDescent="0.25"/>
    <row r="70" ht="23.4" customHeight="1" x14ac:dyDescent="0.25"/>
    <row r="72" ht="17.399999999999999" customHeight="1" x14ac:dyDescent="0.25"/>
    <row r="73" ht="31.8" customHeight="1" x14ac:dyDescent="0.25"/>
    <row r="76" ht="17.399999999999999" customHeight="1" x14ac:dyDescent="0.25"/>
    <row r="77" ht="15.6" customHeight="1" x14ac:dyDescent="0.25"/>
    <row r="78" ht="18" customHeight="1" x14ac:dyDescent="0.25"/>
    <row r="79" ht="18" customHeight="1" x14ac:dyDescent="0.25"/>
  </sheetData>
  <mergeCells count="8">
    <mergeCell ref="A23:H23"/>
    <mergeCell ref="A3:B3"/>
    <mergeCell ref="C3:Q3"/>
    <mergeCell ref="A5:B8"/>
    <mergeCell ref="A1:Q1"/>
    <mergeCell ref="A4:Q4"/>
    <mergeCell ref="C10:H10"/>
    <mergeCell ref="A12:H12"/>
  </mergeCells>
  <pageMargins left="0.7" right="0.7" top="0.75" bottom="0.75" header="0.3" footer="0.3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4"/>
  <sheetViews>
    <sheetView zoomScaleNormal="100" workbookViewId="0">
      <selection activeCell="A40" sqref="A40:Q44"/>
    </sheetView>
  </sheetViews>
  <sheetFormatPr defaultColWidth="9.33203125" defaultRowHeight="13.2" x14ac:dyDescent="0.25"/>
  <cols>
    <col min="1" max="1" width="5.109375" style="1" bestFit="1" customWidth="1"/>
    <col min="2" max="2" width="59.109375" style="1" customWidth="1"/>
    <col min="3" max="7" width="9.33203125" style="1" customWidth="1"/>
    <col min="8" max="9" width="9.33203125" style="1"/>
    <col min="10" max="11" width="10.77734375" style="1" customWidth="1"/>
    <col min="12" max="16384" width="9.33203125" style="1"/>
  </cols>
  <sheetData>
    <row r="1" spans="1:17" ht="90.6" customHeight="1" thickBot="1" x14ac:dyDescent="0.3">
      <c r="A1" s="829" t="s">
        <v>58</v>
      </c>
      <c r="B1" s="830"/>
      <c r="C1" s="830"/>
      <c r="D1" s="830"/>
      <c r="E1" s="830"/>
      <c r="F1" s="830"/>
      <c r="G1" s="830"/>
      <c r="H1" s="830"/>
      <c r="I1" s="830"/>
      <c r="J1" s="830"/>
      <c r="K1" s="830"/>
      <c r="L1" s="830"/>
      <c r="M1" s="830"/>
      <c r="N1" s="830"/>
      <c r="O1" s="830"/>
      <c r="P1" s="830"/>
      <c r="Q1" s="831"/>
    </row>
    <row r="2" spans="1:17" ht="13.8" customHeight="1" thickBot="1" x14ac:dyDescent="0.3"/>
    <row r="3" spans="1:17" ht="25.2" thickBot="1" x14ac:dyDescent="0.3">
      <c r="A3" s="840" t="s">
        <v>315</v>
      </c>
      <c r="B3" s="889"/>
      <c r="C3" s="890">
        <v>114</v>
      </c>
      <c r="D3" s="838"/>
      <c r="E3" s="838"/>
      <c r="F3" s="838"/>
      <c r="G3" s="838"/>
      <c r="H3" s="838"/>
      <c r="I3" s="838"/>
      <c r="J3" s="838"/>
      <c r="K3" s="838"/>
      <c r="L3" s="838"/>
      <c r="M3" s="838"/>
      <c r="N3" s="838"/>
      <c r="O3" s="838"/>
      <c r="P3" s="838"/>
      <c r="Q3" s="839"/>
    </row>
    <row r="4" spans="1:17" ht="23.4" thickBot="1" x14ac:dyDescent="0.3">
      <c r="A4" s="779" t="s">
        <v>45</v>
      </c>
      <c r="B4" s="780"/>
      <c r="C4" s="780"/>
      <c r="D4" s="780"/>
      <c r="E4" s="780"/>
      <c r="F4" s="780"/>
      <c r="G4" s="780"/>
      <c r="H4" s="780"/>
      <c r="I4" s="780"/>
      <c r="J4" s="780"/>
      <c r="K4" s="780"/>
      <c r="L4" s="780"/>
      <c r="M4" s="780"/>
      <c r="N4" s="780"/>
      <c r="O4" s="780"/>
      <c r="P4" s="780"/>
      <c r="Q4" s="781"/>
    </row>
    <row r="5" spans="1:17" ht="22.2" customHeight="1" thickBot="1" x14ac:dyDescent="0.35">
      <c r="A5" s="832"/>
      <c r="B5" s="947"/>
      <c r="C5" s="88" t="s">
        <v>33</v>
      </c>
      <c r="D5" s="89" t="s">
        <v>27</v>
      </c>
      <c r="E5" s="89" t="s">
        <v>22</v>
      </c>
      <c r="F5" s="89" t="s">
        <v>28</v>
      </c>
      <c r="G5" s="89" t="s">
        <v>30</v>
      </c>
      <c r="H5" s="89" t="s">
        <v>29</v>
      </c>
      <c r="I5" s="89" t="s">
        <v>34</v>
      </c>
      <c r="J5" s="89" t="s">
        <v>1</v>
      </c>
      <c r="K5" s="89">
        <v>100</v>
      </c>
      <c r="L5" s="89">
        <v>50</v>
      </c>
      <c r="M5" s="89">
        <v>0</v>
      </c>
      <c r="N5" s="89" t="s">
        <v>31</v>
      </c>
      <c r="O5" s="89" t="s">
        <v>32</v>
      </c>
      <c r="P5" s="90" t="s">
        <v>35</v>
      </c>
      <c r="Q5" s="87" t="s">
        <v>36</v>
      </c>
    </row>
    <row r="6" spans="1:17" ht="16.2" thickBot="1" x14ac:dyDescent="0.35">
      <c r="A6" s="931" t="s">
        <v>24</v>
      </c>
      <c r="B6" s="932"/>
      <c r="C6" s="106">
        <v>8</v>
      </c>
      <c r="D6" s="96">
        <v>7</v>
      </c>
      <c r="E6" s="96">
        <v>2</v>
      </c>
      <c r="F6" s="96">
        <v>132</v>
      </c>
      <c r="G6" s="96">
        <v>87</v>
      </c>
      <c r="H6" s="96" t="s">
        <v>59</v>
      </c>
      <c r="I6" s="96">
        <v>26.4</v>
      </c>
      <c r="J6" s="96">
        <v>151.72</v>
      </c>
      <c r="K6" s="96" t="s">
        <v>48</v>
      </c>
      <c r="L6" s="96">
        <v>1</v>
      </c>
      <c r="M6" s="96" t="s">
        <v>48</v>
      </c>
      <c r="N6" s="96">
        <v>7</v>
      </c>
      <c r="O6" s="96">
        <v>10</v>
      </c>
      <c r="P6" s="97">
        <v>6</v>
      </c>
      <c r="Q6" s="98">
        <v>0</v>
      </c>
    </row>
    <row r="7" spans="1:17" ht="16.2" thickBot="1" x14ac:dyDescent="0.3">
      <c r="A7" s="933"/>
      <c r="B7" s="934"/>
      <c r="C7" s="107" t="s">
        <v>33</v>
      </c>
      <c r="D7" s="103" t="s">
        <v>27</v>
      </c>
      <c r="E7" s="103" t="s">
        <v>61</v>
      </c>
      <c r="F7" s="103" t="s">
        <v>62</v>
      </c>
      <c r="G7" s="103" t="s">
        <v>28</v>
      </c>
      <c r="H7" s="103" t="s">
        <v>63</v>
      </c>
      <c r="I7" s="103" t="s">
        <v>64</v>
      </c>
      <c r="J7" s="103" t="s">
        <v>34</v>
      </c>
      <c r="K7" s="103" t="s">
        <v>65</v>
      </c>
      <c r="L7" s="103" t="s">
        <v>1</v>
      </c>
      <c r="M7" s="103" t="s">
        <v>66</v>
      </c>
      <c r="N7" s="103" t="s">
        <v>67</v>
      </c>
      <c r="O7" s="104"/>
      <c r="P7" s="104"/>
      <c r="Q7" s="105"/>
    </row>
    <row r="8" spans="1:17" ht="16.2" thickBot="1" x14ac:dyDescent="0.3">
      <c r="A8" s="935"/>
      <c r="B8" s="936"/>
      <c r="C8" s="108">
        <v>8</v>
      </c>
      <c r="D8" s="64">
        <v>7</v>
      </c>
      <c r="E8" s="64">
        <v>24</v>
      </c>
      <c r="F8" s="64" t="s">
        <v>48</v>
      </c>
      <c r="G8" s="64">
        <v>155</v>
      </c>
      <c r="H8" s="64">
        <v>9</v>
      </c>
      <c r="I8" s="99" t="s">
        <v>68</v>
      </c>
      <c r="J8" s="64">
        <v>17.22</v>
      </c>
      <c r="K8" s="64">
        <v>6.45</v>
      </c>
      <c r="L8" s="64">
        <v>16</v>
      </c>
      <c r="M8" s="64" t="s">
        <v>48</v>
      </c>
      <c r="N8" s="64" t="s">
        <v>48</v>
      </c>
      <c r="O8" s="100"/>
      <c r="P8" s="100"/>
      <c r="Q8" s="101"/>
    </row>
    <row r="9" spans="1:17" ht="13.8" thickBot="1" x14ac:dyDescent="0.3"/>
    <row r="10" spans="1:17" ht="21" customHeight="1" x14ac:dyDescent="0.25">
      <c r="A10" s="824" t="s">
        <v>1</v>
      </c>
      <c r="B10" s="824" t="s">
        <v>0</v>
      </c>
      <c r="C10" s="826" t="s">
        <v>25</v>
      </c>
      <c r="D10" s="827"/>
      <c r="E10" s="827"/>
      <c r="F10" s="827"/>
      <c r="G10" s="827"/>
      <c r="H10" s="827"/>
      <c r="I10" s="827"/>
      <c r="J10" s="827"/>
      <c r="K10" s="828"/>
    </row>
    <row r="11" spans="1:17" ht="33" customHeight="1" thickBot="1" x14ac:dyDescent="0.3">
      <c r="A11" s="825"/>
      <c r="B11" s="825"/>
      <c r="C11" s="9" t="s">
        <v>150</v>
      </c>
      <c r="D11" s="10" t="s">
        <v>151</v>
      </c>
      <c r="E11" s="10" t="s">
        <v>152</v>
      </c>
      <c r="F11" s="10" t="s">
        <v>153</v>
      </c>
      <c r="G11" s="11" t="s">
        <v>150</v>
      </c>
      <c r="H11" s="10" t="s">
        <v>151</v>
      </c>
      <c r="I11" s="10" t="s">
        <v>152</v>
      </c>
      <c r="J11" s="10" t="s">
        <v>153</v>
      </c>
      <c r="K11" s="12" t="s">
        <v>157</v>
      </c>
    </row>
    <row r="12" spans="1:17" ht="21" customHeight="1" thickBot="1" x14ac:dyDescent="0.3">
      <c r="A12" s="821" t="s">
        <v>17</v>
      </c>
      <c r="B12" s="822"/>
      <c r="C12" s="822"/>
      <c r="D12" s="822"/>
      <c r="E12" s="822"/>
      <c r="F12" s="822"/>
      <c r="G12" s="822"/>
      <c r="H12" s="822"/>
      <c r="I12" s="822"/>
      <c r="J12" s="822"/>
      <c r="K12" s="823"/>
    </row>
    <row r="13" spans="1:17" ht="20.25" customHeight="1" x14ac:dyDescent="0.25">
      <c r="A13" s="29">
        <v>1</v>
      </c>
      <c r="B13" s="26" t="s">
        <v>3</v>
      </c>
      <c r="C13" s="13">
        <v>1</v>
      </c>
      <c r="D13" s="14">
        <v>4</v>
      </c>
      <c r="E13" s="14">
        <v>6</v>
      </c>
      <c r="F13" s="14">
        <v>8</v>
      </c>
      <c r="G13" s="14">
        <v>12</v>
      </c>
      <c r="H13" s="15">
        <v>14</v>
      </c>
      <c r="I13" s="15">
        <v>16</v>
      </c>
      <c r="J13" s="15">
        <v>18</v>
      </c>
      <c r="K13" s="16">
        <v>21</v>
      </c>
    </row>
    <row r="14" spans="1:17" ht="19.5" customHeight="1" x14ac:dyDescent="0.25">
      <c r="A14" s="30">
        <v>2</v>
      </c>
      <c r="B14" s="27" t="s">
        <v>4</v>
      </c>
      <c r="C14" s="17">
        <v>1</v>
      </c>
      <c r="D14" s="3">
        <v>2</v>
      </c>
      <c r="E14" s="3">
        <v>2</v>
      </c>
      <c r="F14" s="3">
        <v>1</v>
      </c>
      <c r="G14" s="3">
        <v>1</v>
      </c>
      <c r="H14" s="2">
        <v>2</v>
      </c>
      <c r="I14" s="2">
        <v>1</v>
      </c>
      <c r="J14" s="2">
        <v>2</v>
      </c>
      <c r="K14" s="18">
        <v>2</v>
      </c>
    </row>
    <row r="15" spans="1:17" ht="20.25" customHeight="1" x14ac:dyDescent="0.25">
      <c r="A15" s="31">
        <v>3</v>
      </c>
      <c r="B15" s="27" t="s">
        <v>5</v>
      </c>
      <c r="C15" s="17">
        <v>4</v>
      </c>
      <c r="D15" s="3">
        <v>4</v>
      </c>
      <c r="E15" s="3">
        <v>4</v>
      </c>
      <c r="F15" s="3">
        <v>4</v>
      </c>
      <c r="G15" s="3">
        <v>4</v>
      </c>
      <c r="H15" s="2">
        <v>4</v>
      </c>
      <c r="I15" s="2">
        <v>4</v>
      </c>
      <c r="J15" s="2">
        <v>4</v>
      </c>
      <c r="K15" s="18">
        <v>4</v>
      </c>
    </row>
    <row r="16" spans="1:17" ht="19.5" customHeight="1" x14ac:dyDescent="0.25">
      <c r="A16" s="32">
        <v>4</v>
      </c>
      <c r="B16" s="27" t="s">
        <v>38</v>
      </c>
      <c r="C16" s="17">
        <v>2</v>
      </c>
      <c r="D16" s="3">
        <v>1</v>
      </c>
      <c r="E16" s="3">
        <v>3</v>
      </c>
      <c r="F16" s="3">
        <v>5</v>
      </c>
      <c r="G16" s="3">
        <v>2</v>
      </c>
      <c r="H16" s="2">
        <v>1</v>
      </c>
      <c r="I16" s="2">
        <v>3</v>
      </c>
      <c r="J16" s="2">
        <v>5</v>
      </c>
      <c r="K16" s="18">
        <v>2</v>
      </c>
    </row>
    <row r="17" spans="1:14" ht="19.5" customHeight="1" x14ac:dyDescent="0.25">
      <c r="A17" s="33" t="s">
        <v>39</v>
      </c>
      <c r="B17" s="27" t="s">
        <v>6</v>
      </c>
      <c r="C17" s="17">
        <v>150</v>
      </c>
      <c r="D17" s="3">
        <v>150</v>
      </c>
      <c r="E17" s="3">
        <v>126</v>
      </c>
      <c r="F17" s="3">
        <v>194</v>
      </c>
      <c r="G17" s="3">
        <v>187</v>
      </c>
      <c r="H17" s="2">
        <v>169</v>
      </c>
      <c r="I17" s="2">
        <v>160</v>
      </c>
      <c r="J17" s="2">
        <v>72</v>
      </c>
      <c r="K17" s="18">
        <v>151</v>
      </c>
    </row>
    <row r="18" spans="1:14" ht="19.5" customHeight="1" x14ac:dyDescent="0.25">
      <c r="A18" s="34">
        <v>6</v>
      </c>
      <c r="B18" s="27" t="s">
        <v>40</v>
      </c>
      <c r="C18" s="17">
        <v>7</v>
      </c>
      <c r="D18" s="3">
        <v>7</v>
      </c>
      <c r="E18" s="3">
        <v>2</v>
      </c>
      <c r="F18" s="3">
        <v>5</v>
      </c>
      <c r="G18" s="3">
        <v>7</v>
      </c>
      <c r="H18" s="2">
        <v>7</v>
      </c>
      <c r="I18" s="2">
        <v>10</v>
      </c>
      <c r="J18" s="2">
        <v>3</v>
      </c>
      <c r="K18" s="18">
        <v>9</v>
      </c>
    </row>
    <row r="19" spans="1:14" ht="19.5" customHeight="1" x14ac:dyDescent="0.25">
      <c r="A19" s="35">
        <v>7</v>
      </c>
      <c r="B19" s="27" t="s">
        <v>7</v>
      </c>
      <c r="C19" s="17">
        <v>120</v>
      </c>
      <c r="D19" s="3">
        <v>120</v>
      </c>
      <c r="E19" s="3">
        <v>87</v>
      </c>
      <c r="F19" s="3">
        <v>120</v>
      </c>
      <c r="G19" s="3">
        <v>120</v>
      </c>
      <c r="H19" s="2">
        <v>114</v>
      </c>
      <c r="I19" s="2">
        <v>116</v>
      </c>
      <c r="J19" s="2">
        <v>54</v>
      </c>
      <c r="K19" s="18">
        <v>120</v>
      </c>
    </row>
    <row r="20" spans="1:14" ht="19.5" customHeight="1" x14ac:dyDescent="0.25">
      <c r="A20" s="36">
        <v>8</v>
      </c>
      <c r="B20" s="27" t="s">
        <v>41</v>
      </c>
      <c r="C20" s="17">
        <v>154</v>
      </c>
      <c r="D20" s="3">
        <v>162</v>
      </c>
      <c r="E20" s="3">
        <v>123</v>
      </c>
      <c r="F20" s="3">
        <v>159</v>
      </c>
      <c r="G20" s="3">
        <v>189</v>
      </c>
      <c r="H20" s="2">
        <v>168</v>
      </c>
      <c r="I20" s="2">
        <v>152</v>
      </c>
      <c r="J20" s="2">
        <v>71</v>
      </c>
      <c r="K20" s="18">
        <v>180</v>
      </c>
    </row>
    <row r="21" spans="1:14" ht="19.5" customHeight="1" x14ac:dyDescent="0.25">
      <c r="A21" s="30">
        <v>9</v>
      </c>
      <c r="B21" s="27" t="s">
        <v>42</v>
      </c>
      <c r="C21" s="17">
        <v>6</v>
      </c>
      <c r="D21" s="3">
        <v>5</v>
      </c>
      <c r="E21" s="3">
        <v>10</v>
      </c>
      <c r="F21" s="3">
        <v>10</v>
      </c>
      <c r="G21" s="3">
        <v>7</v>
      </c>
      <c r="H21" s="2">
        <v>10</v>
      </c>
      <c r="I21" s="2">
        <v>6</v>
      </c>
      <c r="J21" s="2">
        <v>10</v>
      </c>
      <c r="K21" s="18">
        <v>6</v>
      </c>
    </row>
    <row r="22" spans="1:14" ht="19.5" customHeight="1" thickBot="1" x14ac:dyDescent="0.3">
      <c r="A22" s="37">
        <v>10</v>
      </c>
      <c r="B22" s="28" t="s">
        <v>19</v>
      </c>
      <c r="C22" s="19">
        <v>114</v>
      </c>
      <c r="D22" s="20">
        <v>120</v>
      </c>
      <c r="E22" s="20">
        <v>116</v>
      </c>
      <c r="F22" s="20">
        <v>118</v>
      </c>
      <c r="G22" s="20">
        <v>120</v>
      </c>
      <c r="H22" s="21">
        <v>120</v>
      </c>
      <c r="I22" s="21">
        <v>120</v>
      </c>
      <c r="J22" s="21">
        <v>96</v>
      </c>
      <c r="K22" s="22">
        <v>120</v>
      </c>
    </row>
    <row r="23" spans="1:14" ht="19.5" customHeight="1" thickBot="1" x14ac:dyDescent="0.3">
      <c r="A23" s="813" t="s">
        <v>18</v>
      </c>
      <c r="B23" s="814"/>
      <c r="C23" s="814"/>
      <c r="D23" s="814"/>
      <c r="E23" s="814"/>
      <c r="F23" s="814"/>
      <c r="G23" s="814"/>
      <c r="H23" s="814"/>
      <c r="I23" s="814"/>
      <c r="J23" s="814"/>
      <c r="K23" s="815"/>
    </row>
    <row r="24" spans="1:14" ht="19.5" customHeight="1" x14ac:dyDescent="0.25">
      <c r="A24" s="91">
        <v>11</v>
      </c>
      <c r="B24" s="92" t="s">
        <v>8</v>
      </c>
      <c r="C24" s="13" t="s">
        <v>52</v>
      </c>
      <c r="D24" s="14">
        <v>28</v>
      </c>
      <c r="E24" s="14" t="s">
        <v>21</v>
      </c>
      <c r="F24" s="14" t="s">
        <v>59</v>
      </c>
      <c r="G24" s="14">
        <v>12</v>
      </c>
      <c r="H24" s="122">
        <v>10</v>
      </c>
      <c r="I24" s="122">
        <v>13</v>
      </c>
      <c r="J24" s="122" t="s">
        <v>60</v>
      </c>
      <c r="K24" s="125">
        <v>8</v>
      </c>
    </row>
    <row r="25" spans="1:14" ht="19.5" customHeight="1" x14ac:dyDescent="0.25">
      <c r="A25" s="30">
        <v>12</v>
      </c>
      <c r="B25" s="47" t="s">
        <v>9</v>
      </c>
      <c r="C25" s="17" t="s">
        <v>52</v>
      </c>
      <c r="D25" s="3">
        <v>29</v>
      </c>
      <c r="E25" s="3" t="s">
        <v>21</v>
      </c>
      <c r="F25" s="3">
        <v>22</v>
      </c>
      <c r="G25" s="3">
        <v>7</v>
      </c>
      <c r="H25" s="4">
        <v>10</v>
      </c>
      <c r="I25" s="4">
        <v>11</v>
      </c>
      <c r="J25" s="4">
        <v>1</v>
      </c>
      <c r="K25" s="126">
        <v>7</v>
      </c>
    </row>
    <row r="26" spans="1:14" ht="19.5" customHeight="1" x14ac:dyDescent="0.25">
      <c r="A26" s="30">
        <v>13</v>
      </c>
      <c r="B26" s="47" t="s">
        <v>10</v>
      </c>
      <c r="C26" s="17" t="s">
        <v>52</v>
      </c>
      <c r="D26" s="3">
        <v>5</v>
      </c>
      <c r="E26" s="3" t="s">
        <v>21</v>
      </c>
      <c r="F26" s="3">
        <v>5</v>
      </c>
      <c r="G26" s="3">
        <v>7</v>
      </c>
      <c r="H26" s="4">
        <v>6</v>
      </c>
      <c r="I26" s="4">
        <v>6</v>
      </c>
      <c r="J26" s="4">
        <v>5</v>
      </c>
      <c r="K26" s="126">
        <v>7</v>
      </c>
    </row>
    <row r="27" spans="1:14" ht="19.5" customHeight="1" x14ac:dyDescent="0.25">
      <c r="A27" s="30">
        <v>14</v>
      </c>
      <c r="B27" s="47" t="s">
        <v>11</v>
      </c>
      <c r="C27" s="17" t="s">
        <v>52</v>
      </c>
      <c r="D27" s="3" t="s">
        <v>51</v>
      </c>
      <c r="E27" s="7" t="s">
        <v>21</v>
      </c>
      <c r="F27" s="3" t="s">
        <v>22</v>
      </c>
      <c r="G27" s="3" t="s">
        <v>51</v>
      </c>
      <c r="H27" s="3" t="s">
        <v>51</v>
      </c>
      <c r="I27" s="3" t="s">
        <v>51</v>
      </c>
      <c r="J27" s="4" t="s">
        <v>22</v>
      </c>
      <c r="K27" s="126" t="s">
        <v>51</v>
      </c>
      <c r="L27" s="5"/>
      <c r="M27" s="5"/>
      <c r="N27" s="5"/>
    </row>
    <row r="28" spans="1:14" ht="19.5" customHeight="1" x14ac:dyDescent="0.25">
      <c r="A28" s="30">
        <v>15</v>
      </c>
      <c r="B28" s="47" t="s">
        <v>12</v>
      </c>
      <c r="C28" s="17" t="s">
        <v>52</v>
      </c>
      <c r="D28" s="3" t="s">
        <v>20</v>
      </c>
      <c r="E28" s="3" t="s">
        <v>20</v>
      </c>
      <c r="F28" s="3" t="s">
        <v>20</v>
      </c>
      <c r="G28" s="3" t="s">
        <v>20</v>
      </c>
      <c r="H28" s="3" t="s">
        <v>20</v>
      </c>
      <c r="I28" s="3" t="s">
        <v>20</v>
      </c>
      <c r="J28" s="3" t="s">
        <v>20</v>
      </c>
      <c r="K28" s="211" t="s">
        <v>20</v>
      </c>
    </row>
    <row r="29" spans="1:14" ht="18.75" customHeight="1" x14ac:dyDescent="0.25">
      <c r="A29" s="42">
        <v>16</v>
      </c>
      <c r="B29" s="47" t="s">
        <v>13</v>
      </c>
      <c r="C29" s="17" t="s">
        <v>52</v>
      </c>
      <c r="D29" s="3" t="s">
        <v>52</v>
      </c>
      <c r="E29" s="3">
        <v>24</v>
      </c>
      <c r="F29" s="3">
        <v>24</v>
      </c>
      <c r="G29" s="3">
        <v>24</v>
      </c>
      <c r="H29" s="3">
        <v>24</v>
      </c>
      <c r="I29" s="3">
        <v>24</v>
      </c>
      <c r="J29" s="3">
        <v>18</v>
      </c>
      <c r="K29" s="211">
        <v>6</v>
      </c>
    </row>
    <row r="30" spans="1:14" ht="18.75" customHeight="1" x14ac:dyDescent="0.25">
      <c r="A30" s="42">
        <v>17</v>
      </c>
      <c r="B30" s="47" t="s">
        <v>50</v>
      </c>
      <c r="C30" s="17" t="s">
        <v>52</v>
      </c>
      <c r="D30" s="3" t="s">
        <v>52</v>
      </c>
      <c r="E30" s="3">
        <v>26</v>
      </c>
      <c r="F30" s="3">
        <v>22</v>
      </c>
      <c r="G30" s="3">
        <v>37</v>
      </c>
      <c r="H30" s="3">
        <v>30</v>
      </c>
      <c r="I30" s="3">
        <v>31</v>
      </c>
      <c r="J30" s="3">
        <v>8</v>
      </c>
      <c r="K30" s="211">
        <v>1</v>
      </c>
    </row>
    <row r="31" spans="1:14" ht="19.5" customHeight="1" x14ac:dyDescent="0.25">
      <c r="A31" s="42">
        <v>18</v>
      </c>
      <c r="B31" s="47" t="s">
        <v>14</v>
      </c>
      <c r="C31" s="17" t="s">
        <v>52</v>
      </c>
      <c r="D31" s="3" t="s">
        <v>52</v>
      </c>
      <c r="E31" s="3">
        <v>2</v>
      </c>
      <c r="F31" s="3">
        <v>2</v>
      </c>
      <c r="G31" s="3">
        <v>1</v>
      </c>
      <c r="H31" s="3">
        <v>2</v>
      </c>
      <c r="I31" s="3">
        <v>1</v>
      </c>
      <c r="J31" s="3">
        <v>1</v>
      </c>
      <c r="K31" s="211">
        <v>0</v>
      </c>
    </row>
    <row r="32" spans="1:14" ht="19.5" customHeight="1" x14ac:dyDescent="0.25">
      <c r="A32" s="42">
        <v>19</v>
      </c>
      <c r="B32" s="47" t="s">
        <v>2</v>
      </c>
      <c r="C32" s="17" t="s">
        <v>52</v>
      </c>
      <c r="D32" s="3" t="s">
        <v>52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211">
        <v>0</v>
      </c>
    </row>
    <row r="33" spans="1:17" ht="19.5" customHeight="1" x14ac:dyDescent="0.25">
      <c r="A33" s="42">
        <v>20</v>
      </c>
      <c r="B33" s="47" t="s">
        <v>15</v>
      </c>
      <c r="C33" s="17" t="s">
        <v>52</v>
      </c>
      <c r="D33" s="3" t="s">
        <v>52</v>
      </c>
      <c r="E33" s="3" t="s">
        <v>77</v>
      </c>
      <c r="F33" s="3" t="s">
        <v>78</v>
      </c>
      <c r="G33" s="3">
        <v>5</v>
      </c>
      <c r="H33" s="3" t="s">
        <v>78</v>
      </c>
      <c r="I33" s="3">
        <v>3</v>
      </c>
      <c r="J33" s="3">
        <v>10</v>
      </c>
      <c r="K33" s="211">
        <v>0</v>
      </c>
    </row>
    <row r="34" spans="1:17" ht="19.5" customHeight="1" thickBot="1" x14ac:dyDescent="0.3">
      <c r="A34" s="42">
        <v>21</v>
      </c>
      <c r="B34" s="48" t="s">
        <v>16</v>
      </c>
      <c r="C34" s="19" t="s">
        <v>52</v>
      </c>
      <c r="D34" s="20" t="s">
        <v>52</v>
      </c>
      <c r="E34" s="20" t="s">
        <v>20</v>
      </c>
      <c r="F34" s="20" t="s">
        <v>20</v>
      </c>
      <c r="G34" s="20" t="s">
        <v>20</v>
      </c>
      <c r="H34" s="20" t="s">
        <v>20</v>
      </c>
      <c r="I34" s="20" t="s">
        <v>20</v>
      </c>
      <c r="J34" s="20" t="s">
        <v>20</v>
      </c>
      <c r="K34" s="109" t="s">
        <v>20</v>
      </c>
    </row>
    <row r="35" spans="1:17" ht="19.5" customHeight="1" thickBot="1" x14ac:dyDescent="0.3"/>
    <row r="36" spans="1:17" ht="19.5" customHeight="1" thickBot="1" x14ac:dyDescent="0.3">
      <c r="A36" s="893" t="s">
        <v>46</v>
      </c>
      <c r="B36" s="894"/>
      <c r="C36" s="780"/>
      <c r="D36" s="780"/>
      <c r="E36" s="780"/>
      <c r="F36" s="780"/>
      <c r="G36" s="780"/>
      <c r="H36" s="780"/>
      <c r="I36" s="780"/>
      <c r="J36" s="780"/>
      <c r="K36" s="780"/>
      <c r="L36" s="780"/>
      <c r="M36" s="780"/>
      <c r="N36" s="780"/>
      <c r="O36" s="780"/>
      <c r="P36" s="780"/>
      <c r="Q36" s="781"/>
    </row>
    <row r="37" spans="1:17" ht="15.6" customHeight="1" x14ac:dyDescent="0.3">
      <c r="A37" s="834" t="s">
        <v>362</v>
      </c>
      <c r="B37" s="835"/>
      <c r="C37" s="242" t="s">
        <v>33</v>
      </c>
      <c r="D37" s="49" t="s">
        <v>27</v>
      </c>
      <c r="E37" s="49" t="s">
        <v>22</v>
      </c>
      <c r="F37" s="49" t="s">
        <v>28</v>
      </c>
      <c r="G37" s="49" t="s">
        <v>30</v>
      </c>
      <c r="H37" s="49" t="s">
        <v>29</v>
      </c>
      <c r="I37" s="49" t="s">
        <v>34</v>
      </c>
      <c r="J37" s="49" t="s">
        <v>1</v>
      </c>
      <c r="K37" s="49">
        <v>100</v>
      </c>
      <c r="L37" s="49">
        <v>50</v>
      </c>
      <c r="M37" s="49">
        <v>0</v>
      </c>
      <c r="N37" s="49" t="s">
        <v>31</v>
      </c>
      <c r="O37" s="49" t="s">
        <v>32</v>
      </c>
      <c r="P37" s="49" t="s">
        <v>35</v>
      </c>
      <c r="Q37" s="50" t="s">
        <v>36</v>
      </c>
    </row>
    <row r="38" spans="1:17" ht="15.6" customHeight="1" x14ac:dyDescent="0.3">
      <c r="A38" s="917"/>
      <c r="B38" s="918"/>
      <c r="C38" s="255">
        <v>5</v>
      </c>
      <c r="D38" s="58">
        <v>5</v>
      </c>
      <c r="E38" s="58" t="s">
        <v>48</v>
      </c>
      <c r="F38" s="58">
        <v>176</v>
      </c>
      <c r="G38" s="58">
        <v>154</v>
      </c>
      <c r="H38" s="58">
        <v>73</v>
      </c>
      <c r="I38" s="58">
        <v>35.200000000000003</v>
      </c>
      <c r="J38" s="58">
        <v>114.28</v>
      </c>
      <c r="K38" s="58" t="s">
        <v>48</v>
      </c>
      <c r="L38" s="58">
        <v>2</v>
      </c>
      <c r="M38" s="58" t="s">
        <v>48</v>
      </c>
      <c r="N38" s="58">
        <v>11</v>
      </c>
      <c r="O38" s="58">
        <v>13</v>
      </c>
      <c r="P38" s="52">
        <v>3</v>
      </c>
      <c r="Q38" s="256"/>
    </row>
    <row r="39" spans="1:17" ht="15.6" customHeight="1" thickBot="1" x14ac:dyDescent="0.35">
      <c r="A39" s="836" t="s">
        <v>363</v>
      </c>
      <c r="B39" s="837"/>
      <c r="C39" s="280">
        <v>4</v>
      </c>
      <c r="D39" s="281">
        <v>3</v>
      </c>
      <c r="E39" s="281">
        <v>1</v>
      </c>
      <c r="F39" s="281">
        <v>38</v>
      </c>
      <c r="G39" s="281">
        <v>41</v>
      </c>
      <c r="H39" s="281" t="s">
        <v>365</v>
      </c>
      <c r="I39" s="281">
        <v>19</v>
      </c>
      <c r="J39" s="281">
        <v>92.68</v>
      </c>
      <c r="K39" s="281" t="s">
        <v>48</v>
      </c>
      <c r="L39" s="281" t="s">
        <v>48</v>
      </c>
      <c r="M39" s="281" t="s">
        <v>48</v>
      </c>
      <c r="N39" s="281">
        <v>5</v>
      </c>
      <c r="O39" s="281">
        <v>0</v>
      </c>
      <c r="P39" s="555"/>
      <c r="Q39" s="556"/>
    </row>
    <row r="40" spans="1:17" ht="16.2" customHeight="1" x14ac:dyDescent="0.3">
      <c r="A40" s="834" t="s">
        <v>364</v>
      </c>
      <c r="B40" s="835"/>
      <c r="C40" s="261" t="s">
        <v>33</v>
      </c>
      <c r="D40" s="118" t="s">
        <v>27</v>
      </c>
      <c r="E40" s="118" t="s">
        <v>61</v>
      </c>
      <c r="F40" s="118" t="s">
        <v>62</v>
      </c>
      <c r="G40" s="118" t="s">
        <v>28</v>
      </c>
      <c r="H40" s="118" t="s">
        <v>63</v>
      </c>
      <c r="I40" s="118" t="s">
        <v>64</v>
      </c>
      <c r="J40" s="118" t="s">
        <v>34</v>
      </c>
      <c r="K40" s="118" t="s">
        <v>65</v>
      </c>
      <c r="L40" s="118" t="s">
        <v>1</v>
      </c>
      <c r="M40" s="118">
        <v>5</v>
      </c>
      <c r="N40" s="118">
        <v>10</v>
      </c>
      <c r="O40" s="49"/>
      <c r="P40" s="49"/>
      <c r="Q40" s="50"/>
    </row>
    <row r="41" spans="1:17" ht="16.2" customHeight="1" x14ac:dyDescent="0.25">
      <c r="A41" s="917"/>
      <c r="B41" s="918"/>
      <c r="C41" s="255">
        <v>5</v>
      </c>
      <c r="D41" s="58">
        <v>5</v>
      </c>
      <c r="E41" s="58">
        <v>39</v>
      </c>
      <c r="F41" s="58">
        <v>2</v>
      </c>
      <c r="G41" s="58">
        <v>217</v>
      </c>
      <c r="H41" s="58">
        <v>6</v>
      </c>
      <c r="I41" s="159" t="s">
        <v>217</v>
      </c>
      <c r="J41" s="58">
        <v>36.159999999999997</v>
      </c>
      <c r="K41" s="58">
        <v>5.56</v>
      </c>
      <c r="L41" s="58">
        <v>39</v>
      </c>
      <c r="M41" s="58" t="s">
        <v>48</v>
      </c>
      <c r="N41" s="58" t="s">
        <v>48</v>
      </c>
      <c r="O41" s="253"/>
      <c r="P41" s="253"/>
      <c r="Q41" s="560"/>
    </row>
    <row r="42" spans="1:17" ht="16.2" customHeight="1" thickBot="1" x14ac:dyDescent="0.3">
      <c r="A42" s="919" t="s">
        <v>367</v>
      </c>
      <c r="B42" s="920"/>
      <c r="C42" s="280">
        <v>4</v>
      </c>
      <c r="D42" s="281">
        <v>3</v>
      </c>
      <c r="E42" s="281">
        <v>21</v>
      </c>
      <c r="F42" s="281" t="s">
        <v>48</v>
      </c>
      <c r="G42" s="281">
        <v>142</v>
      </c>
      <c r="H42" s="281">
        <v>4</v>
      </c>
      <c r="I42" s="293" t="s">
        <v>366</v>
      </c>
      <c r="J42" s="281">
        <v>35.5</v>
      </c>
      <c r="K42" s="281">
        <v>6.76</v>
      </c>
      <c r="L42" s="281">
        <v>31.5</v>
      </c>
      <c r="M42" s="281" t="s">
        <v>48</v>
      </c>
      <c r="N42" s="281" t="s">
        <v>48</v>
      </c>
      <c r="O42" s="281" t="s">
        <v>48</v>
      </c>
      <c r="P42" s="281" t="s">
        <v>48</v>
      </c>
      <c r="Q42" s="567"/>
    </row>
    <row r="43" spans="1:17" ht="16.2" customHeight="1" x14ac:dyDescent="0.25">
      <c r="A43" s="921" t="s">
        <v>85</v>
      </c>
      <c r="B43" s="922"/>
      <c r="C43" s="570">
        <f>SUM(C41:C42)</f>
        <v>9</v>
      </c>
      <c r="D43" s="563">
        <f>SUM(D38:D39)</f>
        <v>8</v>
      </c>
      <c r="E43" s="563">
        <f>SUM(E38:E39)</f>
        <v>1</v>
      </c>
      <c r="F43" s="563">
        <f>SUM(F38:F39)</f>
        <v>214</v>
      </c>
      <c r="G43" s="563">
        <f>SUM(G38:G39)</f>
        <v>195</v>
      </c>
      <c r="H43" s="563">
        <f>SUM(H38:H39)</f>
        <v>73</v>
      </c>
      <c r="I43" s="568">
        <v>27.85</v>
      </c>
      <c r="J43" s="569">
        <f>F43*100/G43</f>
        <v>109.74358974358974</v>
      </c>
      <c r="K43" s="563"/>
      <c r="L43" s="563">
        <f>SUM(L38:L39)</f>
        <v>2</v>
      </c>
      <c r="M43" s="563">
        <f>SUM(M38:M39)</f>
        <v>0</v>
      </c>
      <c r="N43" s="563">
        <f>SUM(N38:N39)</f>
        <v>16</v>
      </c>
      <c r="O43" s="564">
        <f>SUM(O38:O39)</f>
        <v>13</v>
      </c>
      <c r="P43" s="564">
        <f>SUM(P38:P39)</f>
        <v>3</v>
      </c>
      <c r="Q43" s="565"/>
    </row>
    <row r="44" spans="1:17" ht="16.2" customHeight="1" thickBot="1" x14ac:dyDescent="0.3">
      <c r="A44" s="923" t="s">
        <v>86</v>
      </c>
      <c r="B44" s="924"/>
      <c r="C44" s="571">
        <f>SUM(C43)</f>
        <v>9</v>
      </c>
      <c r="D44" s="156">
        <f>SUM(D41:D42)</f>
        <v>8</v>
      </c>
      <c r="E44" s="156">
        <f>SUM(E41:E42)</f>
        <v>60</v>
      </c>
      <c r="F44" s="156">
        <f>SUM(F41:F42)</f>
        <v>2</v>
      </c>
      <c r="G44" s="156">
        <f>SUM(G41:G42)</f>
        <v>359</v>
      </c>
      <c r="H44" s="156">
        <f>SUM(H41:H42)</f>
        <v>10</v>
      </c>
      <c r="I44" s="557" t="s">
        <v>217</v>
      </c>
      <c r="J44" s="156">
        <f>G44/H44</f>
        <v>35.9</v>
      </c>
      <c r="K44" s="572">
        <f>G44/60</f>
        <v>5.9833333333333334</v>
      </c>
      <c r="L44" s="156">
        <f>360/10</f>
        <v>36</v>
      </c>
      <c r="M44" s="156"/>
      <c r="N44" s="156"/>
      <c r="O44" s="558"/>
      <c r="P44" s="558"/>
      <c r="Q44" s="559"/>
    </row>
    <row r="45" spans="1:17" ht="1.2" customHeight="1" x14ac:dyDescent="0.25"/>
    <row r="46" spans="1:17" ht="13.8" thickBot="1" x14ac:dyDescent="0.3"/>
    <row r="47" spans="1:17" ht="20.25" customHeight="1" thickBot="1" x14ac:dyDescent="0.3">
      <c r="A47" s="72" t="s">
        <v>1</v>
      </c>
      <c r="B47" s="802" t="s">
        <v>0</v>
      </c>
      <c r="C47" s="826" t="s">
        <v>43</v>
      </c>
      <c r="D47" s="827"/>
      <c r="E47" s="827"/>
      <c r="F47" s="827"/>
      <c r="G47" s="827"/>
      <c r="H47" s="828"/>
      <c r="I47" s="868" t="s">
        <v>327</v>
      </c>
      <c r="J47" s="869"/>
      <c r="K47" s="869"/>
      <c r="L47" s="869"/>
    </row>
    <row r="48" spans="1:17" ht="31.8" thickBot="1" x14ac:dyDescent="0.3">
      <c r="A48" s="74"/>
      <c r="B48" s="803"/>
      <c r="C48" s="51" t="s">
        <v>151</v>
      </c>
      <c r="D48" s="10" t="s">
        <v>152</v>
      </c>
      <c r="E48" s="10" t="s">
        <v>154</v>
      </c>
      <c r="F48" s="10" t="s">
        <v>153</v>
      </c>
      <c r="G48" s="10" t="s">
        <v>214</v>
      </c>
      <c r="H48" s="12" t="s">
        <v>215</v>
      </c>
      <c r="I48" s="514" t="s">
        <v>331</v>
      </c>
      <c r="J48" s="515" t="s">
        <v>332</v>
      </c>
      <c r="K48" s="515" t="s">
        <v>326</v>
      </c>
      <c r="L48" s="515" t="s">
        <v>368</v>
      </c>
    </row>
    <row r="49" spans="1:15" ht="20.25" customHeight="1" thickBot="1" x14ac:dyDescent="0.3">
      <c r="A49" s="913" t="s">
        <v>17</v>
      </c>
      <c r="B49" s="914"/>
      <c r="C49" s="914"/>
      <c r="D49" s="914"/>
      <c r="E49" s="914"/>
      <c r="F49" s="914"/>
      <c r="G49" s="914"/>
      <c r="H49" s="915"/>
      <c r="I49" s="821" t="s">
        <v>17</v>
      </c>
      <c r="J49" s="822"/>
      <c r="K49" s="822"/>
      <c r="L49" s="823"/>
    </row>
    <row r="50" spans="1:15" ht="18" x14ac:dyDescent="0.3">
      <c r="A50" s="29">
        <v>1</v>
      </c>
      <c r="B50" s="26" t="s">
        <v>3</v>
      </c>
      <c r="C50" s="13">
        <v>2</v>
      </c>
      <c r="D50" s="14">
        <v>5</v>
      </c>
      <c r="E50" s="14">
        <v>8</v>
      </c>
      <c r="F50" s="14">
        <v>10</v>
      </c>
      <c r="G50" s="14">
        <v>12</v>
      </c>
      <c r="H50" s="16">
        <v>13</v>
      </c>
      <c r="I50" s="573">
        <v>2</v>
      </c>
      <c r="J50" s="574">
        <v>7</v>
      </c>
      <c r="K50" s="574">
        <v>9</v>
      </c>
      <c r="L50" s="575">
        <v>17</v>
      </c>
      <c r="M50" s="5"/>
      <c r="N50" s="5"/>
      <c r="O50" s="5"/>
    </row>
    <row r="51" spans="1:15" ht="18" customHeight="1" x14ac:dyDescent="0.3">
      <c r="A51" s="30">
        <v>2</v>
      </c>
      <c r="B51" s="27" t="s">
        <v>4</v>
      </c>
      <c r="C51" s="17">
        <v>2</v>
      </c>
      <c r="D51" s="3">
        <v>2</v>
      </c>
      <c r="E51" s="3">
        <v>1</v>
      </c>
      <c r="F51" s="3">
        <v>2</v>
      </c>
      <c r="G51" s="3">
        <v>1</v>
      </c>
      <c r="H51" s="248" t="s">
        <v>216</v>
      </c>
      <c r="I51" s="549">
        <v>2</v>
      </c>
      <c r="J51" s="543">
        <v>2</v>
      </c>
      <c r="K51" s="543">
        <v>1</v>
      </c>
      <c r="L51" s="576">
        <v>2</v>
      </c>
      <c r="M51" s="5"/>
      <c r="N51" s="5"/>
      <c r="O51" s="5"/>
    </row>
    <row r="52" spans="1:15" ht="18" x14ac:dyDescent="0.3">
      <c r="A52" s="31">
        <v>3</v>
      </c>
      <c r="B52" s="27" t="s">
        <v>5</v>
      </c>
      <c r="C52" s="246" t="s">
        <v>138</v>
      </c>
      <c r="D52" s="247" t="s">
        <v>138</v>
      </c>
      <c r="E52" s="247" t="s">
        <v>138</v>
      </c>
      <c r="F52" s="247" t="s">
        <v>138</v>
      </c>
      <c r="G52" s="247" t="s">
        <v>138</v>
      </c>
      <c r="H52" s="249" t="s">
        <v>138</v>
      </c>
      <c r="I52" s="549">
        <v>1</v>
      </c>
      <c r="J52" s="543">
        <v>1</v>
      </c>
      <c r="K52" s="543">
        <v>1</v>
      </c>
      <c r="L52" s="576">
        <v>1</v>
      </c>
      <c r="M52" s="5"/>
      <c r="N52" s="5"/>
      <c r="O52" s="5"/>
    </row>
    <row r="53" spans="1:15" ht="16.8" x14ac:dyDescent="0.3">
      <c r="A53" s="32">
        <v>4</v>
      </c>
      <c r="B53" s="27" t="s">
        <v>38</v>
      </c>
      <c r="C53" s="246" t="s">
        <v>141</v>
      </c>
      <c r="D53" s="247" t="s">
        <v>171</v>
      </c>
      <c r="E53" s="247" t="s">
        <v>182</v>
      </c>
      <c r="F53" s="247" t="s">
        <v>170</v>
      </c>
      <c r="G53" s="247" t="s">
        <v>141</v>
      </c>
      <c r="H53" s="249" t="s">
        <v>182</v>
      </c>
      <c r="I53" s="549">
        <v>3</v>
      </c>
      <c r="J53" s="543">
        <v>4</v>
      </c>
      <c r="K53" s="543">
        <v>2</v>
      </c>
      <c r="L53" s="576">
        <v>2</v>
      </c>
      <c r="M53" s="5"/>
      <c r="N53" s="5"/>
      <c r="O53" s="5"/>
    </row>
    <row r="54" spans="1:15" ht="16.8" x14ac:dyDescent="0.3">
      <c r="A54" s="33" t="s">
        <v>39</v>
      </c>
      <c r="B54" s="27" t="s">
        <v>6</v>
      </c>
      <c r="C54" s="17">
        <v>203</v>
      </c>
      <c r="D54" s="3">
        <v>199</v>
      </c>
      <c r="E54" s="3">
        <v>367</v>
      </c>
      <c r="F54" s="3">
        <v>310</v>
      </c>
      <c r="G54" s="3">
        <v>263</v>
      </c>
      <c r="H54" s="248" t="s">
        <v>216</v>
      </c>
      <c r="I54" s="549">
        <v>239</v>
      </c>
      <c r="J54" s="543">
        <v>254</v>
      </c>
      <c r="K54" s="543">
        <v>379</v>
      </c>
      <c r="L54" s="576">
        <v>259</v>
      </c>
      <c r="M54" s="5"/>
      <c r="N54" s="5"/>
      <c r="O54" s="5"/>
    </row>
    <row r="55" spans="1:15" ht="16.8" x14ac:dyDescent="0.3">
      <c r="A55" s="34">
        <v>6</v>
      </c>
      <c r="B55" s="27" t="s">
        <v>40</v>
      </c>
      <c r="C55" s="17">
        <v>10</v>
      </c>
      <c r="D55" s="3">
        <v>10</v>
      </c>
      <c r="E55" s="3">
        <v>6</v>
      </c>
      <c r="F55" s="3">
        <v>8</v>
      </c>
      <c r="G55" s="3">
        <v>9</v>
      </c>
      <c r="H55" s="248" t="s">
        <v>216</v>
      </c>
      <c r="I55" s="549">
        <v>2</v>
      </c>
      <c r="J55" s="543">
        <v>4</v>
      </c>
      <c r="K55" s="543">
        <v>4</v>
      </c>
      <c r="L55" s="576">
        <v>10</v>
      </c>
      <c r="M55" s="5"/>
      <c r="N55" s="5"/>
      <c r="O55" s="5"/>
    </row>
    <row r="56" spans="1:15" ht="16.8" x14ac:dyDescent="0.3">
      <c r="A56" s="35">
        <v>7</v>
      </c>
      <c r="B56" s="27" t="s">
        <v>7</v>
      </c>
      <c r="C56" s="17">
        <v>237</v>
      </c>
      <c r="D56" s="3">
        <v>212</v>
      </c>
      <c r="E56" s="3">
        <v>300</v>
      </c>
      <c r="F56" s="3">
        <v>300</v>
      </c>
      <c r="G56" s="3">
        <v>50</v>
      </c>
      <c r="H56" s="248" t="s">
        <v>216</v>
      </c>
      <c r="I56" s="549">
        <v>233</v>
      </c>
      <c r="J56" s="543">
        <v>228</v>
      </c>
      <c r="K56" s="543">
        <v>300</v>
      </c>
      <c r="L56" s="576">
        <v>273</v>
      </c>
      <c r="M56" s="5"/>
      <c r="N56" s="5"/>
      <c r="O56" s="5"/>
    </row>
    <row r="57" spans="1:15" ht="16.8" x14ac:dyDescent="0.3">
      <c r="A57" s="36">
        <v>8</v>
      </c>
      <c r="B57" s="27" t="s">
        <v>41</v>
      </c>
      <c r="C57" s="17">
        <v>336</v>
      </c>
      <c r="D57" s="3">
        <v>283</v>
      </c>
      <c r="E57" s="3">
        <v>332</v>
      </c>
      <c r="F57" s="3">
        <v>326</v>
      </c>
      <c r="G57" s="3">
        <v>251</v>
      </c>
      <c r="H57" s="248" t="s">
        <v>216</v>
      </c>
      <c r="I57" s="549">
        <v>238</v>
      </c>
      <c r="J57" s="543">
        <v>312</v>
      </c>
      <c r="K57" s="543">
        <v>344</v>
      </c>
      <c r="L57" s="576">
        <v>333</v>
      </c>
      <c r="M57" s="5"/>
      <c r="N57" s="5"/>
      <c r="O57" s="5"/>
    </row>
    <row r="58" spans="1:15" ht="15.6" customHeight="1" x14ac:dyDescent="0.3">
      <c r="A58" s="30">
        <v>9</v>
      </c>
      <c r="B58" s="27" t="s">
        <v>42</v>
      </c>
      <c r="C58" s="17">
        <v>5</v>
      </c>
      <c r="D58" s="3">
        <v>10</v>
      </c>
      <c r="E58" s="3">
        <v>9</v>
      </c>
      <c r="F58" s="3">
        <v>10</v>
      </c>
      <c r="G58" s="3">
        <v>10</v>
      </c>
      <c r="H58" s="248" t="s">
        <v>216</v>
      </c>
      <c r="I58" s="549">
        <v>10</v>
      </c>
      <c r="J58" s="543">
        <v>4</v>
      </c>
      <c r="K58" s="543">
        <v>8</v>
      </c>
      <c r="L58" s="576">
        <v>6</v>
      </c>
      <c r="M58" s="5"/>
      <c r="N58" s="5"/>
      <c r="O58" s="5"/>
    </row>
    <row r="59" spans="1:15" ht="17.399999999999999" thickBot="1" x14ac:dyDescent="0.35">
      <c r="A59" s="37">
        <v>10</v>
      </c>
      <c r="B59" s="28" t="s">
        <v>19</v>
      </c>
      <c r="C59" s="19">
        <v>300</v>
      </c>
      <c r="D59" s="20">
        <v>281</v>
      </c>
      <c r="E59" s="20">
        <v>300</v>
      </c>
      <c r="F59" s="20">
        <v>297</v>
      </c>
      <c r="G59" s="20">
        <v>297</v>
      </c>
      <c r="H59" s="250" t="s">
        <v>216</v>
      </c>
      <c r="I59" s="551">
        <v>300</v>
      </c>
      <c r="J59" s="577">
        <v>300</v>
      </c>
      <c r="K59" s="577">
        <v>282</v>
      </c>
      <c r="L59" s="578">
        <v>300</v>
      </c>
      <c r="M59" s="5"/>
      <c r="N59" s="5"/>
      <c r="O59" s="5"/>
    </row>
    <row r="60" spans="1:15" ht="18" customHeight="1" thickBot="1" x14ac:dyDescent="0.3">
      <c r="A60" s="904" t="s">
        <v>18</v>
      </c>
      <c r="B60" s="905"/>
      <c r="C60" s="905"/>
      <c r="D60" s="905"/>
      <c r="E60" s="905"/>
      <c r="F60" s="905"/>
      <c r="G60" s="905"/>
      <c r="H60" s="906"/>
      <c r="I60" s="813" t="s">
        <v>18</v>
      </c>
      <c r="J60" s="814"/>
      <c r="K60" s="814"/>
      <c r="L60" s="815"/>
      <c r="M60" s="78"/>
      <c r="N60" s="78"/>
      <c r="O60" s="78"/>
    </row>
    <row r="61" spans="1:15" ht="16.8" x14ac:dyDescent="0.25">
      <c r="A61" s="41">
        <v>11</v>
      </c>
      <c r="B61" s="46" t="s">
        <v>8</v>
      </c>
      <c r="C61" s="13">
        <v>19</v>
      </c>
      <c r="D61" s="13">
        <v>22</v>
      </c>
      <c r="E61" s="13">
        <v>73</v>
      </c>
      <c r="F61" s="13">
        <v>60</v>
      </c>
      <c r="G61" s="13">
        <v>2</v>
      </c>
      <c r="H61" s="251" t="s">
        <v>216</v>
      </c>
      <c r="I61" s="447" t="s">
        <v>21</v>
      </c>
      <c r="J61" s="448" t="s">
        <v>365</v>
      </c>
      <c r="K61" s="448">
        <v>15</v>
      </c>
      <c r="L61" s="448">
        <v>2</v>
      </c>
      <c r="M61" s="5"/>
      <c r="N61" s="5"/>
      <c r="O61" s="5"/>
    </row>
    <row r="62" spans="1:15" ht="16.8" x14ac:dyDescent="0.25">
      <c r="A62" s="30">
        <v>12</v>
      </c>
      <c r="B62" s="47" t="s">
        <v>9</v>
      </c>
      <c r="C62" s="17">
        <v>29</v>
      </c>
      <c r="D62" s="17">
        <v>32</v>
      </c>
      <c r="E62" s="17">
        <v>45</v>
      </c>
      <c r="F62" s="17">
        <v>40</v>
      </c>
      <c r="G62" s="17">
        <v>8</v>
      </c>
      <c r="H62" s="248" t="s">
        <v>216</v>
      </c>
      <c r="I62" s="450" t="s">
        <v>21</v>
      </c>
      <c r="J62" s="451">
        <v>19</v>
      </c>
      <c r="K62" s="451">
        <v>17</v>
      </c>
      <c r="L62" s="451">
        <v>5</v>
      </c>
      <c r="M62" s="5"/>
      <c r="N62" s="5"/>
      <c r="O62" s="5"/>
    </row>
    <row r="63" spans="1:15" ht="16.8" x14ac:dyDescent="0.25">
      <c r="A63" s="30">
        <v>13</v>
      </c>
      <c r="B63" s="47" t="s">
        <v>10</v>
      </c>
      <c r="C63" s="17">
        <v>6</v>
      </c>
      <c r="D63" s="17">
        <v>6</v>
      </c>
      <c r="E63" s="17">
        <v>6</v>
      </c>
      <c r="F63" s="17">
        <v>7</v>
      </c>
      <c r="G63" s="17">
        <v>7</v>
      </c>
      <c r="H63" s="248" t="s">
        <v>216</v>
      </c>
      <c r="I63" s="450" t="s">
        <v>21</v>
      </c>
      <c r="J63" s="451">
        <v>5</v>
      </c>
      <c r="K63" s="451">
        <v>5</v>
      </c>
      <c r="L63" s="451">
        <v>6</v>
      </c>
      <c r="M63" s="5"/>
      <c r="N63" s="5"/>
      <c r="O63" s="5"/>
    </row>
    <row r="64" spans="1:15" ht="16.8" x14ac:dyDescent="0.25">
      <c r="A64" s="30">
        <v>14</v>
      </c>
      <c r="B64" s="47" t="s">
        <v>11</v>
      </c>
      <c r="C64" s="17" t="s">
        <v>51</v>
      </c>
      <c r="D64" s="17" t="s">
        <v>51</v>
      </c>
      <c r="E64" s="17" t="s">
        <v>51</v>
      </c>
      <c r="F64" s="17" t="s">
        <v>51</v>
      </c>
      <c r="G64" s="17" t="s">
        <v>51</v>
      </c>
      <c r="H64" s="248" t="s">
        <v>216</v>
      </c>
      <c r="I64" s="450" t="s">
        <v>21</v>
      </c>
      <c r="J64" s="451" t="s">
        <v>22</v>
      </c>
      <c r="K64" s="451" t="s">
        <v>51</v>
      </c>
      <c r="L64" s="451" t="s">
        <v>51</v>
      </c>
      <c r="M64" s="5"/>
      <c r="N64" s="5"/>
      <c r="O64" s="5"/>
    </row>
    <row r="65" spans="1:17" ht="16.8" x14ac:dyDescent="0.25">
      <c r="A65" s="30">
        <v>15</v>
      </c>
      <c r="B65" s="47" t="s">
        <v>12</v>
      </c>
      <c r="C65" s="17" t="s">
        <v>20</v>
      </c>
      <c r="D65" s="17" t="s">
        <v>20</v>
      </c>
      <c r="E65" s="17" t="s">
        <v>20</v>
      </c>
      <c r="F65" s="17" t="s">
        <v>20</v>
      </c>
      <c r="G65" s="17" t="s">
        <v>20</v>
      </c>
      <c r="H65" s="248" t="s">
        <v>216</v>
      </c>
      <c r="I65" s="450" t="s">
        <v>21</v>
      </c>
      <c r="J65" s="451" t="s">
        <v>20</v>
      </c>
      <c r="K65" s="451" t="s">
        <v>20</v>
      </c>
      <c r="L65" s="451" t="s">
        <v>20</v>
      </c>
      <c r="M65" s="5"/>
      <c r="N65" s="5"/>
      <c r="O65" s="5"/>
    </row>
    <row r="66" spans="1:17" ht="16.8" thickBot="1" x14ac:dyDescent="0.3">
      <c r="A66" s="42">
        <v>16</v>
      </c>
      <c r="B66" s="47" t="s">
        <v>13</v>
      </c>
      <c r="C66" s="17">
        <v>30</v>
      </c>
      <c r="D66" s="17">
        <v>48</v>
      </c>
      <c r="E66" s="17">
        <v>54</v>
      </c>
      <c r="F66" s="17">
        <v>42</v>
      </c>
      <c r="G66" s="17">
        <v>60</v>
      </c>
      <c r="H66" s="250" t="s">
        <v>216</v>
      </c>
      <c r="I66" s="451" t="s">
        <v>52</v>
      </c>
      <c r="J66" s="451">
        <v>18</v>
      </c>
      <c r="K66" s="451">
        <v>60</v>
      </c>
      <c r="L66" s="451">
        <v>48</v>
      </c>
      <c r="M66" s="5"/>
      <c r="N66" s="5"/>
      <c r="O66" s="5"/>
    </row>
    <row r="67" spans="1:17" ht="16.2" x14ac:dyDescent="0.25">
      <c r="A67" s="42">
        <v>17</v>
      </c>
      <c r="B67" s="47" t="s">
        <v>50</v>
      </c>
      <c r="C67" s="17">
        <v>24</v>
      </c>
      <c r="D67" s="17">
        <v>44</v>
      </c>
      <c r="E67" s="17">
        <v>67</v>
      </c>
      <c r="F67" s="17">
        <v>42</v>
      </c>
      <c r="G67" s="17">
        <v>40</v>
      </c>
      <c r="H67" s="248" t="s">
        <v>216</v>
      </c>
      <c r="I67" s="451" t="s">
        <v>52</v>
      </c>
      <c r="J67" s="451">
        <v>15</v>
      </c>
      <c r="K67" s="451">
        <v>68</v>
      </c>
      <c r="L67" s="451">
        <v>59</v>
      </c>
      <c r="M67" s="5"/>
      <c r="N67" s="5"/>
      <c r="O67" s="5"/>
    </row>
    <row r="68" spans="1:17" ht="16.2" x14ac:dyDescent="0.25">
      <c r="A68" s="42">
        <v>18</v>
      </c>
      <c r="B68" s="47" t="s">
        <v>14</v>
      </c>
      <c r="C68" s="17">
        <v>0</v>
      </c>
      <c r="D68" s="17">
        <v>0</v>
      </c>
      <c r="E68" s="17">
        <v>2</v>
      </c>
      <c r="F68" s="17">
        <v>1</v>
      </c>
      <c r="G68" s="17">
        <v>3</v>
      </c>
      <c r="H68" s="248" t="s">
        <v>216</v>
      </c>
      <c r="I68" s="451" t="s">
        <v>52</v>
      </c>
      <c r="J68" s="451">
        <v>0</v>
      </c>
      <c r="K68" s="451">
        <v>3</v>
      </c>
      <c r="L68" s="451">
        <v>1</v>
      </c>
      <c r="M68" s="5"/>
      <c r="N68" s="5"/>
      <c r="O68" s="5"/>
    </row>
    <row r="69" spans="1:17" ht="16.2" x14ac:dyDescent="0.25">
      <c r="A69" s="42">
        <v>19</v>
      </c>
      <c r="B69" s="47" t="s">
        <v>2</v>
      </c>
      <c r="C69" s="17">
        <v>0</v>
      </c>
      <c r="D69" s="17">
        <v>1</v>
      </c>
      <c r="E69" s="17">
        <v>0</v>
      </c>
      <c r="F69" s="17">
        <v>0</v>
      </c>
      <c r="G69" s="17">
        <v>1</v>
      </c>
      <c r="H69" s="248" t="s">
        <v>216</v>
      </c>
      <c r="I69" s="451" t="s">
        <v>52</v>
      </c>
      <c r="J69" s="451">
        <v>0</v>
      </c>
      <c r="K69" s="451">
        <v>0</v>
      </c>
      <c r="L69" s="451">
        <v>0</v>
      </c>
      <c r="M69" s="5"/>
      <c r="N69" s="5"/>
      <c r="O69" s="5"/>
    </row>
    <row r="70" spans="1:17" ht="16.2" x14ac:dyDescent="0.25">
      <c r="A70" s="42">
        <v>20</v>
      </c>
      <c r="B70" s="47" t="s">
        <v>15</v>
      </c>
      <c r="C70" s="17">
        <v>0</v>
      </c>
      <c r="D70" s="17">
        <v>0</v>
      </c>
      <c r="E70" s="17" t="s">
        <v>77</v>
      </c>
      <c r="F70" s="17">
        <v>4</v>
      </c>
      <c r="G70" s="17" t="s">
        <v>218</v>
      </c>
      <c r="H70" s="248" t="s">
        <v>216</v>
      </c>
      <c r="I70" s="451" t="s">
        <v>52</v>
      </c>
      <c r="J70" s="451">
        <v>0</v>
      </c>
      <c r="K70" s="451" t="s">
        <v>370</v>
      </c>
      <c r="L70" s="451">
        <v>6</v>
      </c>
      <c r="M70" s="5"/>
      <c r="N70" s="5"/>
      <c r="O70" s="5"/>
    </row>
    <row r="71" spans="1:17" ht="16.8" thickBot="1" x14ac:dyDescent="0.3">
      <c r="A71" s="77">
        <v>21</v>
      </c>
      <c r="B71" s="48" t="s">
        <v>16</v>
      </c>
      <c r="C71" s="19" t="s">
        <v>20</v>
      </c>
      <c r="D71" s="19" t="s">
        <v>20</v>
      </c>
      <c r="E71" s="19" t="s">
        <v>20</v>
      </c>
      <c r="F71" s="19" t="s">
        <v>20</v>
      </c>
      <c r="G71" s="19" t="s">
        <v>20</v>
      </c>
      <c r="H71" s="250" t="s">
        <v>216</v>
      </c>
      <c r="I71" s="454" t="s">
        <v>52</v>
      </c>
      <c r="J71" s="454" t="s">
        <v>20</v>
      </c>
      <c r="K71" s="454" t="s">
        <v>20</v>
      </c>
      <c r="L71" s="454" t="s">
        <v>20</v>
      </c>
      <c r="M71" s="5"/>
      <c r="N71" s="5"/>
      <c r="O71" s="5"/>
    </row>
    <row r="72" spans="1:17" ht="13.8" thickBot="1" x14ac:dyDescent="0.3"/>
    <row r="73" spans="1:17" ht="23.4" thickBot="1" x14ac:dyDescent="0.3">
      <c r="A73" s="779" t="s">
        <v>44</v>
      </c>
      <c r="B73" s="780"/>
      <c r="C73" s="780"/>
      <c r="D73" s="780"/>
      <c r="E73" s="780"/>
      <c r="F73" s="780"/>
      <c r="G73" s="780"/>
      <c r="H73" s="780"/>
      <c r="I73" s="780"/>
      <c r="J73" s="780"/>
      <c r="K73" s="780"/>
      <c r="L73" s="780"/>
      <c r="M73" s="780"/>
      <c r="N73" s="780"/>
      <c r="O73" s="780"/>
      <c r="P73" s="780"/>
      <c r="Q73" s="781"/>
    </row>
    <row r="74" spans="1:17" ht="15.6" customHeight="1" x14ac:dyDescent="0.3">
      <c r="A74" s="782" t="s">
        <v>47</v>
      </c>
      <c r="B74" s="937"/>
      <c r="C74" s="242" t="s">
        <v>33</v>
      </c>
      <c r="D74" s="49" t="s">
        <v>27</v>
      </c>
      <c r="E74" s="49" t="s">
        <v>22</v>
      </c>
      <c r="F74" s="49" t="s">
        <v>28</v>
      </c>
      <c r="G74" s="49" t="s">
        <v>30</v>
      </c>
      <c r="H74" s="49" t="s">
        <v>29</v>
      </c>
      <c r="I74" s="49" t="s">
        <v>34</v>
      </c>
      <c r="J74" s="49" t="s">
        <v>1</v>
      </c>
      <c r="K74" s="49">
        <v>100</v>
      </c>
      <c r="L74" s="49">
        <v>50</v>
      </c>
      <c r="M74" s="49">
        <v>0</v>
      </c>
      <c r="N74" s="49" t="s">
        <v>31</v>
      </c>
      <c r="O74" s="49" t="s">
        <v>32</v>
      </c>
      <c r="P74" s="49" t="s">
        <v>35</v>
      </c>
      <c r="Q74" s="50" t="s">
        <v>36</v>
      </c>
    </row>
    <row r="75" spans="1:17" ht="15.6" customHeight="1" x14ac:dyDescent="0.25">
      <c r="A75" s="938"/>
      <c r="B75" s="939"/>
      <c r="C75" s="277">
        <v>4</v>
      </c>
      <c r="D75" s="6">
        <v>4</v>
      </c>
      <c r="E75" s="6" t="s">
        <v>48</v>
      </c>
      <c r="F75" s="6">
        <v>89</v>
      </c>
      <c r="G75" s="6">
        <v>203</v>
      </c>
      <c r="H75" s="6">
        <v>40</v>
      </c>
      <c r="I75" s="6">
        <v>22.25</v>
      </c>
      <c r="J75" s="6">
        <v>43.84</v>
      </c>
      <c r="K75" s="6" t="s">
        <v>48</v>
      </c>
      <c r="L75" s="6" t="s">
        <v>48</v>
      </c>
      <c r="M75" s="6" t="s">
        <v>48</v>
      </c>
      <c r="N75" s="6">
        <v>8</v>
      </c>
      <c r="O75" s="6">
        <v>2</v>
      </c>
      <c r="P75" s="6">
        <v>3</v>
      </c>
      <c r="Q75" s="278"/>
    </row>
    <row r="76" spans="1:17" ht="15.6" customHeight="1" x14ac:dyDescent="0.3">
      <c r="A76" s="938"/>
      <c r="B76" s="939"/>
      <c r="C76" s="283" t="s">
        <v>33</v>
      </c>
      <c r="D76" s="284" t="s">
        <v>27</v>
      </c>
      <c r="E76" s="284" t="s">
        <v>61</v>
      </c>
      <c r="F76" s="284" t="s">
        <v>62</v>
      </c>
      <c r="G76" s="284" t="s">
        <v>28</v>
      </c>
      <c r="H76" s="284" t="s">
        <v>63</v>
      </c>
      <c r="I76" s="284" t="s">
        <v>64</v>
      </c>
      <c r="J76" s="284" t="s">
        <v>34</v>
      </c>
      <c r="K76" s="284" t="s">
        <v>65</v>
      </c>
      <c r="L76" s="284" t="s">
        <v>1</v>
      </c>
      <c r="M76" s="284">
        <v>5</v>
      </c>
      <c r="N76" s="284">
        <v>10</v>
      </c>
      <c r="O76" s="254"/>
      <c r="P76" s="254"/>
      <c r="Q76" s="258"/>
    </row>
    <row r="77" spans="1:17" ht="16.2" customHeight="1" thickBot="1" x14ac:dyDescent="0.3">
      <c r="A77" s="784"/>
      <c r="B77" s="940"/>
      <c r="C77" s="280">
        <v>4</v>
      </c>
      <c r="D77" s="281">
        <v>5</v>
      </c>
      <c r="E77" s="281">
        <v>33.4</v>
      </c>
      <c r="F77" s="281">
        <v>5</v>
      </c>
      <c r="G77" s="281">
        <v>105</v>
      </c>
      <c r="H77" s="281">
        <v>1</v>
      </c>
      <c r="I77" s="282" t="s">
        <v>250</v>
      </c>
      <c r="J77" s="281">
        <v>105</v>
      </c>
      <c r="K77" s="281">
        <v>3.11</v>
      </c>
      <c r="L77" s="281">
        <v>202</v>
      </c>
      <c r="M77" s="281" t="s">
        <v>48</v>
      </c>
      <c r="N77" s="281" t="s">
        <v>48</v>
      </c>
      <c r="O77" s="130"/>
      <c r="P77" s="130"/>
      <c r="Q77" s="272"/>
    </row>
    <row r="78" spans="1:17" ht="13.8" thickBot="1" x14ac:dyDescent="0.3"/>
    <row r="79" spans="1:17" ht="17.399999999999999" customHeight="1" thickBot="1" x14ac:dyDescent="0.3">
      <c r="A79" s="806" t="s">
        <v>1</v>
      </c>
      <c r="B79" s="942" t="s">
        <v>0</v>
      </c>
      <c r="C79" s="810" t="s">
        <v>47</v>
      </c>
      <c r="D79" s="811"/>
      <c r="E79" s="811"/>
      <c r="F79" s="811"/>
      <c r="G79" s="811"/>
      <c r="H79" s="811"/>
      <c r="I79" s="811"/>
      <c r="J79" s="811"/>
      <c r="K79" s="811"/>
      <c r="L79" s="812"/>
    </row>
    <row r="80" spans="1:17" ht="31.8" customHeight="1" thickBot="1" x14ac:dyDescent="0.3">
      <c r="A80" s="941"/>
      <c r="B80" s="929"/>
      <c r="C80" s="943" t="s">
        <v>247</v>
      </c>
      <c r="D80" s="944"/>
      <c r="E80" s="945" t="s">
        <v>167</v>
      </c>
      <c r="F80" s="946"/>
      <c r="G80" s="943" t="s">
        <v>248</v>
      </c>
      <c r="H80" s="944"/>
      <c r="I80" s="945" t="s">
        <v>209</v>
      </c>
      <c r="J80" s="946"/>
      <c r="K80" s="945" t="s">
        <v>163</v>
      </c>
      <c r="L80" s="946"/>
    </row>
    <row r="81" spans="1:12" ht="18" customHeight="1" thickBot="1" x14ac:dyDescent="0.3">
      <c r="A81" s="821" t="s">
        <v>17</v>
      </c>
      <c r="B81" s="821"/>
      <c r="C81" s="821"/>
      <c r="D81" s="821"/>
      <c r="E81" s="821"/>
      <c r="F81" s="821"/>
      <c r="G81" s="821"/>
      <c r="H81" s="821"/>
      <c r="I81" s="821"/>
      <c r="J81" s="821"/>
      <c r="K81" s="821"/>
      <c r="L81" s="916"/>
    </row>
    <row r="82" spans="1:12" ht="18" x14ac:dyDescent="0.25">
      <c r="A82" s="29">
        <v>1</v>
      </c>
      <c r="B82" s="239" t="s">
        <v>3</v>
      </c>
      <c r="C82" s="948">
        <v>2</v>
      </c>
      <c r="D82" s="949"/>
      <c r="E82" s="948">
        <v>10</v>
      </c>
      <c r="F82" s="949"/>
      <c r="G82" s="948">
        <v>23</v>
      </c>
      <c r="H82" s="949"/>
      <c r="I82" s="950">
        <v>35</v>
      </c>
      <c r="J82" s="951"/>
      <c r="K82" s="950">
        <v>41</v>
      </c>
      <c r="L82" s="951"/>
    </row>
    <row r="83" spans="1:12" ht="17.399999999999999" customHeight="1" x14ac:dyDescent="0.25">
      <c r="A83" s="30">
        <v>2</v>
      </c>
      <c r="B83" s="240" t="s">
        <v>4</v>
      </c>
      <c r="C83" s="273">
        <v>1</v>
      </c>
      <c r="D83" s="274">
        <v>3</v>
      </c>
      <c r="E83" s="273">
        <v>2</v>
      </c>
      <c r="F83" s="274">
        <v>4</v>
      </c>
      <c r="G83" s="273">
        <v>2</v>
      </c>
      <c r="H83" s="274">
        <v>4</v>
      </c>
      <c r="I83" s="273">
        <v>2</v>
      </c>
      <c r="J83" s="274">
        <v>4</v>
      </c>
      <c r="K83" s="273">
        <v>2</v>
      </c>
      <c r="L83" s="274">
        <v>4</v>
      </c>
    </row>
    <row r="84" spans="1:12" ht="15.6" customHeight="1" x14ac:dyDescent="0.3">
      <c r="A84" s="31">
        <v>3</v>
      </c>
      <c r="B84" s="240" t="s">
        <v>5</v>
      </c>
      <c r="C84" s="925">
        <v>2</v>
      </c>
      <c r="D84" s="926"/>
      <c r="E84" s="925">
        <v>2</v>
      </c>
      <c r="F84" s="926"/>
      <c r="G84" s="925">
        <v>2</v>
      </c>
      <c r="H84" s="926"/>
      <c r="I84" s="925">
        <v>2</v>
      </c>
      <c r="J84" s="926"/>
      <c r="K84" s="925">
        <v>2</v>
      </c>
      <c r="L84" s="926"/>
    </row>
    <row r="85" spans="1:12" ht="18" customHeight="1" x14ac:dyDescent="0.3">
      <c r="A85" s="32">
        <v>4</v>
      </c>
      <c r="B85" s="240" t="s">
        <v>38</v>
      </c>
      <c r="C85" s="925">
        <v>1</v>
      </c>
      <c r="D85" s="926"/>
      <c r="E85" s="925">
        <v>6</v>
      </c>
      <c r="F85" s="926"/>
      <c r="G85" s="925">
        <v>4</v>
      </c>
      <c r="H85" s="926"/>
      <c r="I85" s="925">
        <v>5</v>
      </c>
      <c r="J85" s="926"/>
      <c r="K85" s="925">
        <v>3</v>
      </c>
      <c r="L85" s="926"/>
    </row>
    <row r="86" spans="1:12" ht="18" customHeight="1" x14ac:dyDescent="0.25">
      <c r="A86" s="33" t="s">
        <v>39</v>
      </c>
      <c r="B86" s="240" t="s">
        <v>6</v>
      </c>
      <c r="C86" s="273">
        <v>391</v>
      </c>
      <c r="D86" s="274">
        <v>156</v>
      </c>
      <c r="E86" s="273">
        <v>448</v>
      </c>
      <c r="F86" s="274" t="s">
        <v>20</v>
      </c>
      <c r="G86" s="273">
        <v>18</v>
      </c>
      <c r="H86" s="274" t="s">
        <v>52</v>
      </c>
      <c r="I86" s="273">
        <v>343</v>
      </c>
      <c r="J86" s="274"/>
      <c r="K86" s="273">
        <v>230</v>
      </c>
      <c r="L86" s="274">
        <v>178</v>
      </c>
    </row>
    <row r="87" spans="1:12" ht="16.8" x14ac:dyDescent="0.25">
      <c r="A87" s="34">
        <v>6</v>
      </c>
      <c r="B87" s="240" t="s">
        <v>40</v>
      </c>
      <c r="C87" s="273">
        <v>10</v>
      </c>
      <c r="D87" s="274">
        <v>10</v>
      </c>
      <c r="E87" s="273">
        <v>10</v>
      </c>
      <c r="F87" s="274" t="s">
        <v>20</v>
      </c>
      <c r="G87" s="273">
        <v>1</v>
      </c>
      <c r="H87" s="274" t="s">
        <v>52</v>
      </c>
      <c r="I87" s="273">
        <v>10</v>
      </c>
      <c r="J87" s="274"/>
      <c r="K87" s="273">
        <v>10</v>
      </c>
      <c r="L87" s="274">
        <v>4</v>
      </c>
    </row>
    <row r="88" spans="1:12" ht="16.8" x14ac:dyDescent="0.25">
      <c r="A88" s="35">
        <v>7</v>
      </c>
      <c r="B88" s="240" t="s">
        <v>7</v>
      </c>
      <c r="C88" s="273">
        <v>609</v>
      </c>
      <c r="D88" s="274">
        <v>303</v>
      </c>
      <c r="E88" s="273">
        <v>620</v>
      </c>
      <c r="F88" s="274" t="s">
        <v>20</v>
      </c>
      <c r="G88" s="273">
        <v>30</v>
      </c>
      <c r="H88" s="274" t="s">
        <v>52</v>
      </c>
      <c r="I88" s="273">
        <v>54</v>
      </c>
      <c r="J88" s="274"/>
      <c r="K88" s="273">
        <v>342</v>
      </c>
      <c r="L88" s="274">
        <v>278</v>
      </c>
    </row>
    <row r="89" spans="1:12" ht="16.8" x14ac:dyDescent="0.25">
      <c r="A89" s="36">
        <v>8</v>
      </c>
      <c r="B89" s="240" t="s">
        <v>41</v>
      </c>
      <c r="C89" s="273">
        <v>535</v>
      </c>
      <c r="D89" s="274">
        <v>13</v>
      </c>
      <c r="E89" s="273">
        <v>170</v>
      </c>
      <c r="F89" s="274">
        <v>149</v>
      </c>
      <c r="G89" s="273">
        <v>259</v>
      </c>
      <c r="H89" s="274" t="s">
        <v>52</v>
      </c>
      <c r="I89" s="273">
        <v>187</v>
      </c>
      <c r="J89" s="274">
        <v>118</v>
      </c>
      <c r="K89" s="273">
        <v>283</v>
      </c>
      <c r="L89" s="274">
        <v>120</v>
      </c>
    </row>
    <row r="90" spans="1:12" ht="16.8" x14ac:dyDescent="0.25">
      <c r="A90" s="30">
        <v>9</v>
      </c>
      <c r="B90" s="240" t="s">
        <v>42</v>
      </c>
      <c r="C90" s="273">
        <v>8</v>
      </c>
      <c r="D90" s="274">
        <v>0</v>
      </c>
      <c r="E90" s="273">
        <v>10</v>
      </c>
      <c r="F90" s="274">
        <v>9</v>
      </c>
      <c r="G90" s="273">
        <v>10</v>
      </c>
      <c r="H90" s="274" t="s">
        <v>52</v>
      </c>
      <c r="I90" s="273">
        <v>10</v>
      </c>
      <c r="J90" s="274">
        <v>8</v>
      </c>
      <c r="K90" s="273">
        <v>10</v>
      </c>
      <c r="L90" s="274">
        <v>10</v>
      </c>
    </row>
    <row r="91" spans="1:12" ht="17.399999999999999" thickBot="1" x14ac:dyDescent="0.3">
      <c r="A91" s="37">
        <v>10</v>
      </c>
      <c r="B91" s="241" t="s">
        <v>19</v>
      </c>
      <c r="C91" s="275">
        <v>952</v>
      </c>
      <c r="D91" s="276">
        <v>17</v>
      </c>
      <c r="E91" s="275">
        <v>313</v>
      </c>
      <c r="F91" s="276">
        <v>311</v>
      </c>
      <c r="G91" s="275">
        <v>566</v>
      </c>
      <c r="H91" s="276" t="s">
        <v>52</v>
      </c>
      <c r="I91" s="275">
        <v>350</v>
      </c>
      <c r="J91" s="276">
        <v>204</v>
      </c>
      <c r="K91" s="275">
        <v>386</v>
      </c>
      <c r="L91" s="276">
        <v>188</v>
      </c>
    </row>
    <row r="92" spans="1:12" ht="18" thickBot="1" x14ac:dyDescent="0.3">
      <c r="A92" s="927" t="s">
        <v>54</v>
      </c>
      <c r="B92" s="929" t="s">
        <v>0</v>
      </c>
      <c r="C92" s="813" t="s">
        <v>18</v>
      </c>
      <c r="D92" s="814"/>
      <c r="E92" s="814"/>
      <c r="F92" s="814"/>
      <c r="G92" s="814"/>
      <c r="H92" s="814"/>
      <c r="I92" s="814"/>
      <c r="J92" s="814"/>
      <c r="K92" s="814"/>
      <c r="L92" s="815"/>
    </row>
    <row r="93" spans="1:12" ht="18" thickBot="1" x14ac:dyDescent="0.3">
      <c r="A93" s="928"/>
      <c r="B93" s="930"/>
      <c r="C93" s="270" t="s">
        <v>55</v>
      </c>
      <c r="D93" s="271" t="s">
        <v>56</v>
      </c>
      <c r="E93" s="270" t="s">
        <v>55</v>
      </c>
      <c r="F93" s="271" t="s">
        <v>56</v>
      </c>
      <c r="G93" s="270" t="s">
        <v>55</v>
      </c>
      <c r="H93" s="271" t="s">
        <v>56</v>
      </c>
      <c r="I93" s="270" t="s">
        <v>55</v>
      </c>
      <c r="J93" s="271" t="s">
        <v>56</v>
      </c>
      <c r="K93" s="270" t="s">
        <v>55</v>
      </c>
      <c r="L93" s="271" t="s">
        <v>56</v>
      </c>
    </row>
    <row r="94" spans="1:12" ht="16.8" x14ac:dyDescent="0.25">
      <c r="A94" s="41">
        <v>11</v>
      </c>
      <c r="B94" s="232" t="s">
        <v>8</v>
      </c>
      <c r="C94" s="266">
        <v>37</v>
      </c>
      <c r="D94" s="267">
        <v>3</v>
      </c>
      <c r="E94" s="266">
        <v>9</v>
      </c>
      <c r="F94" s="267" t="s">
        <v>52</v>
      </c>
      <c r="G94" s="266" t="s">
        <v>52</v>
      </c>
      <c r="H94" s="94" t="s">
        <v>52</v>
      </c>
      <c r="I94" s="95">
        <v>40</v>
      </c>
      <c r="J94" s="94" t="s">
        <v>52</v>
      </c>
      <c r="K94" s="266" t="s">
        <v>52</v>
      </c>
      <c r="L94" s="94" t="s">
        <v>52</v>
      </c>
    </row>
    <row r="95" spans="1:12" ht="16.8" x14ac:dyDescent="0.25">
      <c r="A95" s="30">
        <v>12</v>
      </c>
      <c r="B95" s="233" t="s">
        <v>9</v>
      </c>
      <c r="C95" s="17">
        <v>57</v>
      </c>
      <c r="D95" s="211">
        <v>17</v>
      </c>
      <c r="E95" s="17">
        <v>25</v>
      </c>
      <c r="F95" s="211" t="s">
        <v>52</v>
      </c>
      <c r="G95" s="266" t="s">
        <v>52</v>
      </c>
      <c r="H95" s="18" t="s">
        <v>52</v>
      </c>
      <c r="I95" s="24">
        <v>104</v>
      </c>
      <c r="J95" s="18" t="s">
        <v>52</v>
      </c>
      <c r="K95" s="266" t="s">
        <v>52</v>
      </c>
      <c r="L95" s="18" t="s">
        <v>52</v>
      </c>
    </row>
    <row r="96" spans="1:12" ht="16.8" x14ac:dyDescent="0.25">
      <c r="A96" s="30">
        <v>13</v>
      </c>
      <c r="B96" s="233" t="s">
        <v>10</v>
      </c>
      <c r="C96" s="17">
        <v>5</v>
      </c>
      <c r="D96" s="211">
        <v>6</v>
      </c>
      <c r="E96" s="17">
        <v>5</v>
      </c>
      <c r="F96" s="211" t="s">
        <v>52</v>
      </c>
      <c r="G96" s="266" t="s">
        <v>52</v>
      </c>
      <c r="H96" s="18" t="s">
        <v>52</v>
      </c>
      <c r="I96" s="24">
        <v>5</v>
      </c>
      <c r="J96" s="18" t="s">
        <v>52</v>
      </c>
      <c r="K96" s="266" t="s">
        <v>52</v>
      </c>
      <c r="L96" s="18" t="s">
        <v>52</v>
      </c>
    </row>
    <row r="97" spans="1:12" ht="16.8" x14ac:dyDescent="0.25">
      <c r="A97" s="30">
        <v>14</v>
      </c>
      <c r="B97" s="233" t="s">
        <v>11</v>
      </c>
      <c r="C97" s="17" t="s">
        <v>51</v>
      </c>
      <c r="D97" s="211" t="s">
        <v>51</v>
      </c>
      <c r="E97" s="17" t="s">
        <v>51</v>
      </c>
      <c r="F97" s="211" t="s">
        <v>52</v>
      </c>
      <c r="G97" s="266" t="s">
        <v>52</v>
      </c>
      <c r="H97" s="18" t="s">
        <v>52</v>
      </c>
      <c r="I97" s="24" t="s">
        <v>51</v>
      </c>
      <c r="J97" s="18" t="s">
        <v>52</v>
      </c>
      <c r="K97" s="266" t="s">
        <v>52</v>
      </c>
      <c r="L97" s="18" t="s">
        <v>52</v>
      </c>
    </row>
    <row r="98" spans="1:12" ht="16.8" x14ac:dyDescent="0.25">
      <c r="A98" s="30">
        <v>15</v>
      </c>
      <c r="B98" s="233" t="s">
        <v>12</v>
      </c>
      <c r="C98" s="17" t="s">
        <v>20</v>
      </c>
      <c r="D98" s="211" t="s">
        <v>20</v>
      </c>
      <c r="E98" s="17" t="s">
        <v>20</v>
      </c>
      <c r="F98" s="211" t="s">
        <v>20</v>
      </c>
      <c r="G98" s="266" t="s">
        <v>52</v>
      </c>
      <c r="H98" s="18" t="s">
        <v>52</v>
      </c>
      <c r="I98" s="24" t="s">
        <v>20</v>
      </c>
      <c r="J98" s="18" t="s">
        <v>20</v>
      </c>
      <c r="K98" s="266" t="s">
        <v>52</v>
      </c>
      <c r="L98" s="18" t="s">
        <v>52</v>
      </c>
    </row>
    <row r="99" spans="1:12" ht="16.2" x14ac:dyDescent="0.25">
      <c r="A99" s="42">
        <v>16</v>
      </c>
      <c r="B99" s="233" t="s">
        <v>13</v>
      </c>
      <c r="C99" s="17">
        <v>138</v>
      </c>
      <c r="D99" s="211" t="s">
        <v>20</v>
      </c>
      <c r="E99" s="17" t="s">
        <v>20</v>
      </c>
      <c r="F99" s="211">
        <v>6</v>
      </c>
      <c r="G99" s="266" t="s">
        <v>52</v>
      </c>
      <c r="H99" s="18" t="s">
        <v>52</v>
      </c>
      <c r="I99" s="24">
        <v>24</v>
      </c>
      <c r="J99" s="18">
        <v>12</v>
      </c>
      <c r="K99" s="266" t="s">
        <v>52</v>
      </c>
      <c r="L99" s="18" t="s">
        <v>52</v>
      </c>
    </row>
    <row r="100" spans="1:12" ht="16.2" x14ac:dyDescent="0.25">
      <c r="A100" s="42">
        <v>17</v>
      </c>
      <c r="B100" s="233" t="s">
        <v>50</v>
      </c>
      <c r="C100" s="17">
        <v>72</v>
      </c>
      <c r="D100" s="211" t="s">
        <v>20</v>
      </c>
      <c r="E100" s="17" t="s">
        <v>20</v>
      </c>
      <c r="F100" s="211">
        <v>2</v>
      </c>
      <c r="G100" s="266" t="s">
        <v>52</v>
      </c>
      <c r="H100" s="18" t="s">
        <v>52</v>
      </c>
      <c r="I100" s="24">
        <v>11</v>
      </c>
      <c r="J100" s="18">
        <v>3</v>
      </c>
      <c r="K100" s="266" t="s">
        <v>52</v>
      </c>
      <c r="L100" s="18" t="s">
        <v>52</v>
      </c>
    </row>
    <row r="101" spans="1:12" ht="16.2" x14ac:dyDescent="0.25">
      <c r="A101" s="42">
        <v>18</v>
      </c>
      <c r="B101" s="233" t="s">
        <v>14</v>
      </c>
      <c r="C101" s="17">
        <v>0</v>
      </c>
      <c r="D101" s="211" t="s">
        <v>20</v>
      </c>
      <c r="E101" s="17" t="s">
        <v>20</v>
      </c>
      <c r="F101" s="211">
        <v>0</v>
      </c>
      <c r="G101" s="266" t="s">
        <v>52</v>
      </c>
      <c r="H101" s="18" t="s">
        <v>52</v>
      </c>
      <c r="I101" s="24">
        <v>0</v>
      </c>
      <c r="J101" s="18">
        <v>0</v>
      </c>
      <c r="K101" s="266" t="s">
        <v>52</v>
      </c>
      <c r="L101" s="18" t="s">
        <v>52</v>
      </c>
    </row>
    <row r="102" spans="1:12" ht="16.2" x14ac:dyDescent="0.25">
      <c r="A102" s="42">
        <v>19</v>
      </c>
      <c r="B102" s="233" t="s">
        <v>2</v>
      </c>
      <c r="C102" s="17">
        <v>4</v>
      </c>
      <c r="D102" s="211" t="s">
        <v>20</v>
      </c>
      <c r="E102" s="17" t="s">
        <v>20</v>
      </c>
      <c r="F102" s="211">
        <v>0</v>
      </c>
      <c r="G102" s="266" t="s">
        <v>52</v>
      </c>
      <c r="H102" s="18" t="s">
        <v>52</v>
      </c>
      <c r="I102" s="24">
        <v>1</v>
      </c>
      <c r="J102" s="18">
        <v>0</v>
      </c>
      <c r="K102" s="266" t="s">
        <v>52</v>
      </c>
      <c r="L102" s="18" t="s">
        <v>52</v>
      </c>
    </row>
    <row r="103" spans="1:12" ht="16.2" x14ac:dyDescent="0.25">
      <c r="A103" s="42">
        <v>20</v>
      </c>
      <c r="B103" s="233" t="s">
        <v>15</v>
      </c>
      <c r="C103" s="17">
        <v>0</v>
      </c>
      <c r="D103" s="211" t="s">
        <v>20</v>
      </c>
      <c r="E103" s="17" t="s">
        <v>20</v>
      </c>
      <c r="F103" s="211">
        <v>0</v>
      </c>
      <c r="G103" s="266" t="s">
        <v>52</v>
      </c>
      <c r="H103" s="18" t="s">
        <v>52</v>
      </c>
      <c r="I103" s="24">
        <v>0</v>
      </c>
      <c r="J103" s="18">
        <v>0</v>
      </c>
      <c r="K103" s="266" t="s">
        <v>52</v>
      </c>
      <c r="L103" s="18" t="s">
        <v>52</v>
      </c>
    </row>
    <row r="104" spans="1:12" ht="16.8" thickBot="1" x14ac:dyDescent="0.3">
      <c r="A104" s="42">
        <v>21</v>
      </c>
      <c r="B104" s="234" t="s">
        <v>16</v>
      </c>
      <c r="C104" s="19" t="s">
        <v>20</v>
      </c>
      <c r="D104" s="109" t="s">
        <v>20</v>
      </c>
      <c r="E104" s="19" t="s">
        <v>20</v>
      </c>
      <c r="F104" s="109" t="s">
        <v>20</v>
      </c>
      <c r="G104" s="19" t="s">
        <v>52</v>
      </c>
      <c r="H104" s="22" t="s">
        <v>52</v>
      </c>
      <c r="I104" s="25" t="s">
        <v>20</v>
      </c>
      <c r="J104" s="22" t="s">
        <v>20</v>
      </c>
      <c r="K104" s="19" t="s">
        <v>52</v>
      </c>
      <c r="L104" s="22" t="s">
        <v>52</v>
      </c>
    </row>
  </sheetData>
  <mergeCells count="54">
    <mergeCell ref="C82:D82"/>
    <mergeCell ref="E82:F82"/>
    <mergeCell ref="G82:H82"/>
    <mergeCell ref="I82:J82"/>
    <mergeCell ref="K82:L82"/>
    <mergeCell ref="I85:J85"/>
    <mergeCell ref="K85:L85"/>
    <mergeCell ref="C92:L92"/>
    <mergeCell ref="C85:D85"/>
    <mergeCell ref="C84:D84"/>
    <mergeCell ref="E84:F84"/>
    <mergeCell ref="G84:H84"/>
    <mergeCell ref="E85:F85"/>
    <mergeCell ref="G85:H85"/>
    <mergeCell ref="I84:J84"/>
    <mergeCell ref="A1:Q1"/>
    <mergeCell ref="A4:Q4"/>
    <mergeCell ref="A5:B5"/>
    <mergeCell ref="A12:K12"/>
    <mergeCell ref="A23:K23"/>
    <mergeCell ref="A10:A11"/>
    <mergeCell ref="B10:B11"/>
    <mergeCell ref="C10:K10"/>
    <mergeCell ref="A36:Q36"/>
    <mergeCell ref="B47:B48"/>
    <mergeCell ref="C47:H47"/>
    <mergeCell ref="K84:L84"/>
    <mergeCell ref="A92:A93"/>
    <mergeCell ref="B92:B93"/>
    <mergeCell ref="A6:B8"/>
    <mergeCell ref="A3:B3"/>
    <mergeCell ref="C3:Q3"/>
    <mergeCell ref="C79:L79"/>
    <mergeCell ref="A73:Q73"/>
    <mergeCell ref="A74:B77"/>
    <mergeCell ref="A79:A80"/>
    <mergeCell ref="B79:B80"/>
    <mergeCell ref="C80:D80"/>
    <mergeCell ref="E80:F80"/>
    <mergeCell ref="G80:H80"/>
    <mergeCell ref="I80:J80"/>
    <mergeCell ref="K80:L80"/>
    <mergeCell ref="A81:L81"/>
    <mergeCell ref="A37:B38"/>
    <mergeCell ref="A39:B39"/>
    <mergeCell ref="A40:B41"/>
    <mergeCell ref="A42:B42"/>
    <mergeCell ref="A43:B43"/>
    <mergeCell ref="A44:B44"/>
    <mergeCell ref="I47:L47"/>
    <mergeCell ref="I49:L49"/>
    <mergeCell ref="I60:L60"/>
    <mergeCell ref="A60:H60"/>
    <mergeCell ref="A49:H49"/>
  </mergeCells>
  <pageMargins left="0.7" right="0.7" top="0.75" bottom="0.75" header="0.3" footer="0.3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11"/>
  <sheetViews>
    <sheetView zoomScale="70" zoomScaleNormal="70" workbookViewId="0">
      <selection activeCell="M54" sqref="M54:AB79"/>
    </sheetView>
  </sheetViews>
  <sheetFormatPr defaultColWidth="9.33203125" defaultRowHeight="13.2" x14ac:dyDescent="0.25"/>
  <cols>
    <col min="1" max="1" width="5.109375" style="1" bestFit="1" customWidth="1"/>
    <col min="2" max="2" width="59.109375" style="1" customWidth="1"/>
    <col min="3" max="28" width="10.77734375" style="1" customWidth="1"/>
    <col min="29" max="16384" width="9.33203125" style="1"/>
  </cols>
  <sheetData>
    <row r="1" spans="1:17" ht="90.6" customHeight="1" thickBot="1" x14ac:dyDescent="0.3">
      <c r="A1" s="829" t="s">
        <v>81</v>
      </c>
      <c r="B1" s="830"/>
      <c r="C1" s="830"/>
      <c r="D1" s="830"/>
      <c r="E1" s="830"/>
      <c r="F1" s="830"/>
      <c r="G1" s="830"/>
      <c r="H1" s="830"/>
      <c r="I1" s="830"/>
      <c r="J1" s="830"/>
      <c r="K1" s="830"/>
      <c r="L1" s="830"/>
      <c r="M1" s="830"/>
      <c r="N1" s="830"/>
      <c r="O1" s="830"/>
      <c r="P1" s="830"/>
      <c r="Q1" s="831"/>
    </row>
    <row r="2" spans="1:17" ht="13.8" customHeight="1" thickBot="1" x14ac:dyDescent="0.3"/>
    <row r="3" spans="1:17" ht="25.2" thickBot="1" x14ac:dyDescent="0.3">
      <c r="A3" s="840" t="s">
        <v>315</v>
      </c>
      <c r="B3" s="889"/>
      <c r="C3" s="890">
        <v>115</v>
      </c>
      <c r="D3" s="838"/>
      <c r="E3" s="838"/>
      <c r="F3" s="838"/>
      <c r="G3" s="838"/>
      <c r="H3" s="838"/>
      <c r="I3" s="838"/>
      <c r="J3" s="838"/>
      <c r="K3" s="838"/>
      <c r="L3" s="838"/>
      <c r="M3" s="838"/>
      <c r="N3" s="838"/>
      <c r="O3" s="838"/>
      <c r="P3" s="838"/>
      <c r="Q3" s="839"/>
    </row>
    <row r="4" spans="1:17" ht="23.4" thickBot="1" x14ac:dyDescent="0.3">
      <c r="A4" s="893" t="s">
        <v>45</v>
      </c>
      <c r="B4" s="894"/>
      <c r="C4" s="894"/>
      <c r="D4" s="894"/>
      <c r="E4" s="894"/>
      <c r="F4" s="894"/>
      <c r="G4" s="894"/>
      <c r="H4" s="894"/>
      <c r="I4" s="894"/>
      <c r="J4" s="894"/>
      <c r="K4" s="894"/>
      <c r="L4" s="894"/>
      <c r="M4" s="894"/>
      <c r="N4" s="894"/>
      <c r="O4" s="894"/>
      <c r="P4" s="894"/>
      <c r="Q4" s="895"/>
    </row>
    <row r="5" spans="1:17" ht="15.6" x14ac:dyDescent="0.25">
      <c r="A5" s="834" t="s">
        <v>82</v>
      </c>
      <c r="B5" s="988"/>
      <c r="C5" s="118" t="s">
        <v>33</v>
      </c>
      <c r="D5" s="118" t="s">
        <v>27</v>
      </c>
      <c r="E5" s="118" t="s">
        <v>22</v>
      </c>
      <c r="F5" s="118" t="s">
        <v>28</v>
      </c>
      <c r="G5" s="118" t="s">
        <v>30</v>
      </c>
      <c r="H5" s="118" t="s">
        <v>29</v>
      </c>
      <c r="I5" s="118" t="s">
        <v>34</v>
      </c>
      <c r="J5" s="118" t="s">
        <v>1</v>
      </c>
      <c r="K5" s="118">
        <v>100</v>
      </c>
      <c r="L5" s="118">
        <v>50</v>
      </c>
      <c r="M5" s="118">
        <v>0</v>
      </c>
      <c r="N5" s="118" t="s">
        <v>31</v>
      </c>
      <c r="O5" s="118" t="s">
        <v>32</v>
      </c>
      <c r="P5" s="118" t="s">
        <v>35</v>
      </c>
      <c r="Q5" s="119" t="s">
        <v>36</v>
      </c>
    </row>
    <row r="6" spans="1:17" ht="15.6" x14ac:dyDescent="0.25">
      <c r="A6" s="917"/>
      <c r="B6" s="989"/>
      <c r="C6" s="58">
        <v>9</v>
      </c>
      <c r="D6" s="58">
        <v>6</v>
      </c>
      <c r="E6" s="58">
        <v>0</v>
      </c>
      <c r="F6" s="58">
        <v>44</v>
      </c>
      <c r="G6" s="58">
        <v>31</v>
      </c>
      <c r="H6" s="58">
        <v>13</v>
      </c>
      <c r="I6" s="58">
        <v>7.33</v>
      </c>
      <c r="J6" s="58">
        <v>141.93</v>
      </c>
      <c r="K6" s="58">
        <v>0</v>
      </c>
      <c r="L6" s="58">
        <v>0</v>
      </c>
      <c r="M6" s="58">
        <v>0</v>
      </c>
      <c r="N6" s="58">
        <v>4</v>
      </c>
      <c r="O6" s="58">
        <v>3</v>
      </c>
      <c r="P6" s="6">
        <v>7</v>
      </c>
      <c r="Q6" s="129"/>
    </row>
    <row r="7" spans="1:17" ht="16.2" thickBot="1" x14ac:dyDescent="0.3">
      <c r="A7" s="836" t="s">
        <v>83</v>
      </c>
      <c r="B7" s="973"/>
      <c r="C7" s="62">
        <v>3</v>
      </c>
      <c r="D7" s="62">
        <v>3</v>
      </c>
      <c r="E7" s="62">
        <v>1</v>
      </c>
      <c r="F7" s="62">
        <v>40</v>
      </c>
      <c r="G7" s="62">
        <v>27</v>
      </c>
      <c r="H7" s="62">
        <v>19</v>
      </c>
      <c r="I7" s="62">
        <v>20</v>
      </c>
      <c r="J7" s="62">
        <v>148.15</v>
      </c>
      <c r="K7" s="62">
        <v>0</v>
      </c>
      <c r="L7" s="62">
        <v>0</v>
      </c>
      <c r="M7" s="62">
        <v>0</v>
      </c>
      <c r="N7" s="62">
        <v>1</v>
      </c>
      <c r="O7" s="62">
        <v>5</v>
      </c>
      <c r="P7" s="130">
        <v>2</v>
      </c>
      <c r="Q7" s="131"/>
    </row>
    <row r="8" spans="1:17" ht="15.6" x14ac:dyDescent="0.25">
      <c r="A8" s="834" t="s">
        <v>94</v>
      </c>
      <c r="B8" s="988"/>
      <c r="C8" s="118" t="s">
        <v>33</v>
      </c>
      <c r="D8" s="118" t="s">
        <v>27</v>
      </c>
      <c r="E8" s="118" t="s">
        <v>61</v>
      </c>
      <c r="F8" s="118" t="s">
        <v>62</v>
      </c>
      <c r="G8" s="118" t="s">
        <v>28</v>
      </c>
      <c r="H8" s="118" t="s">
        <v>63</v>
      </c>
      <c r="I8" s="118" t="s">
        <v>64</v>
      </c>
      <c r="J8" s="118" t="s">
        <v>34</v>
      </c>
      <c r="K8" s="118" t="s">
        <v>65</v>
      </c>
      <c r="L8" s="118" t="s">
        <v>1</v>
      </c>
      <c r="M8" s="118" t="s">
        <v>95</v>
      </c>
      <c r="N8" s="118" t="s">
        <v>96</v>
      </c>
      <c r="O8" s="118"/>
      <c r="P8" s="153"/>
      <c r="Q8" s="154"/>
    </row>
    <row r="9" spans="1:17" ht="15.6" x14ac:dyDescent="0.25">
      <c r="A9" s="917"/>
      <c r="B9" s="989"/>
      <c r="C9" s="58">
        <v>9</v>
      </c>
      <c r="D9" s="58">
        <v>9</v>
      </c>
      <c r="E9" s="58">
        <v>32.200000000000003</v>
      </c>
      <c r="F9" s="58">
        <v>1</v>
      </c>
      <c r="G9" s="58">
        <v>294</v>
      </c>
      <c r="H9" s="58">
        <v>15</v>
      </c>
      <c r="I9" s="152" t="s">
        <v>87</v>
      </c>
      <c r="J9" s="58">
        <v>19.600000000000001</v>
      </c>
      <c r="K9" s="58">
        <v>9.09</v>
      </c>
      <c r="L9" s="58">
        <v>12.9</v>
      </c>
      <c r="M9" s="58">
        <v>0</v>
      </c>
      <c r="N9" s="58">
        <v>0</v>
      </c>
      <c r="O9" s="58"/>
      <c r="P9" s="6"/>
      <c r="Q9" s="129"/>
    </row>
    <row r="10" spans="1:17" ht="16.2" thickBot="1" x14ac:dyDescent="0.3">
      <c r="A10" s="836" t="s">
        <v>84</v>
      </c>
      <c r="B10" s="973"/>
      <c r="C10" s="62">
        <v>3</v>
      </c>
      <c r="D10" s="62">
        <v>3</v>
      </c>
      <c r="E10" s="62">
        <v>9</v>
      </c>
      <c r="F10" s="62">
        <v>0</v>
      </c>
      <c r="G10" s="62">
        <v>83</v>
      </c>
      <c r="H10" s="62">
        <v>3</v>
      </c>
      <c r="I10" s="132" t="s">
        <v>88</v>
      </c>
      <c r="J10" s="62">
        <v>27.67</v>
      </c>
      <c r="K10" s="62">
        <v>9.2200000000000006</v>
      </c>
      <c r="L10" s="62">
        <v>18</v>
      </c>
      <c r="M10" s="62">
        <v>0</v>
      </c>
      <c r="N10" s="62">
        <v>0</v>
      </c>
      <c r="O10" s="62"/>
      <c r="P10" s="130"/>
      <c r="Q10" s="131"/>
    </row>
    <row r="11" spans="1:17" ht="15.6" x14ac:dyDescent="0.25">
      <c r="A11" s="978" t="s">
        <v>85</v>
      </c>
      <c r="B11" s="979"/>
      <c r="C11" s="144" t="s">
        <v>33</v>
      </c>
      <c r="D11" s="144" t="s">
        <v>27</v>
      </c>
      <c r="E11" s="144" t="s">
        <v>61</v>
      </c>
      <c r="F11" s="144" t="s">
        <v>62</v>
      </c>
      <c r="G11" s="144" t="s">
        <v>28</v>
      </c>
      <c r="H11" s="144" t="s">
        <v>63</v>
      </c>
      <c r="I11" s="144" t="s">
        <v>64</v>
      </c>
      <c r="J11" s="144" t="s">
        <v>34</v>
      </c>
      <c r="K11" s="144" t="s">
        <v>65</v>
      </c>
      <c r="L11" s="144" t="s">
        <v>1</v>
      </c>
      <c r="M11" s="144" t="s">
        <v>95</v>
      </c>
      <c r="N11" s="144" t="s">
        <v>96</v>
      </c>
      <c r="O11" s="144"/>
      <c r="P11" s="160"/>
      <c r="Q11" s="161"/>
    </row>
    <row r="12" spans="1:17" ht="15.6" x14ac:dyDescent="0.25">
      <c r="A12" s="980"/>
      <c r="B12" s="981"/>
      <c r="C12" s="149">
        <f>C6+C7</f>
        <v>12</v>
      </c>
      <c r="D12" s="149">
        <f>D6+D7</f>
        <v>9</v>
      </c>
      <c r="E12" s="149">
        <f>E6+E7</f>
        <v>1</v>
      </c>
      <c r="F12" s="149">
        <f>F6+F7</f>
        <v>84</v>
      </c>
      <c r="G12" s="149">
        <f>G6+G7</f>
        <v>58</v>
      </c>
      <c r="H12" s="149">
        <v>19</v>
      </c>
      <c r="I12" s="149">
        <f>F12/8</f>
        <v>10.5</v>
      </c>
      <c r="J12" s="149">
        <v>144.82</v>
      </c>
      <c r="K12" s="149">
        <f t="shared" ref="K12:Q12" si="0">K6+K7</f>
        <v>0</v>
      </c>
      <c r="L12" s="149">
        <f t="shared" si="0"/>
        <v>0</v>
      </c>
      <c r="M12" s="149">
        <f t="shared" si="0"/>
        <v>0</v>
      </c>
      <c r="N12" s="149">
        <f t="shared" si="0"/>
        <v>5</v>
      </c>
      <c r="O12" s="149">
        <f t="shared" si="0"/>
        <v>8</v>
      </c>
      <c r="P12" s="149">
        <f t="shared" si="0"/>
        <v>9</v>
      </c>
      <c r="Q12" s="155">
        <f t="shared" si="0"/>
        <v>0</v>
      </c>
    </row>
    <row r="13" spans="1:17" ht="15.6" x14ac:dyDescent="0.25">
      <c r="A13" s="980" t="s">
        <v>86</v>
      </c>
      <c r="B13" s="981"/>
      <c r="C13" s="146" t="s">
        <v>33</v>
      </c>
      <c r="D13" s="146" t="s">
        <v>27</v>
      </c>
      <c r="E13" s="146" t="s">
        <v>61</v>
      </c>
      <c r="F13" s="146" t="s">
        <v>62</v>
      </c>
      <c r="G13" s="146" t="s">
        <v>28</v>
      </c>
      <c r="H13" s="146" t="s">
        <v>63</v>
      </c>
      <c r="I13" s="146" t="s">
        <v>64</v>
      </c>
      <c r="J13" s="146" t="s">
        <v>34</v>
      </c>
      <c r="K13" s="146" t="s">
        <v>65</v>
      </c>
      <c r="L13" s="146" t="s">
        <v>1</v>
      </c>
      <c r="M13" s="146" t="s">
        <v>95</v>
      </c>
      <c r="N13" s="146" t="s">
        <v>96</v>
      </c>
      <c r="O13" s="146"/>
      <c r="P13" s="147"/>
      <c r="Q13" s="148"/>
    </row>
    <row r="14" spans="1:17" ht="16.2" thickBot="1" x14ac:dyDescent="0.3">
      <c r="A14" s="990"/>
      <c r="B14" s="991"/>
      <c r="C14" s="156">
        <f t="shared" ref="C14:H14" si="1">C9+C10</f>
        <v>12</v>
      </c>
      <c r="D14" s="156">
        <f t="shared" si="1"/>
        <v>12</v>
      </c>
      <c r="E14" s="156">
        <f t="shared" si="1"/>
        <v>41.2</v>
      </c>
      <c r="F14" s="156">
        <f t="shared" si="1"/>
        <v>1</v>
      </c>
      <c r="G14" s="156">
        <f t="shared" si="1"/>
        <v>377</v>
      </c>
      <c r="H14" s="156">
        <f t="shared" si="1"/>
        <v>18</v>
      </c>
      <c r="I14" s="156" t="s">
        <v>87</v>
      </c>
      <c r="J14" s="156">
        <v>20.94</v>
      </c>
      <c r="K14" s="156">
        <v>9.15</v>
      </c>
      <c r="L14" s="156">
        <v>13.77</v>
      </c>
      <c r="M14" s="156">
        <f>M9+M10</f>
        <v>0</v>
      </c>
      <c r="N14" s="156">
        <f>N9+N10</f>
        <v>0</v>
      </c>
      <c r="O14" s="156"/>
      <c r="P14" s="157"/>
      <c r="Q14" s="158"/>
    </row>
    <row r="15" spans="1:17" ht="13.8" thickBot="1" x14ac:dyDescent="0.3"/>
    <row r="16" spans="1:17" ht="21" customHeight="1" x14ac:dyDescent="0.25">
      <c r="A16" s="824" t="s">
        <v>1</v>
      </c>
      <c r="B16" s="824" t="s">
        <v>0</v>
      </c>
      <c r="C16" s="826" t="s">
        <v>25</v>
      </c>
      <c r="D16" s="827"/>
      <c r="E16" s="827"/>
      <c r="F16" s="827"/>
      <c r="G16" s="827"/>
      <c r="H16" s="827"/>
      <c r="I16" s="827"/>
      <c r="J16" s="827"/>
      <c r="K16" s="828"/>
      <c r="L16" s="992" t="s">
        <v>26</v>
      </c>
      <c r="M16" s="993"/>
      <c r="N16" s="994"/>
    </row>
    <row r="17" spans="1:14" ht="33" customHeight="1" thickBot="1" x14ac:dyDescent="0.3">
      <c r="A17" s="825"/>
      <c r="B17" s="825"/>
      <c r="C17" s="9" t="s">
        <v>150</v>
      </c>
      <c r="D17" s="10" t="s">
        <v>151</v>
      </c>
      <c r="E17" s="10" t="s">
        <v>152</v>
      </c>
      <c r="F17" s="10" t="s">
        <v>153</v>
      </c>
      <c r="G17" s="11" t="s">
        <v>150</v>
      </c>
      <c r="H17" s="10" t="s">
        <v>151</v>
      </c>
      <c r="I17" s="10" t="s">
        <v>152</v>
      </c>
      <c r="J17" s="10" t="s">
        <v>153</v>
      </c>
      <c r="K17" s="12" t="s">
        <v>157</v>
      </c>
      <c r="L17" s="178" t="s">
        <v>160</v>
      </c>
      <c r="M17" s="213" t="s">
        <v>191</v>
      </c>
      <c r="N17" s="213" t="s">
        <v>192</v>
      </c>
    </row>
    <row r="18" spans="1:14" ht="21" customHeight="1" thickBot="1" x14ac:dyDescent="0.3">
      <c r="A18" s="179" t="s">
        <v>17</v>
      </c>
      <c r="B18" s="180"/>
      <c r="C18" s="180"/>
      <c r="D18" s="180"/>
      <c r="E18" s="180"/>
      <c r="F18" s="180"/>
      <c r="G18" s="180"/>
      <c r="H18" s="180"/>
      <c r="I18" s="180"/>
      <c r="J18" s="180"/>
      <c r="K18" s="180"/>
      <c r="L18" s="214"/>
      <c r="M18" s="214"/>
      <c r="N18" s="214"/>
    </row>
    <row r="19" spans="1:14" ht="20.25" customHeight="1" x14ac:dyDescent="0.25">
      <c r="A19" s="29">
        <v>1</v>
      </c>
      <c r="B19" s="26" t="s">
        <v>3</v>
      </c>
      <c r="C19" s="13">
        <v>1</v>
      </c>
      <c r="D19" s="14">
        <v>4</v>
      </c>
      <c r="E19" s="14">
        <v>6</v>
      </c>
      <c r="F19" s="14">
        <v>8</v>
      </c>
      <c r="G19" s="14">
        <v>12</v>
      </c>
      <c r="H19" s="15">
        <v>14</v>
      </c>
      <c r="I19" s="15">
        <v>16</v>
      </c>
      <c r="J19" s="15">
        <v>18</v>
      </c>
      <c r="K19" s="69">
        <v>21</v>
      </c>
      <c r="L19" s="23">
        <v>10</v>
      </c>
      <c r="M19" s="15">
        <v>17</v>
      </c>
      <c r="N19" s="16">
        <v>26</v>
      </c>
    </row>
    <row r="20" spans="1:14" ht="19.5" customHeight="1" x14ac:dyDescent="0.25">
      <c r="A20" s="30">
        <v>2</v>
      </c>
      <c r="B20" s="27" t="s">
        <v>4</v>
      </c>
      <c r="C20" s="17">
        <v>1</v>
      </c>
      <c r="D20" s="3">
        <v>2</v>
      </c>
      <c r="E20" s="3">
        <v>2</v>
      </c>
      <c r="F20" s="3">
        <v>1</v>
      </c>
      <c r="G20" s="3">
        <v>1</v>
      </c>
      <c r="H20" s="2">
        <v>2</v>
      </c>
      <c r="I20" s="2">
        <v>1</v>
      </c>
      <c r="J20" s="2">
        <v>2</v>
      </c>
      <c r="K20" s="70">
        <v>2</v>
      </c>
      <c r="L20" s="24">
        <v>2</v>
      </c>
      <c r="M20" s="2">
        <v>1</v>
      </c>
      <c r="N20" s="18">
        <v>2</v>
      </c>
    </row>
    <row r="21" spans="1:14" ht="20.25" customHeight="1" x14ac:dyDescent="0.25">
      <c r="A21" s="31">
        <v>3</v>
      </c>
      <c r="B21" s="27" t="s">
        <v>5</v>
      </c>
      <c r="C21" s="17">
        <v>4</v>
      </c>
      <c r="D21" s="3">
        <v>4</v>
      </c>
      <c r="E21" s="3">
        <v>4</v>
      </c>
      <c r="F21" s="3">
        <v>4</v>
      </c>
      <c r="G21" s="3">
        <v>4</v>
      </c>
      <c r="H21" s="2">
        <v>4</v>
      </c>
      <c r="I21" s="2">
        <v>4</v>
      </c>
      <c r="J21" s="2">
        <v>4</v>
      </c>
      <c r="K21" s="70">
        <v>4</v>
      </c>
      <c r="L21" s="216" t="s">
        <v>141</v>
      </c>
      <c r="M21" s="215" t="s">
        <v>141</v>
      </c>
      <c r="N21" s="217" t="s">
        <v>141</v>
      </c>
    </row>
    <row r="22" spans="1:14" ht="19.5" customHeight="1" x14ac:dyDescent="0.25">
      <c r="A22" s="32">
        <v>4</v>
      </c>
      <c r="B22" s="27" t="s">
        <v>38</v>
      </c>
      <c r="C22" s="17">
        <v>2</v>
      </c>
      <c r="D22" s="3">
        <v>1</v>
      </c>
      <c r="E22" s="3">
        <v>3</v>
      </c>
      <c r="F22" s="3">
        <v>5</v>
      </c>
      <c r="G22" s="3">
        <v>2</v>
      </c>
      <c r="H22" s="2">
        <v>1</v>
      </c>
      <c r="I22" s="2">
        <v>3</v>
      </c>
      <c r="J22" s="2">
        <v>5</v>
      </c>
      <c r="K22" s="70">
        <v>2</v>
      </c>
      <c r="L22" s="216" t="s">
        <v>138</v>
      </c>
      <c r="M22" s="215" t="s">
        <v>143</v>
      </c>
      <c r="N22" s="217" t="s">
        <v>134</v>
      </c>
    </row>
    <row r="23" spans="1:14" ht="19.5" customHeight="1" x14ac:dyDescent="0.25">
      <c r="A23" s="33" t="s">
        <v>39</v>
      </c>
      <c r="B23" s="27" t="s">
        <v>6</v>
      </c>
      <c r="C23" s="17">
        <v>150</v>
      </c>
      <c r="D23" s="3">
        <v>150</v>
      </c>
      <c r="E23" s="3">
        <v>126</v>
      </c>
      <c r="F23" s="3">
        <v>194</v>
      </c>
      <c r="G23" s="3">
        <v>187</v>
      </c>
      <c r="H23" s="2">
        <v>169</v>
      </c>
      <c r="I23" s="2">
        <v>160</v>
      </c>
      <c r="J23" s="2">
        <v>72</v>
      </c>
      <c r="K23" s="70">
        <v>151</v>
      </c>
      <c r="L23" s="24">
        <v>154</v>
      </c>
      <c r="M23" s="2">
        <v>107</v>
      </c>
      <c r="N23" s="18">
        <v>93</v>
      </c>
    </row>
    <row r="24" spans="1:14" ht="19.5" customHeight="1" x14ac:dyDescent="0.25">
      <c r="A24" s="34">
        <v>6</v>
      </c>
      <c r="B24" s="27" t="s">
        <v>40</v>
      </c>
      <c r="C24" s="17">
        <v>7</v>
      </c>
      <c r="D24" s="3">
        <v>7</v>
      </c>
      <c r="E24" s="3">
        <v>2</v>
      </c>
      <c r="F24" s="3">
        <v>5</v>
      </c>
      <c r="G24" s="3">
        <v>7</v>
      </c>
      <c r="H24" s="2">
        <v>7</v>
      </c>
      <c r="I24" s="2">
        <v>10</v>
      </c>
      <c r="J24" s="2">
        <v>3</v>
      </c>
      <c r="K24" s="70">
        <v>9</v>
      </c>
      <c r="L24" s="24">
        <v>6</v>
      </c>
      <c r="M24" s="2">
        <v>10</v>
      </c>
      <c r="N24" s="18">
        <v>10</v>
      </c>
    </row>
    <row r="25" spans="1:14" ht="19.5" customHeight="1" x14ac:dyDescent="0.25">
      <c r="A25" s="35">
        <v>7</v>
      </c>
      <c r="B25" s="27" t="s">
        <v>7</v>
      </c>
      <c r="C25" s="17">
        <v>120</v>
      </c>
      <c r="D25" s="3">
        <v>120</v>
      </c>
      <c r="E25" s="3">
        <v>87</v>
      </c>
      <c r="F25" s="3">
        <v>120</v>
      </c>
      <c r="G25" s="3">
        <v>120</v>
      </c>
      <c r="H25" s="2">
        <v>114</v>
      </c>
      <c r="I25" s="2">
        <v>116</v>
      </c>
      <c r="J25" s="2">
        <v>54</v>
      </c>
      <c r="K25" s="70">
        <v>120</v>
      </c>
      <c r="L25" s="24">
        <v>103</v>
      </c>
      <c r="M25" s="2">
        <v>109</v>
      </c>
      <c r="N25" s="18">
        <v>104</v>
      </c>
    </row>
    <row r="26" spans="1:14" ht="19.5" customHeight="1" x14ac:dyDescent="0.25">
      <c r="A26" s="36">
        <v>8</v>
      </c>
      <c r="B26" s="27" t="s">
        <v>41</v>
      </c>
      <c r="C26" s="17">
        <v>154</v>
      </c>
      <c r="D26" s="3">
        <v>162</v>
      </c>
      <c r="E26" s="3">
        <v>123</v>
      </c>
      <c r="F26" s="3">
        <v>159</v>
      </c>
      <c r="G26" s="3">
        <v>189</v>
      </c>
      <c r="H26" s="2">
        <v>168</v>
      </c>
      <c r="I26" s="2">
        <v>152</v>
      </c>
      <c r="J26" s="2">
        <v>71</v>
      </c>
      <c r="K26" s="70">
        <v>180</v>
      </c>
      <c r="L26" s="24">
        <v>149</v>
      </c>
      <c r="M26" s="2">
        <v>110</v>
      </c>
      <c r="N26" s="18">
        <v>167</v>
      </c>
    </row>
    <row r="27" spans="1:14" ht="19.5" customHeight="1" x14ac:dyDescent="0.25">
      <c r="A27" s="30">
        <v>9</v>
      </c>
      <c r="B27" s="27" t="s">
        <v>42</v>
      </c>
      <c r="C27" s="17">
        <v>6</v>
      </c>
      <c r="D27" s="3">
        <v>5</v>
      </c>
      <c r="E27" s="3">
        <v>10</v>
      </c>
      <c r="F27" s="3">
        <v>10</v>
      </c>
      <c r="G27" s="3">
        <v>7</v>
      </c>
      <c r="H27" s="2">
        <v>10</v>
      </c>
      <c r="I27" s="2">
        <v>6</v>
      </c>
      <c r="J27" s="2">
        <v>10</v>
      </c>
      <c r="K27" s="70">
        <v>6</v>
      </c>
      <c r="L27" s="24">
        <v>10</v>
      </c>
      <c r="M27" s="2">
        <v>3</v>
      </c>
      <c r="N27" s="18">
        <v>7</v>
      </c>
    </row>
    <row r="28" spans="1:14" ht="19.5" customHeight="1" thickBot="1" x14ac:dyDescent="0.3">
      <c r="A28" s="37">
        <v>10</v>
      </c>
      <c r="B28" s="28" t="s">
        <v>19</v>
      </c>
      <c r="C28" s="19">
        <v>114</v>
      </c>
      <c r="D28" s="20">
        <v>120</v>
      </c>
      <c r="E28" s="20">
        <v>116</v>
      </c>
      <c r="F28" s="20">
        <v>118</v>
      </c>
      <c r="G28" s="20">
        <v>120</v>
      </c>
      <c r="H28" s="21">
        <v>120</v>
      </c>
      <c r="I28" s="21">
        <v>120</v>
      </c>
      <c r="J28" s="21">
        <v>96</v>
      </c>
      <c r="K28" s="185">
        <v>120</v>
      </c>
      <c r="L28" s="25">
        <v>120</v>
      </c>
      <c r="M28" s="21">
        <v>86</v>
      </c>
      <c r="N28" s="22">
        <v>120</v>
      </c>
    </row>
    <row r="29" spans="1:14" ht="19.5" customHeight="1" thickBot="1" x14ac:dyDescent="0.3">
      <c r="A29" s="186" t="s">
        <v>18</v>
      </c>
      <c r="B29" s="187"/>
      <c r="C29" s="187"/>
      <c r="D29" s="187"/>
      <c r="E29" s="187"/>
      <c r="F29" s="187"/>
      <c r="G29" s="187"/>
      <c r="H29" s="187"/>
      <c r="I29" s="187"/>
      <c r="J29" s="187"/>
      <c r="K29" s="187"/>
      <c r="L29" s="78"/>
      <c r="M29" s="78"/>
      <c r="N29" s="78"/>
    </row>
    <row r="30" spans="1:14" ht="19.5" customHeight="1" x14ac:dyDescent="0.25">
      <c r="A30" s="41">
        <v>11</v>
      </c>
      <c r="B30" s="46" t="s">
        <v>8</v>
      </c>
      <c r="C30" s="43">
        <v>11</v>
      </c>
      <c r="D30" s="14">
        <v>8</v>
      </c>
      <c r="E30" s="14" t="s">
        <v>21</v>
      </c>
      <c r="F30" s="14" t="s">
        <v>21</v>
      </c>
      <c r="G30" s="14">
        <v>7</v>
      </c>
      <c r="H30" s="122">
        <v>13</v>
      </c>
      <c r="I30" s="122">
        <v>1</v>
      </c>
      <c r="J30" s="14" t="s">
        <v>21</v>
      </c>
      <c r="K30" s="69">
        <v>4</v>
      </c>
      <c r="L30" s="222" t="s">
        <v>194</v>
      </c>
      <c r="M30" s="122">
        <v>7</v>
      </c>
      <c r="N30" s="125">
        <v>14</v>
      </c>
    </row>
    <row r="31" spans="1:14" ht="19.5" customHeight="1" x14ac:dyDescent="0.25">
      <c r="A31" s="30">
        <v>12</v>
      </c>
      <c r="B31" s="47" t="s">
        <v>9</v>
      </c>
      <c r="C31" s="44">
        <v>6</v>
      </c>
      <c r="D31" s="3">
        <v>4</v>
      </c>
      <c r="E31" s="3" t="s">
        <v>21</v>
      </c>
      <c r="F31" s="3" t="s">
        <v>21</v>
      </c>
      <c r="G31" s="3">
        <v>5</v>
      </c>
      <c r="H31" s="4">
        <v>6</v>
      </c>
      <c r="I31" s="4">
        <v>2</v>
      </c>
      <c r="J31" s="3" t="s">
        <v>21</v>
      </c>
      <c r="K31" s="70">
        <v>8</v>
      </c>
      <c r="L31" s="220">
        <v>6</v>
      </c>
      <c r="M31" s="4">
        <v>11</v>
      </c>
      <c r="N31" s="126">
        <v>10</v>
      </c>
    </row>
    <row r="32" spans="1:14" ht="19.5" customHeight="1" x14ac:dyDescent="0.25">
      <c r="A32" s="30">
        <v>13</v>
      </c>
      <c r="B32" s="47" t="s">
        <v>10</v>
      </c>
      <c r="C32" s="44">
        <v>8</v>
      </c>
      <c r="D32" s="3">
        <v>8</v>
      </c>
      <c r="E32" s="3" t="s">
        <v>21</v>
      </c>
      <c r="F32" s="3" t="s">
        <v>21</v>
      </c>
      <c r="G32" s="3">
        <v>8</v>
      </c>
      <c r="H32" s="4">
        <v>8</v>
      </c>
      <c r="I32" s="4">
        <v>7</v>
      </c>
      <c r="J32" s="3" t="s">
        <v>21</v>
      </c>
      <c r="K32" s="70">
        <v>9</v>
      </c>
      <c r="L32" s="220">
        <v>8</v>
      </c>
      <c r="M32" s="4">
        <v>7</v>
      </c>
      <c r="N32" s="126">
        <v>8</v>
      </c>
    </row>
    <row r="33" spans="1:17" ht="19.5" customHeight="1" x14ac:dyDescent="0.25">
      <c r="A33" s="30">
        <v>14</v>
      </c>
      <c r="B33" s="47" t="s">
        <v>11</v>
      </c>
      <c r="C33" s="44" t="s">
        <v>51</v>
      </c>
      <c r="D33" s="3" t="s">
        <v>51</v>
      </c>
      <c r="E33" s="3" t="s">
        <v>21</v>
      </c>
      <c r="F33" s="3" t="s">
        <v>21</v>
      </c>
      <c r="G33" s="3" t="s">
        <v>51</v>
      </c>
      <c r="H33" s="4" t="s">
        <v>51</v>
      </c>
      <c r="I33" s="4" t="s">
        <v>51</v>
      </c>
      <c r="J33" s="3" t="s">
        <v>21</v>
      </c>
      <c r="K33" s="70" t="s">
        <v>51</v>
      </c>
      <c r="L33" s="220" t="s">
        <v>22</v>
      </c>
      <c r="M33" s="4" t="s">
        <v>51</v>
      </c>
      <c r="N33" s="126" t="s">
        <v>51</v>
      </c>
      <c r="O33" s="5"/>
      <c r="P33" s="5"/>
      <c r="Q33" s="5"/>
    </row>
    <row r="34" spans="1:17" ht="19.5" customHeight="1" x14ac:dyDescent="0.25">
      <c r="A34" s="30">
        <v>15</v>
      </c>
      <c r="B34" s="47" t="s">
        <v>12</v>
      </c>
      <c r="C34" s="44" t="s">
        <v>20</v>
      </c>
      <c r="D34" s="3" t="s">
        <v>20</v>
      </c>
      <c r="E34" s="3" t="s">
        <v>20</v>
      </c>
      <c r="F34" s="3" t="s">
        <v>20</v>
      </c>
      <c r="G34" s="3" t="s">
        <v>20</v>
      </c>
      <c r="H34" s="3" t="s">
        <v>20</v>
      </c>
      <c r="I34" s="3" t="s">
        <v>20</v>
      </c>
      <c r="J34" s="3" t="s">
        <v>20</v>
      </c>
      <c r="K34" s="53" t="s">
        <v>20</v>
      </c>
      <c r="L34" s="220" t="s">
        <v>20</v>
      </c>
      <c r="M34" s="4" t="s">
        <v>20</v>
      </c>
      <c r="N34" s="126" t="s">
        <v>20</v>
      </c>
    </row>
    <row r="35" spans="1:17" ht="18.75" customHeight="1" x14ac:dyDescent="0.25">
      <c r="A35" s="42">
        <v>16</v>
      </c>
      <c r="B35" s="47" t="s">
        <v>13</v>
      </c>
      <c r="C35" s="44">
        <v>24</v>
      </c>
      <c r="D35" s="3">
        <v>24</v>
      </c>
      <c r="E35" s="3">
        <v>20</v>
      </c>
      <c r="F35" s="3">
        <v>24</v>
      </c>
      <c r="G35" s="3">
        <v>24</v>
      </c>
      <c r="H35" s="3">
        <v>24</v>
      </c>
      <c r="I35" s="3">
        <v>18</v>
      </c>
      <c r="J35" s="3">
        <v>12</v>
      </c>
      <c r="K35" s="53">
        <v>24</v>
      </c>
      <c r="L35" s="220">
        <v>18</v>
      </c>
      <c r="M35" s="4">
        <v>12</v>
      </c>
      <c r="N35" s="126">
        <v>24</v>
      </c>
    </row>
    <row r="36" spans="1:17" ht="18.75" customHeight="1" x14ac:dyDescent="0.25">
      <c r="A36" s="42">
        <v>17</v>
      </c>
      <c r="B36" s="47" t="s">
        <v>50</v>
      </c>
      <c r="C36" s="44">
        <v>27</v>
      </c>
      <c r="D36" s="3">
        <v>48</v>
      </c>
      <c r="E36" s="3">
        <v>20</v>
      </c>
      <c r="F36" s="3">
        <v>35</v>
      </c>
      <c r="G36" s="3">
        <v>42</v>
      </c>
      <c r="H36" s="3">
        <v>35</v>
      </c>
      <c r="I36" s="3">
        <v>25</v>
      </c>
      <c r="J36" s="3">
        <v>10</v>
      </c>
      <c r="K36" s="53">
        <v>52</v>
      </c>
      <c r="L36" s="220">
        <v>31</v>
      </c>
      <c r="M36" s="4">
        <v>15</v>
      </c>
      <c r="N36" s="126">
        <v>37</v>
      </c>
    </row>
    <row r="37" spans="1:17" ht="19.5" customHeight="1" x14ac:dyDescent="0.25">
      <c r="A37" s="42">
        <v>18</v>
      </c>
      <c r="B37" s="47" t="s">
        <v>14</v>
      </c>
      <c r="C37" s="44">
        <v>2</v>
      </c>
      <c r="D37" s="3">
        <v>0</v>
      </c>
      <c r="E37" s="3">
        <v>4</v>
      </c>
      <c r="F37" s="3">
        <v>2</v>
      </c>
      <c r="G37" s="3">
        <v>4</v>
      </c>
      <c r="H37" s="3">
        <v>2</v>
      </c>
      <c r="I37" s="3">
        <v>0</v>
      </c>
      <c r="J37" s="3">
        <v>0</v>
      </c>
      <c r="K37" s="53">
        <v>1</v>
      </c>
      <c r="L37" s="220">
        <v>2</v>
      </c>
      <c r="M37" s="4">
        <v>1</v>
      </c>
      <c r="N37" s="126">
        <v>0</v>
      </c>
    </row>
    <row r="38" spans="1:17" ht="19.5" customHeight="1" x14ac:dyDescent="0.25">
      <c r="A38" s="42">
        <v>19</v>
      </c>
      <c r="B38" s="47" t="s">
        <v>2</v>
      </c>
      <c r="C38" s="44">
        <v>1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53">
        <v>0</v>
      </c>
      <c r="L38" s="220">
        <v>0</v>
      </c>
      <c r="M38" s="4">
        <v>0</v>
      </c>
      <c r="N38" s="126">
        <v>0</v>
      </c>
    </row>
    <row r="39" spans="1:17" ht="19.5" customHeight="1" x14ac:dyDescent="0.25">
      <c r="A39" s="42">
        <v>20</v>
      </c>
      <c r="B39" s="47" t="s">
        <v>15</v>
      </c>
      <c r="C39" s="44" t="s">
        <v>89</v>
      </c>
      <c r="D39" s="3">
        <v>0</v>
      </c>
      <c r="E39" s="3" t="s">
        <v>90</v>
      </c>
      <c r="F39" s="3" t="s">
        <v>91</v>
      </c>
      <c r="G39" s="3" t="s">
        <v>92</v>
      </c>
      <c r="H39" s="3" t="s">
        <v>93</v>
      </c>
      <c r="I39" s="3">
        <v>0</v>
      </c>
      <c r="J39" s="3">
        <v>0</v>
      </c>
      <c r="K39" s="53">
        <v>1</v>
      </c>
      <c r="L39" s="220" t="s">
        <v>193</v>
      </c>
      <c r="M39" s="4">
        <v>1</v>
      </c>
      <c r="N39" s="126">
        <v>0</v>
      </c>
    </row>
    <row r="40" spans="1:17" ht="19.5" customHeight="1" thickBot="1" x14ac:dyDescent="0.3">
      <c r="A40" s="42">
        <v>21</v>
      </c>
      <c r="B40" s="48" t="s">
        <v>16</v>
      </c>
      <c r="C40" s="45" t="s">
        <v>20</v>
      </c>
      <c r="D40" s="45" t="s">
        <v>20</v>
      </c>
      <c r="E40" s="45" t="s">
        <v>20</v>
      </c>
      <c r="F40" s="45" t="s">
        <v>20</v>
      </c>
      <c r="G40" s="45" t="s">
        <v>20</v>
      </c>
      <c r="H40" s="45" t="s">
        <v>20</v>
      </c>
      <c r="I40" s="45" t="s">
        <v>20</v>
      </c>
      <c r="J40" s="45" t="s">
        <v>20</v>
      </c>
      <c r="K40" s="188" t="s">
        <v>20</v>
      </c>
      <c r="L40" s="223" t="s">
        <v>20</v>
      </c>
      <c r="M40" s="224" t="s">
        <v>20</v>
      </c>
      <c r="N40" s="225" t="s">
        <v>20</v>
      </c>
    </row>
    <row r="41" spans="1:17" ht="19.5" customHeight="1" thickBot="1" x14ac:dyDescent="0.3"/>
    <row r="42" spans="1:17" ht="19.5" customHeight="1" thickBot="1" x14ac:dyDescent="0.3">
      <c r="A42" s="779" t="s">
        <v>44</v>
      </c>
      <c r="B42" s="780"/>
      <c r="C42" s="780"/>
      <c r="D42" s="780"/>
      <c r="E42" s="780"/>
      <c r="F42" s="780"/>
      <c r="G42" s="780"/>
      <c r="H42" s="780"/>
      <c r="I42" s="780"/>
      <c r="J42" s="780"/>
      <c r="K42" s="780"/>
      <c r="L42" s="780"/>
      <c r="M42" s="780"/>
      <c r="N42" s="780"/>
      <c r="O42" s="780"/>
      <c r="P42" s="780"/>
      <c r="Q42" s="781"/>
    </row>
    <row r="43" spans="1:17" ht="19.5" customHeight="1" x14ac:dyDescent="0.3">
      <c r="A43" s="907" t="s">
        <v>390</v>
      </c>
      <c r="B43" s="985"/>
      <c r="C43" s="242" t="s">
        <v>33</v>
      </c>
      <c r="D43" s="49" t="s">
        <v>27</v>
      </c>
      <c r="E43" s="49" t="s">
        <v>22</v>
      </c>
      <c r="F43" s="49" t="s">
        <v>28</v>
      </c>
      <c r="G43" s="49" t="s">
        <v>30</v>
      </c>
      <c r="H43" s="49" t="s">
        <v>29</v>
      </c>
      <c r="I43" s="49" t="s">
        <v>34</v>
      </c>
      <c r="J43" s="49" t="s">
        <v>1</v>
      </c>
      <c r="K43" s="49">
        <v>100</v>
      </c>
      <c r="L43" s="49">
        <v>50</v>
      </c>
      <c r="M43" s="49">
        <v>0</v>
      </c>
      <c r="N43" s="49" t="s">
        <v>31</v>
      </c>
      <c r="O43" s="49" t="s">
        <v>32</v>
      </c>
      <c r="P43" s="49" t="s">
        <v>35</v>
      </c>
      <c r="Q43" s="50" t="s">
        <v>36</v>
      </c>
    </row>
    <row r="44" spans="1:17" ht="20.25" customHeight="1" x14ac:dyDescent="0.25">
      <c r="A44" s="909"/>
      <c r="B44" s="986"/>
      <c r="C44" s="262">
        <v>4</v>
      </c>
      <c r="D44" s="262">
        <v>3</v>
      </c>
      <c r="E44" s="262" t="s">
        <v>48</v>
      </c>
      <c r="F44" s="262">
        <v>93</v>
      </c>
      <c r="G44" s="262">
        <v>149</v>
      </c>
      <c r="H44" s="262">
        <v>58</v>
      </c>
      <c r="I44" s="262">
        <v>31</v>
      </c>
      <c r="J44" s="262">
        <v>62.41</v>
      </c>
      <c r="K44" s="262" t="s">
        <v>48</v>
      </c>
      <c r="L44" s="262">
        <v>1</v>
      </c>
      <c r="M44" s="262">
        <v>1</v>
      </c>
      <c r="N44" s="262">
        <v>10</v>
      </c>
      <c r="O44" s="262">
        <v>4</v>
      </c>
      <c r="P44" s="6">
        <v>6</v>
      </c>
      <c r="Q44" s="6"/>
    </row>
    <row r="45" spans="1:17" ht="20.25" customHeight="1" thickBot="1" x14ac:dyDescent="0.3">
      <c r="A45" s="911" t="s">
        <v>391</v>
      </c>
      <c r="B45" s="987"/>
      <c r="C45" s="262">
        <v>2</v>
      </c>
      <c r="D45" s="262">
        <v>1</v>
      </c>
      <c r="E45" s="262" t="s">
        <v>48</v>
      </c>
      <c r="F45" s="262">
        <v>1</v>
      </c>
      <c r="G45" s="262">
        <v>6</v>
      </c>
      <c r="H45" s="262">
        <v>1</v>
      </c>
      <c r="I45" s="262">
        <v>1</v>
      </c>
      <c r="J45" s="262">
        <v>16.66</v>
      </c>
      <c r="K45" s="262" t="s">
        <v>48</v>
      </c>
      <c r="L45" s="262" t="s">
        <v>48</v>
      </c>
      <c r="M45" s="262" t="s">
        <v>48</v>
      </c>
      <c r="N45" s="262">
        <v>0</v>
      </c>
      <c r="O45" s="262">
        <v>0</v>
      </c>
      <c r="P45" s="6"/>
      <c r="Q45" s="6"/>
    </row>
    <row r="46" spans="1:17" ht="15.6" customHeight="1" x14ac:dyDescent="0.3">
      <c r="A46" s="907" t="s">
        <v>373</v>
      </c>
      <c r="B46" s="985"/>
      <c r="C46" s="561" t="s">
        <v>33</v>
      </c>
      <c r="D46" s="562" t="s">
        <v>27</v>
      </c>
      <c r="E46" s="562" t="s">
        <v>61</v>
      </c>
      <c r="F46" s="562" t="s">
        <v>62</v>
      </c>
      <c r="G46" s="562" t="s">
        <v>28</v>
      </c>
      <c r="H46" s="562" t="s">
        <v>63</v>
      </c>
      <c r="I46" s="562" t="s">
        <v>64</v>
      </c>
      <c r="J46" s="562" t="s">
        <v>34</v>
      </c>
      <c r="K46" s="562" t="s">
        <v>65</v>
      </c>
      <c r="L46" s="562" t="s">
        <v>1</v>
      </c>
      <c r="M46" s="562">
        <v>5</v>
      </c>
      <c r="N46" s="562">
        <v>10</v>
      </c>
      <c r="O46" s="252"/>
      <c r="P46" s="252"/>
      <c r="Q46" s="295"/>
    </row>
    <row r="47" spans="1:17" ht="20.25" customHeight="1" x14ac:dyDescent="0.25">
      <c r="A47" s="909"/>
      <c r="B47" s="986"/>
      <c r="C47" s="255">
        <v>4</v>
      </c>
      <c r="D47" s="58">
        <v>4</v>
      </c>
      <c r="E47" s="58">
        <v>74.400000000000006</v>
      </c>
      <c r="F47" s="58">
        <v>22</v>
      </c>
      <c r="G47" s="58">
        <v>209</v>
      </c>
      <c r="H47" s="58">
        <v>13</v>
      </c>
      <c r="I47" s="159" t="s">
        <v>392</v>
      </c>
      <c r="J47" s="58">
        <v>16.079999999999998</v>
      </c>
      <c r="K47" s="58">
        <v>2.84</v>
      </c>
      <c r="L47" s="58">
        <v>34</v>
      </c>
      <c r="M47" s="58">
        <v>1</v>
      </c>
      <c r="N47" s="58"/>
      <c r="O47" s="253"/>
      <c r="P47" s="253"/>
      <c r="Q47" s="560"/>
    </row>
    <row r="48" spans="1:17" ht="20.25" customHeight="1" thickBot="1" x14ac:dyDescent="0.3">
      <c r="A48" s="911" t="s">
        <v>372</v>
      </c>
      <c r="B48" s="987"/>
      <c r="C48" s="262">
        <v>2</v>
      </c>
      <c r="D48" s="262">
        <v>2</v>
      </c>
      <c r="E48" s="262">
        <v>15.5</v>
      </c>
      <c r="F48" s="262" t="s">
        <v>48</v>
      </c>
      <c r="G48" s="262">
        <v>99</v>
      </c>
      <c r="H48" s="262">
        <v>3</v>
      </c>
      <c r="I48" s="290" t="s">
        <v>381</v>
      </c>
      <c r="J48" s="262">
        <v>33</v>
      </c>
      <c r="K48" s="262">
        <v>6.25</v>
      </c>
      <c r="L48" s="262">
        <v>31.6</v>
      </c>
      <c r="M48" s="262" t="s">
        <v>48</v>
      </c>
      <c r="N48" s="262" t="s">
        <v>48</v>
      </c>
      <c r="O48" s="262" t="s">
        <v>48</v>
      </c>
      <c r="P48" s="262" t="s">
        <v>48</v>
      </c>
      <c r="Q48" s="567"/>
    </row>
    <row r="49" spans="1:28" ht="20.25" customHeight="1" x14ac:dyDescent="0.3">
      <c r="A49" s="995" t="s">
        <v>85</v>
      </c>
      <c r="B49" s="996"/>
      <c r="C49" s="616" t="s">
        <v>33</v>
      </c>
      <c r="D49" s="617" t="s">
        <v>27</v>
      </c>
      <c r="E49" s="617" t="s">
        <v>22</v>
      </c>
      <c r="F49" s="617" t="s">
        <v>28</v>
      </c>
      <c r="G49" s="617" t="s">
        <v>30</v>
      </c>
      <c r="H49" s="617" t="s">
        <v>29</v>
      </c>
      <c r="I49" s="617" t="s">
        <v>34</v>
      </c>
      <c r="J49" s="617" t="s">
        <v>1</v>
      </c>
      <c r="K49" s="617">
        <v>100</v>
      </c>
      <c r="L49" s="617">
        <v>50</v>
      </c>
      <c r="M49" s="617">
        <v>0</v>
      </c>
      <c r="N49" s="617" t="s">
        <v>31</v>
      </c>
      <c r="O49" s="617" t="s">
        <v>32</v>
      </c>
      <c r="P49" s="617" t="s">
        <v>35</v>
      </c>
      <c r="Q49" s="618" t="s">
        <v>36</v>
      </c>
    </row>
    <row r="50" spans="1:28" ht="20.25" customHeight="1" x14ac:dyDescent="0.25">
      <c r="A50" s="997"/>
      <c r="B50" s="998"/>
      <c r="C50" s="619">
        <f>SUM(C47:C48)</f>
        <v>6</v>
      </c>
      <c r="D50" s="620">
        <f>SUM(D44:D45)</f>
        <v>4</v>
      </c>
      <c r="E50" s="620">
        <f>SUM(E47:E48)</f>
        <v>89.9</v>
      </c>
      <c r="F50" s="620">
        <f>SUM(F44:F45)</f>
        <v>94</v>
      </c>
      <c r="G50" s="620">
        <f>SUM(G47:G48)</f>
        <v>308</v>
      </c>
      <c r="H50" s="620">
        <v>58</v>
      </c>
      <c r="I50" s="621">
        <f>94/4</f>
        <v>23.5</v>
      </c>
      <c r="J50" s="621">
        <f>F50*100/G50</f>
        <v>30.519480519480521</v>
      </c>
      <c r="K50" s="620"/>
      <c r="L50" s="620">
        <f>SUM(L44:L45)</f>
        <v>1</v>
      </c>
      <c r="M50" s="620">
        <f>SUM(M44:M45)</f>
        <v>1</v>
      </c>
      <c r="N50" s="620">
        <f>SUM(N44:N45)</f>
        <v>10</v>
      </c>
      <c r="O50" s="622">
        <f>SUM(O44:O45)</f>
        <v>4</v>
      </c>
      <c r="P50" s="622">
        <f>SUM(P44:P45)</f>
        <v>6</v>
      </c>
      <c r="Q50" s="623">
        <v>0</v>
      </c>
    </row>
    <row r="51" spans="1:28" ht="20.25" customHeight="1" x14ac:dyDescent="0.25">
      <c r="A51" s="999" t="s">
        <v>86</v>
      </c>
      <c r="B51" s="1000"/>
      <c r="C51" s="624" t="s">
        <v>33</v>
      </c>
      <c r="D51" s="563" t="s">
        <v>27</v>
      </c>
      <c r="E51" s="563" t="s">
        <v>61</v>
      </c>
      <c r="F51" s="563" t="s">
        <v>62</v>
      </c>
      <c r="G51" s="563" t="s">
        <v>28</v>
      </c>
      <c r="H51" s="563" t="s">
        <v>63</v>
      </c>
      <c r="I51" s="563" t="s">
        <v>64</v>
      </c>
      <c r="J51" s="563" t="s">
        <v>34</v>
      </c>
      <c r="K51" s="563" t="s">
        <v>65</v>
      </c>
      <c r="L51" s="563" t="s">
        <v>1</v>
      </c>
      <c r="M51" s="563">
        <v>5</v>
      </c>
      <c r="N51" s="563">
        <v>10</v>
      </c>
      <c r="O51" s="631"/>
      <c r="P51" s="631"/>
      <c r="Q51" s="632"/>
    </row>
    <row r="52" spans="1:28" ht="20.25" customHeight="1" thickBot="1" x14ac:dyDescent="0.3">
      <c r="A52" s="1001"/>
      <c r="B52" s="1002"/>
      <c r="C52" s="625">
        <f t="shared" ref="C52:M52" si="2">SUM(C50)</f>
        <v>6</v>
      </c>
      <c r="D52" s="626">
        <f t="shared" si="2"/>
        <v>4</v>
      </c>
      <c r="E52" s="626">
        <v>90.3</v>
      </c>
      <c r="F52" s="626">
        <v>22</v>
      </c>
      <c r="G52" s="626">
        <v>308</v>
      </c>
      <c r="H52" s="626">
        <v>16</v>
      </c>
      <c r="I52" s="627" t="s">
        <v>392</v>
      </c>
      <c r="J52" s="626">
        <f>G52/H52</f>
        <v>19.25</v>
      </c>
      <c r="K52" s="628">
        <f>G52/E52</f>
        <v>3.4108527131782949</v>
      </c>
      <c r="L52" s="628">
        <f>543/16</f>
        <v>33.9375</v>
      </c>
      <c r="M52" s="626">
        <f t="shared" si="2"/>
        <v>1</v>
      </c>
      <c r="N52" s="626">
        <v>0</v>
      </c>
      <c r="O52" s="629"/>
      <c r="P52" s="629"/>
      <c r="Q52" s="630"/>
    </row>
    <row r="53" spans="1:28" ht="16.2" customHeight="1" thickBot="1" x14ac:dyDescent="0.3"/>
    <row r="54" spans="1:28" ht="20.25" customHeight="1" thickBot="1" x14ac:dyDescent="0.3">
      <c r="A54" s="806" t="s">
        <v>1</v>
      </c>
      <c r="B54" s="942" t="s">
        <v>0</v>
      </c>
      <c r="C54" s="263" t="s">
        <v>47</v>
      </c>
      <c r="D54" s="264"/>
      <c r="E54" s="264"/>
      <c r="F54" s="264"/>
      <c r="G54" s="264"/>
      <c r="H54" s="264"/>
      <c r="I54" s="264"/>
      <c r="J54" s="264"/>
      <c r="K54" s="264"/>
      <c r="L54" s="265"/>
      <c r="M54" s="982" t="s">
        <v>333</v>
      </c>
      <c r="N54" s="983"/>
      <c r="O54" s="983"/>
      <c r="P54" s="983"/>
      <c r="Q54" s="983"/>
      <c r="R54" s="983"/>
      <c r="S54" s="983"/>
      <c r="T54" s="983"/>
      <c r="U54" s="983"/>
      <c r="V54" s="983"/>
      <c r="W54" s="983"/>
      <c r="X54" s="983"/>
      <c r="Y54" s="983"/>
      <c r="Z54" s="983"/>
      <c r="AA54" s="983"/>
      <c r="AB54" s="984"/>
    </row>
    <row r="55" spans="1:28" ht="31.2" customHeight="1" thickBot="1" x14ac:dyDescent="0.3">
      <c r="A55" s="807"/>
      <c r="B55" s="930"/>
      <c r="C55" s="974" t="s">
        <v>247</v>
      </c>
      <c r="D55" s="975"/>
      <c r="E55" s="976" t="s">
        <v>167</v>
      </c>
      <c r="F55" s="977"/>
      <c r="G55" s="974" t="s">
        <v>248</v>
      </c>
      <c r="H55" s="975"/>
      <c r="I55" s="976" t="s">
        <v>209</v>
      </c>
      <c r="J55" s="977"/>
      <c r="K55" s="976" t="s">
        <v>163</v>
      </c>
      <c r="L55" s="977"/>
      <c r="M55" s="954" t="s">
        <v>382</v>
      </c>
      <c r="N55" s="955"/>
      <c r="O55" s="954" t="s">
        <v>383</v>
      </c>
      <c r="P55" s="955"/>
      <c r="Q55" s="954" t="s">
        <v>384</v>
      </c>
      <c r="R55" s="955"/>
      <c r="S55" s="954" t="s">
        <v>385</v>
      </c>
      <c r="T55" s="955"/>
      <c r="U55" s="954" t="s">
        <v>386</v>
      </c>
      <c r="V55" s="955"/>
      <c r="W55" s="954" t="s">
        <v>387</v>
      </c>
      <c r="X55" s="955"/>
      <c r="Y55" s="954" t="s">
        <v>388</v>
      </c>
      <c r="Z55" s="955"/>
      <c r="AA55" s="954" t="s">
        <v>389</v>
      </c>
      <c r="AB55" s="955"/>
    </row>
    <row r="56" spans="1:28" ht="18" customHeight="1" thickBot="1" x14ac:dyDescent="0.3">
      <c r="A56" s="821" t="s">
        <v>17</v>
      </c>
      <c r="B56" s="822"/>
      <c r="C56" s="822"/>
      <c r="D56" s="822"/>
      <c r="E56" s="822"/>
      <c r="F56" s="822"/>
      <c r="G56" s="822"/>
      <c r="H56" s="822"/>
      <c r="I56" s="822"/>
      <c r="J56" s="822"/>
      <c r="K56" s="822"/>
      <c r="L56" s="823"/>
      <c r="M56" s="959" t="s">
        <v>17</v>
      </c>
      <c r="N56" s="960"/>
      <c r="O56" s="960"/>
      <c r="P56" s="960"/>
      <c r="Q56" s="960"/>
      <c r="R56" s="960"/>
      <c r="S56" s="960"/>
      <c r="T56" s="960"/>
      <c r="U56" s="960"/>
      <c r="V56" s="960"/>
      <c r="W56" s="960"/>
      <c r="X56" s="960"/>
      <c r="Y56" s="960"/>
      <c r="Z56" s="960"/>
      <c r="AA56" s="960"/>
      <c r="AB56" s="961"/>
    </row>
    <row r="57" spans="1:28" ht="18" x14ac:dyDescent="0.25">
      <c r="A57" s="29">
        <v>1</v>
      </c>
      <c r="B57" s="239" t="s">
        <v>3</v>
      </c>
      <c r="C57" s="948">
        <v>2</v>
      </c>
      <c r="D57" s="949"/>
      <c r="E57" s="948">
        <v>10</v>
      </c>
      <c r="F57" s="949"/>
      <c r="G57" s="948">
        <v>23</v>
      </c>
      <c r="H57" s="949"/>
      <c r="I57" s="950">
        <v>35</v>
      </c>
      <c r="J57" s="951"/>
      <c r="K57" s="950">
        <v>41</v>
      </c>
      <c r="L57" s="951"/>
      <c r="M57" s="962">
        <v>2</v>
      </c>
      <c r="N57" s="963"/>
      <c r="O57" s="962">
        <v>8</v>
      </c>
      <c r="P57" s="963"/>
      <c r="Q57" s="962">
        <v>11</v>
      </c>
      <c r="R57" s="963"/>
      <c r="S57" s="962">
        <v>16</v>
      </c>
      <c r="T57" s="963"/>
      <c r="U57" s="962">
        <v>24</v>
      </c>
      <c r="V57" s="963"/>
      <c r="W57" s="962">
        <v>25</v>
      </c>
      <c r="X57" s="963"/>
      <c r="Y57" s="962">
        <v>32</v>
      </c>
      <c r="Z57" s="963"/>
      <c r="AA57" s="962">
        <v>35</v>
      </c>
      <c r="AB57" s="963"/>
    </row>
    <row r="58" spans="1:28" ht="16.8" x14ac:dyDescent="0.25">
      <c r="A58" s="30">
        <v>2</v>
      </c>
      <c r="B58" s="240" t="s">
        <v>4</v>
      </c>
      <c r="C58" s="273">
        <v>1</v>
      </c>
      <c r="D58" s="274">
        <v>3</v>
      </c>
      <c r="E58" s="273">
        <v>2</v>
      </c>
      <c r="F58" s="274">
        <v>4</v>
      </c>
      <c r="G58" s="273">
        <v>2</v>
      </c>
      <c r="H58" s="274">
        <v>4</v>
      </c>
      <c r="I58" s="273">
        <v>2</v>
      </c>
      <c r="J58" s="274">
        <v>4</v>
      </c>
      <c r="K58" s="273">
        <v>2</v>
      </c>
      <c r="L58" s="274">
        <v>4</v>
      </c>
      <c r="M58" s="608">
        <v>2</v>
      </c>
      <c r="N58" s="609">
        <v>4</v>
      </c>
      <c r="O58" s="610">
        <v>2</v>
      </c>
      <c r="P58" s="611">
        <v>4</v>
      </c>
      <c r="Q58" s="608">
        <v>2</v>
      </c>
      <c r="R58" s="609">
        <v>4</v>
      </c>
      <c r="S58" s="608">
        <v>2</v>
      </c>
      <c r="T58" s="609">
        <v>4</v>
      </c>
      <c r="U58" s="610">
        <v>2</v>
      </c>
      <c r="V58" s="611">
        <v>4</v>
      </c>
      <c r="W58" s="608">
        <v>2</v>
      </c>
      <c r="X58" s="609">
        <v>4</v>
      </c>
      <c r="Y58" s="608">
        <v>1</v>
      </c>
      <c r="Z58" s="609">
        <v>3</v>
      </c>
      <c r="AA58" s="610">
        <v>2</v>
      </c>
      <c r="AB58" s="611">
        <v>4</v>
      </c>
    </row>
    <row r="59" spans="1:28" ht="18" x14ac:dyDescent="0.3">
      <c r="A59" s="31">
        <v>3</v>
      </c>
      <c r="B59" s="240" t="s">
        <v>5</v>
      </c>
      <c r="C59" s="925">
        <v>2</v>
      </c>
      <c r="D59" s="926"/>
      <c r="E59" s="925">
        <v>2</v>
      </c>
      <c r="F59" s="926"/>
      <c r="G59" s="925">
        <v>2</v>
      </c>
      <c r="H59" s="926"/>
      <c r="I59" s="925">
        <v>2</v>
      </c>
      <c r="J59" s="926"/>
      <c r="K59" s="925">
        <v>2</v>
      </c>
      <c r="L59" s="926"/>
      <c r="M59" s="952">
        <v>6</v>
      </c>
      <c r="N59" s="953"/>
      <c r="O59" s="952">
        <v>6</v>
      </c>
      <c r="P59" s="953"/>
      <c r="Q59" s="952">
        <v>6</v>
      </c>
      <c r="R59" s="953"/>
      <c r="S59" s="952">
        <v>6</v>
      </c>
      <c r="T59" s="953"/>
      <c r="U59" s="952">
        <v>6</v>
      </c>
      <c r="V59" s="953"/>
      <c r="W59" s="952">
        <v>6</v>
      </c>
      <c r="X59" s="953"/>
      <c r="Y59" s="952">
        <v>6</v>
      </c>
      <c r="Z59" s="953"/>
      <c r="AA59" s="952">
        <v>6</v>
      </c>
      <c r="AB59" s="953"/>
    </row>
    <row r="60" spans="1:28" ht="16.8" x14ac:dyDescent="0.3">
      <c r="A60" s="32">
        <v>4</v>
      </c>
      <c r="B60" s="240" t="s">
        <v>38</v>
      </c>
      <c r="C60" s="925">
        <v>1</v>
      </c>
      <c r="D60" s="926"/>
      <c r="E60" s="925">
        <v>6</v>
      </c>
      <c r="F60" s="926"/>
      <c r="G60" s="925">
        <v>4</v>
      </c>
      <c r="H60" s="926"/>
      <c r="I60" s="925">
        <v>5</v>
      </c>
      <c r="J60" s="926"/>
      <c r="K60" s="925">
        <v>3</v>
      </c>
      <c r="L60" s="926"/>
      <c r="M60" s="952">
        <v>5</v>
      </c>
      <c r="N60" s="953"/>
      <c r="O60" s="952">
        <v>8</v>
      </c>
      <c r="P60" s="953"/>
      <c r="Q60" s="952">
        <v>1</v>
      </c>
      <c r="R60" s="953"/>
      <c r="S60" s="952">
        <v>7</v>
      </c>
      <c r="T60" s="953"/>
      <c r="U60" s="952">
        <v>3</v>
      </c>
      <c r="V60" s="953"/>
      <c r="W60" s="952">
        <v>4</v>
      </c>
      <c r="X60" s="953"/>
      <c r="Y60" s="952">
        <v>9</v>
      </c>
      <c r="Z60" s="953"/>
      <c r="AA60" s="952">
        <v>150</v>
      </c>
      <c r="AB60" s="953"/>
    </row>
    <row r="61" spans="1:28" ht="16.8" x14ac:dyDescent="0.25">
      <c r="A61" s="33" t="s">
        <v>39</v>
      </c>
      <c r="B61" s="240" t="s">
        <v>6</v>
      </c>
      <c r="C61" s="273">
        <v>391</v>
      </c>
      <c r="D61" s="274">
        <v>156</v>
      </c>
      <c r="E61" s="273">
        <v>448</v>
      </c>
      <c r="F61" s="274" t="s">
        <v>20</v>
      </c>
      <c r="G61" s="273">
        <v>18</v>
      </c>
      <c r="H61" s="274" t="s">
        <v>52</v>
      </c>
      <c r="I61" s="273">
        <v>343</v>
      </c>
      <c r="J61" s="274"/>
      <c r="K61" s="273">
        <v>230</v>
      </c>
      <c r="L61" s="274">
        <v>178</v>
      </c>
      <c r="M61" s="608">
        <v>268</v>
      </c>
      <c r="N61" s="609">
        <v>313</v>
      </c>
      <c r="O61" s="610">
        <v>183</v>
      </c>
      <c r="P61" s="611">
        <v>63</v>
      </c>
      <c r="Q61" s="608">
        <v>479</v>
      </c>
      <c r="R61" s="609" t="s">
        <v>20</v>
      </c>
      <c r="S61" s="610">
        <v>280</v>
      </c>
      <c r="T61" s="611">
        <v>207</v>
      </c>
      <c r="U61" s="608">
        <v>499</v>
      </c>
      <c r="V61" s="609">
        <v>31</v>
      </c>
      <c r="W61" s="608">
        <v>174</v>
      </c>
      <c r="X61" s="609">
        <v>200</v>
      </c>
      <c r="Y61" s="610">
        <v>353</v>
      </c>
      <c r="Z61" s="611">
        <v>335</v>
      </c>
      <c r="AA61" s="608">
        <v>150</v>
      </c>
      <c r="AB61" s="609">
        <v>384</v>
      </c>
    </row>
    <row r="62" spans="1:28" ht="16.8" x14ac:dyDescent="0.25">
      <c r="A62" s="34">
        <v>6</v>
      </c>
      <c r="B62" s="240" t="s">
        <v>40</v>
      </c>
      <c r="C62" s="273">
        <v>10</v>
      </c>
      <c r="D62" s="274">
        <v>10</v>
      </c>
      <c r="E62" s="273">
        <v>10</v>
      </c>
      <c r="F62" s="274" t="s">
        <v>20</v>
      </c>
      <c r="G62" s="273">
        <v>1</v>
      </c>
      <c r="H62" s="274" t="s">
        <v>52</v>
      </c>
      <c r="I62" s="273">
        <v>10</v>
      </c>
      <c r="J62" s="274"/>
      <c r="K62" s="273">
        <v>10</v>
      </c>
      <c r="L62" s="274">
        <v>4</v>
      </c>
      <c r="M62" s="608">
        <v>10</v>
      </c>
      <c r="N62" s="609">
        <v>10</v>
      </c>
      <c r="O62" s="610">
        <v>10</v>
      </c>
      <c r="P62" s="611">
        <v>10</v>
      </c>
      <c r="Q62" s="608">
        <v>10</v>
      </c>
      <c r="R62" s="609" t="s">
        <v>20</v>
      </c>
      <c r="S62" s="610">
        <v>10</v>
      </c>
      <c r="T62" s="611">
        <v>6</v>
      </c>
      <c r="U62" s="608">
        <v>10</v>
      </c>
      <c r="V62" s="609">
        <v>2</v>
      </c>
      <c r="W62" s="608">
        <v>10</v>
      </c>
      <c r="X62" s="609">
        <v>10</v>
      </c>
      <c r="Y62" s="610">
        <v>10</v>
      </c>
      <c r="Z62" s="611">
        <v>5</v>
      </c>
      <c r="AA62" s="608">
        <v>10</v>
      </c>
      <c r="AB62" s="609">
        <v>3</v>
      </c>
    </row>
    <row r="63" spans="1:28" ht="15.6" customHeight="1" x14ac:dyDescent="0.25">
      <c r="A63" s="35">
        <v>7</v>
      </c>
      <c r="B63" s="240" t="s">
        <v>7</v>
      </c>
      <c r="C63" s="273">
        <v>609</v>
      </c>
      <c r="D63" s="274">
        <v>303</v>
      </c>
      <c r="E63" s="273">
        <v>620</v>
      </c>
      <c r="F63" s="274" t="s">
        <v>20</v>
      </c>
      <c r="G63" s="273">
        <v>30</v>
      </c>
      <c r="H63" s="274" t="s">
        <v>52</v>
      </c>
      <c r="I63" s="273">
        <v>54</v>
      </c>
      <c r="J63" s="274"/>
      <c r="K63" s="273">
        <v>342</v>
      </c>
      <c r="L63" s="274">
        <v>278</v>
      </c>
      <c r="M63" s="608">
        <v>501</v>
      </c>
      <c r="N63" s="609">
        <v>466</v>
      </c>
      <c r="O63" s="610">
        <v>345</v>
      </c>
      <c r="P63" s="611">
        <v>131</v>
      </c>
      <c r="Q63" s="608">
        <v>883</v>
      </c>
      <c r="R63" s="609" t="s">
        <v>20</v>
      </c>
      <c r="S63" s="610">
        <v>491</v>
      </c>
      <c r="T63" s="611">
        <v>318</v>
      </c>
      <c r="U63" s="608">
        <v>826</v>
      </c>
      <c r="V63" s="609">
        <v>54</v>
      </c>
      <c r="W63" s="608">
        <v>325</v>
      </c>
      <c r="X63" s="609">
        <v>373</v>
      </c>
      <c r="Y63" s="610">
        <v>596</v>
      </c>
      <c r="Z63" s="611">
        <v>494</v>
      </c>
      <c r="AA63" s="608">
        <v>290</v>
      </c>
      <c r="AB63" s="609">
        <v>652</v>
      </c>
    </row>
    <row r="64" spans="1:28" ht="16.8" x14ac:dyDescent="0.25">
      <c r="A64" s="36">
        <v>8</v>
      </c>
      <c r="B64" s="240" t="s">
        <v>41</v>
      </c>
      <c r="C64" s="273">
        <v>535</v>
      </c>
      <c r="D64" s="274">
        <v>13</v>
      </c>
      <c r="E64" s="273">
        <v>170</v>
      </c>
      <c r="F64" s="274">
        <v>149</v>
      </c>
      <c r="G64" s="273">
        <v>259</v>
      </c>
      <c r="H64" s="274" t="s">
        <v>52</v>
      </c>
      <c r="I64" s="273">
        <v>187</v>
      </c>
      <c r="J64" s="274">
        <v>118</v>
      </c>
      <c r="K64" s="273">
        <v>283</v>
      </c>
      <c r="L64" s="274">
        <v>120</v>
      </c>
      <c r="M64" s="608">
        <v>151</v>
      </c>
      <c r="N64" s="609">
        <v>140</v>
      </c>
      <c r="O64" s="610">
        <v>137</v>
      </c>
      <c r="P64" s="611">
        <v>239</v>
      </c>
      <c r="Q64" s="608">
        <v>335</v>
      </c>
      <c r="R64" s="609">
        <v>456</v>
      </c>
      <c r="S64" s="610">
        <v>334</v>
      </c>
      <c r="T64" s="611">
        <v>152</v>
      </c>
      <c r="U64" s="608">
        <v>406</v>
      </c>
      <c r="V64" s="609">
        <v>288</v>
      </c>
      <c r="W64" s="608">
        <v>238</v>
      </c>
      <c r="X64" s="609">
        <v>165</v>
      </c>
      <c r="Y64" s="610">
        <v>199</v>
      </c>
      <c r="Z64" s="611">
        <v>277</v>
      </c>
      <c r="AA64" s="608">
        <v>119</v>
      </c>
      <c r="AB64" s="609">
        <v>568</v>
      </c>
    </row>
    <row r="65" spans="1:29" ht="18" customHeight="1" x14ac:dyDescent="0.25">
      <c r="A65" s="30">
        <v>9</v>
      </c>
      <c r="B65" s="240" t="s">
        <v>42</v>
      </c>
      <c r="C65" s="273">
        <v>8</v>
      </c>
      <c r="D65" s="274">
        <v>0</v>
      </c>
      <c r="E65" s="273">
        <v>10</v>
      </c>
      <c r="F65" s="274">
        <v>9</v>
      </c>
      <c r="G65" s="273">
        <v>10</v>
      </c>
      <c r="H65" s="274" t="s">
        <v>52</v>
      </c>
      <c r="I65" s="273">
        <v>10</v>
      </c>
      <c r="J65" s="274">
        <v>8</v>
      </c>
      <c r="K65" s="273">
        <v>10</v>
      </c>
      <c r="L65" s="274">
        <v>10</v>
      </c>
      <c r="M65" s="608">
        <v>10</v>
      </c>
      <c r="N65" s="609">
        <v>9</v>
      </c>
      <c r="O65" s="610">
        <v>10</v>
      </c>
      <c r="P65" s="611">
        <v>10</v>
      </c>
      <c r="Q65" s="608">
        <v>10</v>
      </c>
      <c r="R65" s="609">
        <v>3</v>
      </c>
      <c r="S65" s="610">
        <v>10</v>
      </c>
      <c r="T65" s="611">
        <v>10</v>
      </c>
      <c r="U65" s="608">
        <v>10</v>
      </c>
      <c r="V65" s="609">
        <v>10</v>
      </c>
      <c r="W65" s="608">
        <v>10</v>
      </c>
      <c r="X65" s="609">
        <v>10</v>
      </c>
      <c r="Y65" s="610">
        <v>10</v>
      </c>
      <c r="Z65" s="611">
        <v>6</v>
      </c>
      <c r="AA65" s="608">
        <v>10</v>
      </c>
      <c r="AB65" s="609">
        <v>9</v>
      </c>
    </row>
    <row r="66" spans="1:29" ht="17.399999999999999" thickBot="1" x14ac:dyDescent="0.3">
      <c r="A66" s="37">
        <v>10</v>
      </c>
      <c r="B66" s="241" t="s">
        <v>19</v>
      </c>
      <c r="C66" s="275">
        <v>952</v>
      </c>
      <c r="D66" s="276">
        <v>17</v>
      </c>
      <c r="E66" s="275">
        <v>313</v>
      </c>
      <c r="F66" s="276">
        <v>311</v>
      </c>
      <c r="G66" s="275">
        <v>566</v>
      </c>
      <c r="H66" s="276" t="s">
        <v>52</v>
      </c>
      <c r="I66" s="275">
        <v>350</v>
      </c>
      <c r="J66" s="276">
        <v>204</v>
      </c>
      <c r="K66" s="275">
        <v>386</v>
      </c>
      <c r="L66" s="276">
        <v>188</v>
      </c>
      <c r="M66" s="612">
        <v>290</v>
      </c>
      <c r="N66" s="613">
        <v>243</v>
      </c>
      <c r="O66" s="614">
        <v>277</v>
      </c>
      <c r="P66" s="615">
        <v>498</v>
      </c>
      <c r="Q66" s="612">
        <v>513</v>
      </c>
      <c r="R66" s="613">
        <v>680</v>
      </c>
      <c r="S66" s="614">
        <v>590</v>
      </c>
      <c r="T66" s="615">
        <v>290</v>
      </c>
      <c r="U66" s="612">
        <v>583</v>
      </c>
      <c r="V66" s="613">
        <v>608</v>
      </c>
      <c r="W66" s="612">
        <v>514</v>
      </c>
      <c r="X66" s="613">
        <v>288</v>
      </c>
      <c r="Y66" s="614">
        <v>376</v>
      </c>
      <c r="Z66" s="615">
        <v>636</v>
      </c>
      <c r="AA66" s="612">
        <v>194</v>
      </c>
      <c r="AB66" s="613">
        <v>918</v>
      </c>
    </row>
    <row r="67" spans="1:29" ht="18" thickBot="1" x14ac:dyDescent="0.3">
      <c r="A67" s="927" t="s">
        <v>54</v>
      </c>
      <c r="B67" s="929" t="s">
        <v>0</v>
      </c>
      <c r="C67" s="813" t="s">
        <v>18</v>
      </c>
      <c r="D67" s="814"/>
      <c r="E67" s="814"/>
      <c r="F67" s="814"/>
      <c r="G67" s="814"/>
      <c r="H67" s="814"/>
      <c r="I67" s="814"/>
      <c r="J67" s="814"/>
      <c r="K67" s="814"/>
      <c r="L67" s="815"/>
      <c r="M67" s="956" t="s">
        <v>18</v>
      </c>
      <c r="N67" s="957"/>
      <c r="O67" s="957"/>
      <c r="P67" s="957"/>
      <c r="Q67" s="957"/>
      <c r="R67" s="957"/>
      <c r="S67" s="957"/>
      <c r="T67" s="957"/>
      <c r="U67" s="957"/>
      <c r="V67" s="957"/>
      <c r="W67" s="957"/>
      <c r="X67" s="957"/>
      <c r="Y67" s="957"/>
      <c r="Z67" s="957"/>
      <c r="AA67" s="957"/>
      <c r="AB67" s="958"/>
    </row>
    <row r="68" spans="1:29" ht="18.600000000000001" customHeight="1" thickBot="1" x14ac:dyDescent="0.3">
      <c r="A68" s="928"/>
      <c r="B68" s="930"/>
      <c r="C68" s="288" t="s">
        <v>55</v>
      </c>
      <c r="D68" s="289" t="s">
        <v>56</v>
      </c>
      <c r="E68" s="270" t="s">
        <v>55</v>
      </c>
      <c r="F68" s="271" t="s">
        <v>56</v>
      </c>
      <c r="G68" s="270" t="s">
        <v>55</v>
      </c>
      <c r="H68" s="271" t="s">
        <v>56</v>
      </c>
      <c r="I68" s="270" t="s">
        <v>55</v>
      </c>
      <c r="J68" s="271" t="s">
        <v>56</v>
      </c>
      <c r="K68" s="270" t="s">
        <v>55</v>
      </c>
      <c r="L68" s="271" t="s">
        <v>56</v>
      </c>
      <c r="M68" s="270" t="s">
        <v>55</v>
      </c>
      <c r="N68" s="271" t="s">
        <v>56</v>
      </c>
      <c r="O68" s="270" t="s">
        <v>55</v>
      </c>
      <c r="P68" s="271" t="s">
        <v>56</v>
      </c>
      <c r="Q68" s="270" t="s">
        <v>55</v>
      </c>
      <c r="R68" s="271" t="s">
        <v>56</v>
      </c>
      <c r="S68" s="270" t="s">
        <v>55</v>
      </c>
      <c r="T68" s="271" t="s">
        <v>56</v>
      </c>
      <c r="U68" s="270" t="s">
        <v>55</v>
      </c>
      <c r="V68" s="271" t="s">
        <v>56</v>
      </c>
      <c r="W68" s="270" t="s">
        <v>55</v>
      </c>
      <c r="X68" s="271" t="s">
        <v>56</v>
      </c>
      <c r="Y68" s="270" t="s">
        <v>55</v>
      </c>
      <c r="Z68" s="271" t="s">
        <v>56</v>
      </c>
      <c r="AA68" s="270" t="s">
        <v>55</v>
      </c>
      <c r="AB68" s="271" t="s">
        <v>56</v>
      </c>
    </row>
    <row r="69" spans="1:29" ht="16.8" x14ac:dyDescent="0.25">
      <c r="A69" s="41">
        <v>11</v>
      </c>
      <c r="B69" s="232" t="s">
        <v>8</v>
      </c>
      <c r="C69" s="13" t="s">
        <v>52</v>
      </c>
      <c r="D69" s="231" t="s">
        <v>52</v>
      </c>
      <c r="E69" s="93">
        <v>0</v>
      </c>
      <c r="F69" s="267" t="s">
        <v>52</v>
      </c>
      <c r="G69" s="266" t="s">
        <v>52</v>
      </c>
      <c r="H69" s="94" t="s">
        <v>52</v>
      </c>
      <c r="I69" s="95">
        <v>58</v>
      </c>
      <c r="J69" s="94" t="s">
        <v>52</v>
      </c>
      <c r="K69" s="95">
        <v>35</v>
      </c>
      <c r="L69" s="94" t="s">
        <v>21</v>
      </c>
      <c r="M69" s="469">
        <v>29</v>
      </c>
      <c r="N69" s="471">
        <v>5</v>
      </c>
      <c r="O69" s="469">
        <v>6</v>
      </c>
      <c r="P69" s="471">
        <v>0</v>
      </c>
      <c r="Q69" s="588" t="s">
        <v>52</v>
      </c>
      <c r="R69" s="589" t="s">
        <v>52</v>
      </c>
      <c r="S69" s="469" t="s">
        <v>394</v>
      </c>
      <c r="T69" s="471" t="s">
        <v>175</v>
      </c>
      <c r="U69" s="469">
        <v>85</v>
      </c>
      <c r="V69" s="471" t="s">
        <v>21</v>
      </c>
      <c r="W69" s="469">
        <v>0</v>
      </c>
      <c r="X69" s="471">
        <v>10</v>
      </c>
      <c r="Y69" s="469">
        <v>9</v>
      </c>
      <c r="Z69" s="471" t="s">
        <v>21</v>
      </c>
      <c r="AA69" s="588" t="s">
        <v>52</v>
      </c>
      <c r="AB69" s="589" t="s">
        <v>52</v>
      </c>
    </row>
    <row r="70" spans="1:29" ht="16.8" x14ac:dyDescent="0.25">
      <c r="A70" s="30">
        <v>12</v>
      </c>
      <c r="B70" s="233" t="s">
        <v>9</v>
      </c>
      <c r="C70" s="17" t="s">
        <v>52</v>
      </c>
      <c r="D70" s="211" t="s">
        <v>52</v>
      </c>
      <c r="E70" s="44">
        <v>6</v>
      </c>
      <c r="F70" s="211" t="s">
        <v>52</v>
      </c>
      <c r="G70" s="266" t="s">
        <v>52</v>
      </c>
      <c r="H70" s="18" t="s">
        <v>52</v>
      </c>
      <c r="I70" s="24">
        <v>79</v>
      </c>
      <c r="J70" s="18" t="s">
        <v>52</v>
      </c>
      <c r="K70" s="24">
        <v>64</v>
      </c>
      <c r="L70" s="18" t="s">
        <v>21</v>
      </c>
      <c r="M70" s="472">
        <v>45</v>
      </c>
      <c r="N70" s="465">
        <v>34</v>
      </c>
      <c r="O70" s="472">
        <v>7</v>
      </c>
      <c r="P70" s="465">
        <v>10</v>
      </c>
      <c r="Q70" s="532" t="s">
        <v>52</v>
      </c>
      <c r="R70" s="533" t="s">
        <v>52</v>
      </c>
      <c r="S70" s="472">
        <v>14</v>
      </c>
      <c r="T70" s="465">
        <v>8</v>
      </c>
      <c r="U70" s="472">
        <v>103</v>
      </c>
      <c r="V70" s="465" t="s">
        <v>21</v>
      </c>
      <c r="W70" s="472">
        <v>3</v>
      </c>
      <c r="X70" s="465">
        <v>18</v>
      </c>
      <c r="Y70" s="472">
        <v>12</v>
      </c>
      <c r="Z70" s="465" t="s">
        <v>21</v>
      </c>
      <c r="AA70" s="532" t="s">
        <v>52</v>
      </c>
      <c r="AB70" s="533" t="s">
        <v>52</v>
      </c>
    </row>
    <row r="71" spans="1:29" ht="16.8" x14ac:dyDescent="0.25">
      <c r="A71" s="30">
        <v>13</v>
      </c>
      <c r="B71" s="233" t="s">
        <v>10</v>
      </c>
      <c r="C71" s="17" t="s">
        <v>52</v>
      </c>
      <c r="D71" s="211" t="s">
        <v>52</v>
      </c>
      <c r="E71" s="44">
        <v>8</v>
      </c>
      <c r="F71" s="211" t="s">
        <v>52</v>
      </c>
      <c r="G71" s="266" t="s">
        <v>52</v>
      </c>
      <c r="H71" s="18" t="s">
        <v>52</v>
      </c>
      <c r="I71" s="24">
        <v>8</v>
      </c>
      <c r="J71" s="18" t="s">
        <v>52</v>
      </c>
      <c r="K71" s="24">
        <v>8</v>
      </c>
      <c r="L71" s="18" t="s">
        <v>21</v>
      </c>
      <c r="M71" s="472">
        <v>7</v>
      </c>
      <c r="N71" s="465">
        <v>6</v>
      </c>
      <c r="O71" s="472">
        <v>7</v>
      </c>
      <c r="P71" s="465">
        <v>4</v>
      </c>
      <c r="Q71" s="532" t="s">
        <v>52</v>
      </c>
      <c r="R71" s="533" t="s">
        <v>52</v>
      </c>
      <c r="S71" s="472">
        <v>9</v>
      </c>
      <c r="T71" s="465">
        <v>8</v>
      </c>
      <c r="U71" s="472">
        <v>8</v>
      </c>
      <c r="V71" s="465" t="s">
        <v>21</v>
      </c>
      <c r="W71" s="472">
        <v>8</v>
      </c>
      <c r="X71" s="465">
        <v>8</v>
      </c>
      <c r="Y71" s="472">
        <v>8</v>
      </c>
      <c r="Z71" s="465" t="s">
        <v>21</v>
      </c>
      <c r="AA71" s="532" t="s">
        <v>52</v>
      </c>
      <c r="AB71" s="533" t="s">
        <v>52</v>
      </c>
    </row>
    <row r="72" spans="1:29" ht="16.8" x14ac:dyDescent="0.25">
      <c r="A72" s="30">
        <v>14</v>
      </c>
      <c r="B72" s="233" t="s">
        <v>11</v>
      </c>
      <c r="C72" s="17" t="s">
        <v>52</v>
      </c>
      <c r="D72" s="211" t="s">
        <v>52</v>
      </c>
      <c r="E72" s="44" t="s">
        <v>51</v>
      </c>
      <c r="F72" s="211" t="s">
        <v>52</v>
      </c>
      <c r="G72" s="266" t="s">
        <v>52</v>
      </c>
      <c r="H72" s="18" t="s">
        <v>52</v>
      </c>
      <c r="I72" s="24" t="s">
        <v>51</v>
      </c>
      <c r="J72" s="18" t="s">
        <v>52</v>
      </c>
      <c r="K72" s="24" t="s">
        <v>51</v>
      </c>
      <c r="L72" s="18" t="s">
        <v>21</v>
      </c>
      <c r="M72" s="472" t="s">
        <v>51</v>
      </c>
      <c r="N72" s="465" t="s">
        <v>51</v>
      </c>
      <c r="O72" s="472" t="s">
        <v>51</v>
      </c>
      <c r="P72" s="465" t="s">
        <v>51</v>
      </c>
      <c r="Q72" s="532" t="s">
        <v>52</v>
      </c>
      <c r="R72" s="533" t="s">
        <v>52</v>
      </c>
      <c r="S72" s="472" t="s">
        <v>22</v>
      </c>
      <c r="T72" s="465" t="s">
        <v>22</v>
      </c>
      <c r="U72" s="472" t="s">
        <v>51</v>
      </c>
      <c r="V72" s="465" t="s">
        <v>21</v>
      </c>
      <c r="W72" s="472" t="s">
        <v>51</v>
      </c>
      <c r="X72" s="465" t="s">
        <v>51</v>
      </c>
      <c r="Y72" s="472" t="s">
        <v>51</v>
      </c>
      <c r="Z72" s="465" t="s">
        <v>21</v>
      </c>
      <c r="AA72" s="532" t="s">
        <v>52</v>
      </c>
      <c r="AB72" s="533" t="s">
        <v>52</v>
      </c>
    </row>
    <row r="73" spans="1:29" ht="16.8" x14ac:dyDescent="0.25">
      <c r="A73" s="30">
        <v>15</v>
      </c>
      <c r="B73" s="233" t="s">
        <v>12</v>
      </c>
      <c r="C73" s="17" t="s">
        <v>52</v>
      </c>
      <c r="D73" s="211" t="s">
        <v>52</v>
      </c>
      <c r="E73" s="44" t="s">
        <v>20</v>
      </c>
      <c r="F73" s="211" t="s">
        <v>20</v>
      </c>
      <c r="G73" s="266" t="s">
        <v>20</v>
      </c>
      <c r="H73" s="18" t="s">
        <v>52</v>
      </c>
      <c r="I73" s="24" t="s">
        <v>20</v>
      </c>
      <c r="J73" s="18" t="s">
        <v>52</v>
      </c>
      <c r="K73" s="24" t="s">
        <v>20</v>
      </c>
      <c r="L73" s="18" t="s">
        <v>21</v>
      </c>
      <c r="M73" s="472" t="s">
        <v>20</v>
      </c>
      <c r="N73" s="465" t="s">
        <v>20</v>
      </c>
      <c r="O73" s="472" t="s">
        <v>20</v>
      </c>
      <c r="P73" s="465" t="s">
        <v>20</v>
      </c>
      <c r="Q73" s="532" t="s">
        <v>52</v>
      </c>
      <c r="R73" s="533" t="s">
        <v>52</v>
      </c>
      <c r="S73" s="472" t="s">
        <v>20</v>
      </c>
      <c r="T73" s="465" t="s">
        <v>20</v>
      </c>
      <c r="U73" s="472" t="s">
        <v>20</v>
      </c>
      <c r="V73" s="465" t="s">
        <v>20</v>
      </c>
      <c r="W73" s="472" t="s">
        <v>20</v>
      </c>
      <c r="X73" s="465" t="s">
        <v>20</v>
      </c>
      <c r="Y73" s="472" t="s">
        <v>20</v>
      </c>
      <c r="Z73" s="465" t="s">
        <v>20</v>
      </c>
      <c r="AA73" s="532" t="s">
        <v>52</v>
      </c>
      <c r="AB73" s="533" t="s">
        <v>52</v>
      </c>
    </row>
    <row r="74" spans="1:29" ht="16.2" x14ac:dyDescent="0.25">
      <c r="A74" s="42">
        <v>16</v>
      </c>
      <c r="B74" s="233" t="s">
        <v>13</v>
      </c>
      <c r="C74" s="17" t="s">
        <v>52</v>
      </c>
      <c r="D74" s="211" t="s">
        <v>52</v>
      </c>
      <c r="E74" s="44">
        <v>91</v>
      </c>
      <c r="F74" s="211">
        <v>54</v>
      </c>
      <c r="G74" s="266">
        <v>114</v>
      </c>
      <c r="H74" s="18" t="s">
        <v>52</v>
      </c>
      <c r="I74" s="24">
        <v>96</v>
      </c>
      <c r="J74" s="18">
        <v>60</v>
      </c>
      <c r="K74" s="24">
        <v>27</v>
      </c>
      <c r="L74" s="18" t="s">
        <v>52</v>
      </c>
      <c r="M74" s="472">
        <v>117</v>
      </c>
      <c r="N74" s="465">
        <v>108</v>
      </c>
      <c r="O74" s="472">
        <v>54</v>
      </c>
      <c r="P74" s="465">
        <v>66</v>
      </c>
      <c r="Q74" s="532" t="s">
        <v>52</v>
      </c>
      <c r="R74" s="533" t="s">
        <v>52</v>
      </c>
      <c r="S74" s="472">
        <v>155</v>
      </c>
      <c r="T74" s="465">
        <v>90</v>
      </c>
      <c r="U74" s="472">
        <v>12</v>
      </c>
      <c r="V74" s="465">
        <v>12</v>
      </c>
      <c r="W74" s="472">
        <v>154</v>
      </c>
      <c r="X74" s="465">
        <v>96</v>
      </c>
      <c r="Y74" s="472">
        <v>36</v>
      </c>
      <c r="Z74" s="465">
        <v>42</v>
      </c>
      <c r="AA74" s="532" t="s">
        <v>52</v>
      </c>
      <c r="AB74" s="533" t="s">
        <v>52</v>
      </c>
    </row>
    <row r="75" spans="1:29" ht="16.2" x14ac:dyDescent="0.25">
      <c r="A75" s="42">
        <v>17</v>
      </c>
      <c r="B75" s="233" t="s">
        <v>50</v>
      </c>
      <c r="C75" s="17" t="s">
        <v>52</v>
      </c>
      <c r="D75" s="211" t="s">
        <v>52</v>
      </c>
      <c r="E75" s="44">
        <v>24</v>
      </c>
      <c r="F75" s="211">
        <v>28</v>
      </c>
      <c r="G75" s="266">
        <v>51</v>
      </c>
      <c r="H75" s="18" t="s">
        <v>52</v>
      </c>
      <c r="I75" s="24">
        <v>30</v>
      </c>
      <c r="J75" s="18">
        <v>49</v>
      </c>
      <c r="K75" s="24">
        <v>27</v>
      </c>
      <c r="L75" s="18" t="s">
        <v>52</v>
      </c>
      <c r="M75" s="472">
        <v>63</v>
      </c>
      <c r="N75" s="465">
        <v>94</v>
      </c>
      <c r="O75" s="472">
        <v>40</v>
      </c>
      <c r="P75" s="465">
        <v>35</v>
      </c>
      <c r="Q75" s="532" t="s">
        <v>52</v>
      </c>
      <c r="R75" s="533" t="s">
        <v>52</v>
      </c>
      <c r="S75" s="472">
        <v>81</v>
      </c>
      <c r="T75" s="465">
        <v>47</v>
      </c>
      <c r="U75" s="472">
        <v>6</v>
      </c>
      <c r="V75" s="465">
        <v>12</v>
      </c>
      <c r="W75" s="472">
        <v>57</v>
      </c>
      <c r="X75" s="465">
        <v>63</v>
      </c>
      <c r="Y75" s="472">
        <v>28</v>
      </c>
      <c r="Z75" s="465">
        <v>23</v>
      </c>
      <c r="AA75" s="532" t="s">
        <v>52</v>
      </c>
      <c r="AB75" s="533" t="s">
        <v>52</v>
      </c>
    </row>
    <row r="76" spans="1:29" ht="16.2" x14ac:dyDescent="0.25">
      <c r="A76" s="42">
        <v>18</v>
      </c>
      <c r="B76" s="233" t="s">
        <v>14</v>
      </c>
      <c r="C76" s="17" t="s">
        <v>52</v>
      </c>
      <c r="D76" s="211" t="s">
        <v>52</v>
      </c>
      <c r="E76" s="44">
        <v>7</v>
      </c>
      <c r="F76" s="211">
        <v>0</v>
      </c>
      <c r="G76" s="266">
        <v>0</v>
      </c>
      <c r="H76" s="18" t="s">
        <v>52</v>
      </c>
      <c r="I76" s="24">
        <v>3</v>
      </c>
      <c r="J76" s="18">
        <v>2</v>
      </c>
      <c r="K76" s="24">
        <v>1</v>
      </c>
      <c r="L76" s="18" t="s">
        <v>52</v>
      </c>
      <c r="M76" s="472">
        <v>4</v>
      </c>
      <c r="N76" s="465">
        <v>0</v>
      </c>
      <c r="O76" s="472">
        <v>1</v>
      </c>
      <c r="P76" s="465">
        <v>1</v>
      </c>
      <c r="Q76" s="532" t="s">
        <v>52</v>
      </c>
      <c r="R76" s="533" t="s">
        <v>52</v>
      </c>
      <c r="S76" s="472">
        <v>3</v>
      </c>
      <c r="T76" s="465">
        <v>1</v>
      </c>
      <c r="U76" s="472">
        <v>0</v>
      </c>
      <c r="V76" s="465">
        <v>1</v>
      </c>
      <c r="W76" s="472">
        <v>6</v>
      </c>
      <c r="X76" s="465">
        <v>4</v>
      </c>
      <c r="Y76" s="472">
        <v>1</v>
      </c>
      <c r="Z76" s="465">
        <v>0</v>
      </c>
      <c r="AA76" s="532" t="s">
        <v>52</v>
      </c>
      <c r="AB76" s="533" t="s">
        <v>52</v>
      </c>
    </row>
    <row r="77" spans="1:29" ht="16.2" x14ac:dyDescent="0.25">
      <c r="A77" s="42">
        <v>19</v>
      </c>
      <c r="B77" s="233" t="s">
        <v>2</v>
      </c>
      <c r="C77" s="17" t="s">
        <v>52</v>
      </c>
      <c r="D77" s="211" t="s">
        <v>52</v>
      </c>
      <c r="E77" s="44">
        <v>8</v>
      </c>
      <c r="F77" s="211">
        <v>2</v>
      </c>
      <c r="G77" s="266">
        <v>5</v>
      </c>
      <c r="H77" s="18" t="s">
        <v>52</v>
      </c>
      <c r="I77" s="24">
        <v>6</v>
      </c>
      <c r="J77" s="18">
        <v>1</v>
      </c>
      <c r="K77" s="24">
        <v>0</v>
      </c>
      <c r="L77" s="18" t="s">
        <v>52</v>
      </c>
      <c r="M77" s="472">
        <v>2</v>
      </c>
      <c r="N77" s="465">
        <v>1</v>
      </c>
      <c r="O77" s="472">
        <v>0</v>
      </c>
      <c r="P77" s="465">
        <v>2</v>
      </c>
      <c r="Q77" s="532" t="s">
        <v>52</v>
      </c>
      <c r="R77" s="533" t="s">
        <v>52</v>
      </c>
      <c r="S77" s="472">
        <v>5</v>
      </c>
      <c r="T77" s="465">
        <v>5</v>
      </c>
      <c r="U77" s="472">
        <v>0</v>
      </c>
      <c r="V77" s="465">
        <v>0</v>
      </c>
      <c r="W77" s="472">
        <v>9</v>
      </c>
      <c r="X77" s="465">
        <v>2</v>
      </c>
      <c r="Y77" s="472">
        <v>2</v>
      </c>
      <c r="Z77" s="465">
        <v>2</v>
      </c>
      <c r="AA77" s="532" t="s">
        <v>52</v>
      </c>
      <c r="AB77" s="533" t="s">
        <v>52</v>
      </c>
    </row>
    <row r="78" spans="1:29" ht="31.2" x14ac:dyDescent="0.25">
      <c r="A78" s="42">
        <v>20</v>
      </c>
      <c r="B78" s="233" t="s">
        <v>15</v>
      </c>
      <c r="C78" s="17" t="s">
        <v>52</v>
      </c>
      <c r="D78" s="211" t="s">
        <v>52</v>
      </c>
      <c r="E78" s="44" t="s">
        <v>251</v>
      </c>
      <c r="F78" s="211">
        <v>0</v>
      </c>
      <c r="G78" s="266">
        <v>0</v>
      </c>
      <c r="H78" s="18" t="s">
        <v>52</v>
      </c>
      <c r="I78" s="24" t="s">
        <v>252</v>
      </c>
      <c r="J78" s="18" t="s">
        <v>223</v>
      </c>
      <c r="K78" s="24">
        <v>2</v>
      </c>
      <c r="L78" s="18" t="s">
        <v>52</v>
      </c>
      <c r="M78" s="472" t="s">
        <v>393</v>
      </c>
      <c r="N78" s="465">
        <v>0</v>
      </c>
      <c r="O78" s="472">
        <v>2</v>
      </c>
      <c r="P78" s="465">
        <v>4</v>
      </c>
      <c r="Q78" s="532" t="s">
        <v>52</v>
      </c>
      <c r="R78" s="533" t="s">
        <v>52</v>
      </c>
      <c r="S78" s="472" t="s">
        <v>339</v>
      </c>
      <c r="T78" s="465">
        <v>2</v>
      </c>
      <c r="U78" s="472">
        <v>0</v>
      </c>
      <c r="V78" s="465">
        <v>2</v>
      </c>
      <c r="W78" s="633" t="s">
        <v>395</v>
      </c>
      <c r="X78" s="465" t="s">
        <v>396</v>
      </c>
      <c r="Y78" s="472">
        <v>1</v>
      </c>
      <c r="Z78" s="465">
        <v>0</v>
      </c>
      <c r="AA78" s="532" t="s">
        <v>52</v>
      </c>
      <c r="AB78" s="533" t="s">
        <v>52</v>
      </c>
    </row>
    <row r="79" spans="1:29" ht="21.6" customHeight="1" thickBot="1" x14ac:dyDescent="0.3">
      <c r="A79" s="42">
        <v>21</v>
      </c>
      <c r="B79" s="234" t="s">
        <v>16</v>
      </c>
      <c r="C79" s="19" t="s">
        <v>52</v>
      </c>
      <c r="D79" s="109" t="s">
        <v>52</v>
      </c>
      <c r="E79" s="45" t="s">
        <v>20</v>
      </c>
      <c r="F79" s="109" t="s">
        <v>20</v>
      </c>
      <c r="G79" s="19" t="s">
        <v>20</v>
      </c>
      <c r="H79" s="22" t="s">
        <v>52</v>
      </c>
      <c r="I79" s="25" t="s">
        <v>20</v>
      </c>
      <c r="J79" s="22" t="s">
        <v>20</v>
      </c>
      <c r="K79" s="25" t="s">
        <v>20</v>
      </c>
      <c r="L79" s="22" t="s">
        <v>52</v>
      </c>
      <c r="M79" s="474" t="s">
        <v>20</v>
      </c>
      <c r="N79" s="476" t="s">
        <v>20</v>
      </c>
      <c r="O79" s="474" t="s">
        <v>20</v>
      </c>
      <c r="P79" s="476" t="s">
        <v>20</v>
      </c>
      <c r="Q79" s="534" t="s">
        <v>52</v>
      </c>
      <c r="R79" s="535" t="s">
        <v>52</v>
      </c>
      <c r="S79" s="474" t="s">
        <v>20</v>
      </c>
      <c r="T79" s="476" t="s">
        <v>20</v>
      </c>
      <c r="U79" s="474" t="s">
        <v>20</v>
      </c>
      <c r="V79" s="476" t="s">
        <v>20</v>
      </c>
      <c r="W79" s="474" t="s">
        <v>20</v>
      </c>
      <c r="X79" s="476" t="s">
        <v>20</v>
      </c>
      <c r="Y79" s="474" t="s">
        <v>20</v>
      </c>
      <c r="Z79" s="476" t="s">
        <v>20</v>
      </c>
      <c r="AA79" s="534" t="s">
        <v>52</v>
      </c>
      <c r="AB79" s="535" t="s">
        <v>52</v>
      </c>
    </row>
    <row r="80" spans="1:29" ht="23.4" customHeight="1" thickBot="1" x14ac:dyDescent="0.3">
      <c r="L80" s="606"/>
      <c r="M80" s="607"/>
      <c r="N80" s="607"/>
      <c r="O80" s="607"/>
      <c r="P80" s="607"/>
      <c r="Q80" s="607"/>
      <c r="R80" s="607"/>
      <c r="S80" s="607"/>
      <c r="T80" s="607"/>
      <c r="U80" s="607"/>
      <c r="V80" s="607"/>
      <c r="W80" s="607"/>
      <c r="X80" s="607"/>
      <c r="Y80" s="607"/>
      <c r="Z80" s="607"/>
      <c r="AA80" s="607"/>
      <c r="AB80" s="607"/>
      <c r="AC80" s="606"/>
    </row>
    <row r="81" spans="1:17" ht="23.4" thickBot="1" x14ac:dyDescent="0.3">
      <c r="A81" s="779" t="s">
        <v>375</v>
      </c>
      <c r="B81" s="780"/>
      <c r="C81" s="780"/>
      <c r="D81" s="780"/>
      <c r="E81" s="780"/>
      <c r="F81" s="780"/>
      <c r="G81" s="780"/>
      <c r="H81" s="780"/>
      <c r="I81" s="780"/>
      <c r="J81" s="780"/>
      <c r="K81" s="780"/>
      <c r="L81" s="780"/>
      <c r="M81" s="780"/>
      <c r="N81" s="780"/>
      <c r="O81" s="780"/>
      <c r="P81" s="780"/>
      <c r="Q81" s="781"/>
    </row>
    <row r="82" spans="1:17" ht="17.399999999999999" customHeight="1" x14ac:dyDescent="0.25">
      <c r="A82" s="834" t="s">
        <v>363</v>
      </c>
      <c r="B82" s="887"/>
      <c r="C82" s="261" t="s">
        <v>33</v>
      </c>
      <c r="D82" s="118" t="s">
        <v>27</v>
      </c>
      <c r="E82" s="118" t="s">
        <v>22</v>
      </c>
      <c r="F82" s="118" t="s">
        <v>28</v>
      </c>
      <c r="G82" s="118" t="s">
        <v>30</v>
      </c>
      <c r="H82" s="118" t="s">
        <v>29</v>
      </c>
      <c r="I82" s="118" t="s">
        <v>34</v>
      </c>
      <c r="J82" s="118" t="s">
        <v>1</v>
      </c>
      <c r="K82" s="118">
        <v>100</v>
      </c>
      <c r="L82" s="118">
        <v>50</v>
      </c>
      <c r="M82" s="118">
        <v>0</v>
      </c>
      <c r="N82" s="118" t="s">
        <v>31</v>
      </c>
      <c r="O82" s="118" t="s">
        <v>32</v>
      </c>
      <c r="P82" s="118" t="s">
        <v>35</v>
      </c>
      <c r="Q82" s="119" t="s">
        <v>36</v>
      </c>
    </row>
    <row r="83" spans="1:17" ht="14.4" thickBot="1" x14ac:dyDescent="0.3">
      <c r="A83" s="917"/>
      <c r="B83" s="972"/>
      <c r="C83" s="604">
        <v>2</v>
      </c>
      <c r="D83" s="603">
        <v>1</v>
      </c>
      <c r="E83" s="603" t="s">
        <v>48</v>
      </c>
      <c r="F83" s="603">
        <v>1</v>
      </c>
      <c r="G83" s="603">
        <v>6</v>
      </c>
      <c r="H83" s="603">
        <v>1</v>
      </c>
      <c r="I83" s="603">
        <v>1</v>
      </c>
      <c r="J83" s="603">
        <v>16.66</v>
      </c>
      <c r="K83" s="603" t="s">
        <v>48</v>
      </c>
      <c r="L83" s="603" t="s">
        <v>48</v>
      </c>
      <c r="M83" s="603" t="s">
        <v>48</v>
      </c>
      <c r="N83" s="603">
        <v>0</v>
      </c>
      <c r="O83" s="603">
        <v>0</v>
      </c>
      <c r="P83" s="422"/>
      <c r="Q83" s="605"/>
    </row>
    <row r="84" spans="1:17" ht="15.6" x14ac:dyDescent="0.25">
      <c r="A84" s="964" t="s">
        <v>367</v>
      </c>
      <c r="B84" s="965"/>
      <c r="C84" s="561" t="s">
        <v>33</v>
      </c>
      <c r="D84" s="562" t="s">
        <v>27</v>
      </c>
      <c r="E84" s="562" t="s">
        <v>61</v>
      </c>
      <c r="F84" s="562" t="s">
        <v>62</v>
      </c>
      <c r="G84" s="562" t="s">
        <v>28</v>
      </c>
      <c r="H84" s="562" t="s">
        <v>63</v>
      </c>
      <c r="I84" s="562" t="s">
        <v>64</v>
      </c>
      <c r="J84" s="562" t="s">
        <v>34</v>
      </c>
      <c r="K84" s="562" t="s">
        <v>65</v>
      </c>
      <c r="L84" s="562" t="s">
        <v>1</v>
      </c>
      <c r="M84" s="562" t="s">
        <v>95</v>
      </c>
      <c r="N84" s="562" t="s">
        <v>96</v>
      </c>
      <c r="O84" s="562"/>
      <c r="P84" s="601"/>
      <c r="Q84" s="602"/>
    </row>
    <row r="85" spans="1:17" ht="16.2" thickBot="1" x14ac:dyDescent="0.3">
      <c r="A85" s="966"/>
      <c r="B85" s="967"/>
      <c r="C85" s="280">
        <v>2</v>
      </c>
      <c r="D85" s="281">
        <v>2</v>
      </c>
      <c r="E85" s="281">
        <v>15.5</v>
      </c>
      <c r="F85" s="281" t="s">
        <v>48</v>
      </c>
      <c r="G85" s="281">
        <v>99</v>
      </c>
      <c r="H85" s="281">
        <v>3</v>
      </c>
      <c r="I85" s="293" t="s">
        <v>381</v>
      </c>
      <c r="J85" s="281">
        <v>33</v>
      </c>
      <c r="K85" s="281">
        <v>6.25</v>
      </c>
      <c r="L85" s="281">
        <v>31.6</v>
      </c>
      <c r="M85" s="281" t="s">
        <v>48</v>
      </c>
      <c r="N85" s="281" t="s">
        <v>48</v>
      </c>
      <c r="O85" s="281" t="s">
        <v>48</v>
      </c>
      <c r="P85" s="281" t="s">
        <v>48</v>
      </c>
      <c r="Q85" s="131"/>
    </row>
    <row r="86" spans="1:17" ht="17.399999999999999" customHeight="1" thickBot="1" x14ac:dyDescent="0.3"/>
    <row r="87" spans="1:17" ht="31.8" customHeight="1" x14ac:dyDescent="0.25">
      <c r="A87" s="968" t="s">
        <v>1</v>
      </c>
      <c r="B87" s="968" t="s">
        <v>0</v>
      </c>
      <c r="C87" s="970" t="s">
        <v>377</v>
      </c>
      <c r="D87" s="971"/>
    </row>
    <row r="88" spans="1:17" ht="36" customHeight="1" thickBot="1" x14ac:dyDescent="0.3">
      <c r="A88" s="969"/>
      <c r="B88" s="969"/>
      <c r="C88" s="9" t="s">
        <v>376</v>
      </c>
      <c r="D88" s="10" t="s">
        <v>326</v>
      </c>
    </row>
    <row r="89" spans="1:17" ht="18" customHeight="1" thickBot="1" x14ac:dyDescent="0.3">
      <c r="A89" s="634" t="s">
        <v>17</v>
      </c>
      <c r="B89" s="635"/>
      <c r="C89" s="635"/>
      <c r="D89" s="636"/>
    </row>
    <row r="90" spans="1:17" ht="18" x14ac:dyDescent="0.25">
      <c r="A90" s="29">
        <v>1</v>
      </c>
      <c r="B90" s="26" t="s">
        <v>3</v>
      </c>
      <c r="C90" s="594">
        <v>11</v>
      </c>
      <c r="D90" s="595">
        <v>12</v>
      </c>
    </row>
    <row r="91" spans="1:17" ht="16.8" x14ac:dyDescent="0.25">
      <c r="A91" s="30">
        <v>2</v>
      </c>
      <c r="B91" s="27" t="s">
        <v>4</v>
      </c>
      <c r="C91" s="596">
        <v>2</v>
      </c>
      <c r="D91" s="597">
        <v>1</v>
      </c>
    </row>
    <row r="92" spans="1:17" ht="18" x14ac:dyDescent="0.25">
      <c r="A92" s="31">
        <v>3</v>
      </c>
      <c r="B92" s="27" t="s">
        <v>5</v>
      </c>
      <c r="C92" s="598" t="s">
        <v>378</v>
      </c>
      <c r="D92" s="597" t="s">
        <v>378</v>
      </c>
    </row>
    <row r="93" spans="1:17" ht="15.6" customHeight="1" x14ac:dyDescent="0.25">
      <c r="A93" s="32">
        <v>4</v>
      </c>
      <c r="B93" s="27" t="s">
        <v>38</v>
      </c>
      <c r="C93" s="598" t="s">
        <v>379</v>
      </c>
      <c r="D93" s="597" t="s">
        <v>380</v>
      </c>
    </row>
    <row r="94" spans="1:17" ht="16.8" x14ac:dyDescent="0.25">
      <c r="A94" s="33" t="s">
        <v>39</v>
      </c>
      <c r="B94" s="27" t="s">
        <v>6</v>
      </c>
      <c r="C94" s="598">
        <v>223</v>
      </c>
      <c r="D94" s="597">
        <v>275</v>
      </c>
    </row>
    <row r="95" spans="1:17" ht="16.8" x14ac:dyDescent="0.25">
      <c r="A95" s="34">
        <v>6</v>
      </c>
      <c r="B95" s="27" t="s">
        <v>40</v>
      </c>
      <c r="C95" s="598">
        <v>2</v>
      </c>
      <c r="D95" s="597">
        <v>9</v>
      </c>
    </row>
    <row r="96" spans="1:17" ht="16.8" x14ac:dyDescent="0.25">
      <c r="A96" s="35">
        <v>7</v>
      </c>
      <c r="B96" s="27" t="s">
        <v>7</v>
      </c>
      <c r="C96" s="598">
        <v>219</v>
      </c>
      <c r="D96" s="597">
        <v>252</v>
      </c>
    </row>
    <row r="97" spans="1:6" ht="16.8" x14ac:dyDescent="0.25">
      <c r="A97" s="36">
        <v>8</v>
      </c>
      <c r="B97" s="27" t="s">
        <v>41</v>
      </c>
      <c r="C97" s="599">
        <v>222</v>
      </c>
      <c r="D97" s="600">
        <v>276</v>
      </c>
    </row>
    <row r="98" spans="1:6" ht="16.8" x14ac:dyDescent="0.25">
      <c r="A98" s="30">
        <v>9</v>
      </c>
      <c r="B98" s="27" t="s">
        <v>42</v>
      </c>
      <c r="C98" s="544">
        <v>10</v>
      </c>
      <c r="D98" s="545">
        <v>8</v>
      </c>
    </row>
    <row r="99" spans="1:6" ht="17.399999999999999" thickBot="1" x14ac:dyDescent="0.3">
      <c r="A99" s="37">
        <v>10</v>
      </c>
      <c r="B99" s="28" t="s">
        <v>19</v>
      </c>
      <c r="C99" s="546">
        <v>291</v>
      </c>
      <c r="D99" s="547">
        <v>251</v>
      </c>
    </row>
    <row r="100" spans="1:6" ht="18" thickBot="1" x14ac:dyDescent="0.3">
      <c r="A100" s="585" t="s">
        <v>18</v>
      </c>
      <c r="B100" s="586"/>
      <c r="C100" s="586"/>
      <c r="D100" s="587"/>
    </row>
    <row r="101" spans="1:6" ht="16.8" x14ac:dyDescent="0.25">
      <c r="A101" s="41">
        <v>11</v>
      </c>
      <c r="B101" s="46" t="s">
        <v>8</v>
      </c>
      <c r="C101" s="588" t="s">
        <v>21</v>
      </c>
      <c r="D101" s="589">
        <v>1</v>
      </c>
    </row>
    <row r="102" spans="1:6" ht="16.8" x14ac:dyDescent="0.25">
      <c r="A102" s="30">
        <v>12</v>
      </c>
      <c r="B102" s="47" t="s">
        <v>9</v>
      </c>
      <c r="C102" s="532" t="s">
        <v>21</v>
      </c>
      <c r="D102" s="533">
        <v>6</v>
      </c>
    </row>
    <row r="103" spans="1:6" ht="16.8" x14ac:dyDescent="0.25">
      <c r="A103" s="30">
        <v>13</v>
      </c>
      <c r="B103" s="47" t="s">
        <v>10</v>
      </c>
      <c r="C103" s="532" t="s">
        <v>21</v>
      </c>
      <c r="D103" s="533">
        <v>7</v>
      </c>
    </row>
    <row r="104" spans="1:6" ht="16.8" x14ac:dyDescent="0.25">
      <c r="A104" s="30">
        <v>14</v>
      </c>
      <c r="B104" s="47" t="s">
        <v>11</v>
      </c>
      <c r="C104" s="532" t="s">
        <v>21</v>
      </c>
      <c r="D104" s="533" t="s">
        <v>51</v>
      </c>
    </row>
    <row r="105" spans="1:6" ht="16.8" x14ac:dyDescent="0.25">
      <c r="A105" s="30">
        <v>15</v>
      </c>
      <c r="B105" s="47" t="s">
        <v>12</v>
      </c>
      <c r="C105" s="532" t="s">
        <v>20</v>
      </c>
      <c r="D105" s="533" t="s">
        <v>20</v>
      </c>
    </row>
    <row r="106" spans="1:6" ht="16.2" x14ac:dyDescent="0.25">
      <c r="A106" s="42">
        <v>16</v>
      </c>
      <c r="B106" s="47" t="s">
        <v>13</v>
      </c>
      <c r="C106" s="532">
        <v>54</v>
      </c>
      <c r="D106" s="533">
        <v>41</v>
      </c>
    </row>
    <row r="107" spans="1:6" ht="16.2" x14ac:dyDescent="0.25">
      <c r="A107" s="42">
        <v>17</v>
      </c>
      <c r="B107" s="47" t="s">
        <v>50</v>
      </c>
      <c r="C107" s="532">
        <v>45</v>
      </c>
      <c r="D107" s="533">
        <v>54</v>
      </c>
    </row>
    <row r="108" spans="1:6" ht="16.2" x14ac:dyDescent="0.25">
      <c r="A108" s="42">
        <v>18</v>
      </c>
      <c r="B108" s="47" t="s">
        <v>14</v>
      </c>
      <c r="C108" s="532">
        <v>2</v>
      </c>
      <c r="D108" s="533">
        <v>1</v>
      </c>
    </row>
    <row r="109" spans="1:6" ht="16.2" x14ac:dyDescent="0.25">
      <c r="A109" s="42">
        <v>19</v>
      </c>
      <c r="B109" s="47" t="s">
        <v>2</v>
      </c>
      <c r="C109" s="532">
        <v>0</v>
      </c>
      <c r="D109" s="533">
        <v>0</v>
      </c>
    </row>
    <row r="110" spans="1:6" ht="16.2" x14ac:dyDescent="0.25">
      <c r="A110" s="42">
        <v>20</v>
      </c>
      <c r="B110" s="47" t="s">
        <v>15</v>
      </c>
      <c r="C110" s="532" t="s">
        <v>232</v>
      </c>
      <c r="D110" s="533">
        <v>3</v>
      </c>
      <c r="E110" s="5"/>
      <c r="F110" s="5"/>
    </row>
    <row r="111" spans="1:6" ht="16.8" thickBot="1" x14ac:dyDescent="0.3">
      <c r="A111" s="42">
        <v>21</v>
      </c>
      <c r="B111" s="48" t="s">
        <v>16</v>
      </c>
      <c r="C111" s="534" t="s">
        <v>20</v>
      </c>
      <c r="D111" s="590" t="s">
        <v>20</v>
      </c>
    </row>
  </sheetData>
  <mergeCells count="89">
    <mergeCell ref="E60:F60"/>
    <mergeCell ref="G60:H60"/>
    <mergeCell ref="I60:J60"/>
    <mergeCell ref="K60:L60"/>
    <mergeCell ref="A67:A68"/>
    <mergeCell ref="B67:B68"/>
    <mergeCell ref="C67:L67"/>
    <mergeCell ref="C60:D60"/>
    <mergeCell ref="A56:L56"/>
    <mergeCell ref="C59:D59"/>
    <mergeCell ref="E59:F59"/>
    <mergeCell ref="G59:H59"/>
    <mergeCell ref="I59:J59"/>
    <mergeCell ref="K59:L59"/>
    <mergeCell ref="C57:D57"/>
    <mergeCell ref="E57:F57"/>
    <mergeCell ref="G57:H57"/>
    <mergeCell ref="I57:J57"/>
    <mergeCell ref="K57:L57"/>
    <mergeCell ref="A13:B14"/>
    <mergeCell ref="L16:N16"/>
    <mergeCell ref="A54:A55"/>
    <mergeCell ref="B54:B55"/>
    <mergeCell ref="A43:B44"/>
    <mergeCell ref="A45:B45"/>
    <mergeCell ref="A49:B50"/>
    <mergeCell ref="A51:B52"/>
    <mergeCell ref="A1:Q1"/>
    <mergeCell ref="A4:Q4"/>
    <mergeCell ref="A5:B6"/>
    <mergeCell ref="A7:B7"/>
    <mergeCell ref="A8:B9"/>
    <mergeCell ref="A3:B3"/>
    <mergeCell ref="C3:Q3"/>
    <mergeCell ref="A81:Q81"/>
    <mergeCell ref="A82:B83"/>
    <mergeCell ref="A10:B10"/>
    <mergeCell ref="B16:B17"/>
    <mergeCell ref="C16:K16"/>
    <mergeCell ref="C55:D55"/>
    <mergeCell ref="E55:F55"/>
    <mergeCell ref="G55:H55"/>
    <mergeCell ref="I55:J55"/>
    <mergeCell ref="K55:L55"/>
    <mergeCell ref="A11:B12"/>
    <mergeCell ref="A42:Q42"/>
    <mergeCell ref="A16:A17"/>
    <mergeCell ref="M54:AB54"/>
    <mergeCell ref="A46:B47"/>
    <mergeCell ref="A48:B48"/>
    <mergeCell ref="A84:B84"/>
    <mergeCell ref="A85:B85"/>
    <mergeCell ref="B87:B88"/>
    <mergeCell ref="A87:A88"/>
    <mergeCell ref="C87:D87"/>
    <mergeCell ref="AA60:AB60"/>
    <mergeCell ref="O60:P60"/>
    <mergeCell ref="M60:N60"/>
    <mergeCell ref="W60:X60"/>
    <mergeCell ref="U60:V60"/>
    <mergeCell ref="Y60:Z60"/>
    <mergeCell ref="Q60:R60"/>
    <mergeCell ref="S60:T60"/>
    <mergeCell ref="W57:X57"/>
    <mergeCell ref="M57:N57"/>
    <mergeCell ref="Y57:Z57"/>
    <mergeCell ref="AA57:AB57"/>
    <mergeCell ref="S55:T55"/>
    <mergeCell ref="AA55:AB55"/>
    <mergeCell ref="U55:V55"/>
    <mergeCell ref="Y55:Z55"/>
    <mergeCell ref="W55:X55"/>
    <mergeCell ref="M55:N55"/>
    <mergeCell ref="M59:N59"/>
    <mergeCell ref="AA59:AB59"/>
    <mergeCell ref="O55:P55"/>
    <mergeCell ref="Q55:R55"/>
    <mergeCell ref="M67:AB67"/>
    <mergeCell ref="M56:AB56"/>
    <mergeCell ref="W59:X59"/>
    <mergeCell ref="Y59:Z59"/>
    <mergeCell ref="U59:V59"/>
    <mergeCell ref="O59:P59"/>
    <mergeCell ref="Q59:R59"/>
    <mergeCell ref="S59:T59"/>
    <mergeCell ref="U57:V57"/>
    <mergeCell ref="Q57:R57"/>
    <mergeCell ref="O57:P57"/>
    <mergeCell ref="S57:T57"/>
  </mergeCells>
  <pageMargins left="0.7" right="0.7" top="0.75" bottom="0.75" header="0.3" footer="0.3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79"/>
  <sheetViews>
    <sheetView zoomScaleNormal="100" workbookViewId="0">
      <selection sqref="A1:Q1"/>
    </sheetView>
  </sheetViews>
  <sheetFormatPr defaultColWidth="9.33203125" defaultRowHeight="13.2" x14ac:dyDescent="0.25"/>
  <cols>
    <col min="1" max="1" width="5.109375" style="1" bestFit="1" customWidth="1"/>
    <col min="2" max="2" width="59.109375" style="1" customWidth="1"/>
    <col min="3" max="3" width="10.33203125" style="1" customWidth="1"/>
    <col min="4" max="4" width="10.88671875" style="1" customWidth="1"/>
    <col min="5" max="7" width="9.33203125" style="1" customWidth="1"/>
    <col min="8" max="9" width="9.33203125" style="1"/>
    <col min="10" max="12" width="12.6640625" style="1" bestFit="1" customWidth="1"/>
    <col min="13" max="16384" width="9.33203125" style="1"/>
  </cols>
  <sheetData>
    <row r="1" spans="1:17" ht="90.6" customHeight="1" thickBot="1" x14ac:dyDescent="0.3">
      <c r="A1" s="829" t="s">
        <v>107</v>
      </c>
      <c r="B1" s="830"/>
      <c r="C1" s="830"/>
      <c r="D1" s="830"/>
      <c r="E1" s="830"/>
      <c r="F1" s="830"/>
      <c r="G1" s="830"/>
      <c r="H1" s="830"/>
      <c r="I1" s="830"/>
      <c r="J1" s="830"/>
      <c r="K1" s="830"/>
      <c r="L1" s="830"/>
      <c r="M1" s="830"/>
      <c r="N1" s="830"/>
      <c r="O1" s="830"/>
      <c r="P1" s="830"/>
      <c r="Q1" s="831"/>
    </row>
    <row r="2" spans="1:17" ht="13.8" customHeight="1" thickBot="1" x14ac:dyDescent="0.3"/>
    <row r="3" spans="1:17" ht="25.2" thickBot="1" x14ac:dyDescent="0.3">
      <c r="A3" s="840" t="s">
        <v>315</v>
      </c>
      <c r="B3" s="889"/>
      <c r="C3" s="890">
        <v>116</v>
      </c>
      <c r="D3" s="838"/>
      <c r="E3" s="838"/>
      <c r="F3" s="838"/>
      <c r="G3" s="838"/>
      <c r="H3" s="838"/>
      <c r="I3" s="838"/>
      <c r="J3" s="838"/>
      <c r="K3" s="838"/>
      <c r="L3" s="838"/>
      <c r="M3" s="838"/>
      <c r="N3" s="838"/>
      <c r="O3" s="838"/>
      <c r="P3" s="838"/>
      <c r="Q3" s="839"/>
    </row>
    <row r="4" spans="1:17" ht="23.4" customHeight="1" thickBot="1" x14ac:dyDescent="0.3">
      <c r="A4" s="779" t="s">
        <v>45</v>
      </c>
      <c r="B4" s="780"/>
      <c r="C4" s="780"/>
      <c r="D4" s="780"/>
      <c r="E4" s="780"/>
      <c r="F4" s="780"/>
      <c r="G4" s="780"/>
      <c r="H4" s="780"/>
      <c r="I4" s="780"/>
      <c r="J4" s="780"/>
      <c r="K4" s="780"/>
      <c r="L4" s="780"/>
      <c r="M4" s="780"/>
      <c r="N4" s="780"/>
      <c r="O4" s="780"/>
      <c r="P4" s="781"/>
      <c r="Q4" s="137"/>
    </row>
    <row r="5" spans="1:17" ht="22.2" customHeight="1" thickBot="1" x14ac:dyDescent="0.35">
      <c r="A5" s="832"/>
      <c r="B5" s="947"/>
      <c r="C5" s="138" t="s">
        <v>33</v>
      </c>
      <c r="D5" s="104" t="s">
        <v>27</v>
      </c>
      <c r="E5" s="104" t="s">
        <v>61</v>
      </c>
      <c r="F5" s="104" t="s">
        <v>62</v>
      </c>
      <c r="G5" s="104" t="s">
        <v>28</v>
      </c>
      <c r="H5" s="104" t="s">
        <v>63</v>
      </c>
      <c r="I5" s="104" t="s">
        <v>64</v>
      </c>
      <c r="J5" s="104" t="s">
        <v>34</v>
      </c>
      <c r="K5" s="104" t="s">
        <v>65</v>
      </c>
      <c r="L5" s="104" t="s">
        <v>1</v>
      </c>
      <c r="M5" s="104" t="s">
        <v>95</v>
      </c>
      <c r="N5" s="104" t="s">
        <v>96</v>
      </c>
      <c r="O5" s="104" t="s">
        <v>35</v>
      </c>
      <c r="P5" s="105" t="s">
        <v>36</v>
      </c>
      <c r="Q5" s="135"/>
    </row>
    <row r="6" spans="1:17" ht="15.6" x14ac:dyDescent="0.3">
      <c r="A6" s="834" t="s">
        <v>94</v>
      </c>
      <c r="B6" s="887"/>
      <c r="C6" s="59">
        <v>2</v>
      </c>
      <c r="D6" s="60">
        <v>2</v>
      </c>
      <c r="E6" s="60">
        <v>8</v>
      </c>
      <c r="F6" s="60">
        <v>1</v>
      </c>
      <c r="G6" s="60">
        <v>47</v>
      </c>
      <c r="H6" s="60">
        <v>8</v>
      </c>
      <c r="I6" s="139" t="s">
        <v>106</v>
      </c>
      <c r="J6" s="60">
        <v>5.87</v>
      </c>
      <c r="K6" s="60">
        <v>5.87</v>
      </c>
      <c r="L6" s="60">
        <v>6</v>
      </c>
      <c r="M6" s="60">
        <v>1</v>
      </c>
      <c r="N6" s="60" t="s">
        <v>48</v>
      </c>
      <c r="O6" s="60" t="s">
        <v>48</v>
      </c>
      <c r="P6" s="112" t="s">
        <v>48</v>
      </c>
      <c r="Q6" s="136"/>
    </row>
    <row r="7" spans="1:17" ht="16.2" thickBot="1" x14ac:dyDescent="0.3">
      <c r="A7" s="836" t="s">
        <v>84</v>
      </c>
      <c r="B7" s="888"/>
      <c r="C7" s="61">
        <v>1</v>
      </c>
      <c r="D7" s="62">
        <v>1</v>
      </c>
      <c r="E7" s="62">
        <v>2</v>
      </c>
      <c r="F7" s="62">
        <v>0</v>
      </c>
      <c r="G7" s="62">
        <v>20</v>
      </c>
      <c r="H7" s="62">
        <v>0</v>
      </c>
      <c r="I7" s="62"/>
      <c r="J7" s="62"/>
      <c r="K7" s="62">
        <v>10</v>
      </c>
      <c r="L7" s="62" t="s">
        <v>48</v>
      </c>
      <c r="M7" s="62" t="s">
        <v>48</v>
      </c>
      <c r="N7" s="62" t="s">
        <v>48</v>
      </c>
      <c r="O7" s="62" t="s">
        <v>48</v>
      </c>
      <c r="P7" s="63" t="s">
        <v>48</v>
      </c>
      <c r="Q7" s="81"/>
    </row>
    <row r="8" spans="1:17" ht="16.2" thickBot="1" x14ac:dyDescent="0.35">
      <c r="A8" s="819" t="s">
        <v>37</v>
      </c>
      <c r="B8" s="820"/>
      <c r="C8" s="140">
        <f t="shared" ref="C8:H8" si="0">SUM(C6:C7)</f>
        <v>3</v>
      </c>
      <c r="D8" s="134">
        <f t="shared" si="0"/>
        <v>3</v>
      </c>
      <c r="E8" s="134">
        <f t="shared" si="0"/>
        <v>10</v>
      </c>
      <c r="F8" s="134">
        <f t="shared" si="0"/>
        <v>1</v>
      </c>
      <c r="G8" s="134">
        <f t="shared" si="0"/>
        <v>67</v>
      </c>
      <c r="H8" s="134">
        <f t="shared" si="0"/>
        <v>8</v>
      </c>
      <c r="I8" s="134" t="s">
        <v>106</v>
      </c>
      <c r="J8" s="134">
        <v>8.3000000000000007</v>
      </c>
      <c r="K8" s="134">
        <v>6.7</v>
      </c>
      <c r="L8" s="134">
        <v>7.5</v>
      </c>
      <c r="M8" s="134"/>
      <c r="N8" s="134"/>
      <c r="O8" s="134"/>
      <c r="P8" s="141"/>
      <c r="Q8" s="136"/>
    </row>
    <row r="9" spans="1:17" ht="13.8" thickBot="1" x14ac:dyDescent="0.3"/>
    <row r="10" spans="1:17" ht="25.2" customHeight="1" thickBot="1" x14ac:dyDescent="0.3">
      <c r="A10" s="824" t="s">
        <v>1</v>
      </c>
      <c r="B10" s="824" t="s">
        <v>0</v>
      </c>
      <c r="C10" s="1044" t="s">
        <v>25</v>
      </c>
      <c r="D10" s="1045"/>
      <c r="E10" s="1030" t="s">
        <v>26</v>
      </c>
      <c r="F10" s="1031"/>
      <c r="G10" s="1032"/>
    </row>
    <row r="11" spans="1:17" ht="33" customHeight="1" thickBot="1" x14ac:dyDescent="0.3">
      <c r="A11" s="825"/>
      <c r="B11" s="825"/>
      <c r="C11" s="10" t="s">
        <v>153</v>
      </c>
      <c r="D11" s="12" t="s">
        <v>157</v>
      </c>
      <c r="E11" s="1033" t="s">
        <v>195</v>
      </c>
      <c r="F11" s="1034"/>
      <c r="G11" s="1035"/>
    </row>
    <row r="12" spans="1:17" ht="21" customHeight="1" thickBot="1" x14ac:dyDescent="0.3">
      <c r="A12" s="179" t="s">
        <v>17</v>
      </c>
      <c r="B12" s="180"/>
      <c r="C12" s="180"/>
      <c r="D12" s="180"/>
      <c r="E12" s="180"/>
      <c r="F12" s="180"/>
      <c r="G12" s="180"/>
    </row>
    <row r="13" spans="1:17" ht="20.25" customHeight="1" x14ac:dyDescent="0.25">
      <c r="A13" s="29">
        <v>1</v>
      </c>
      <c r="B13" s="26" t="s">
        <v>3</v>
      </c>
      <c r="C13" s="15">
        <v>18</v>
      </c>
      <c r="D13" s="16">
        <v>21</v>
      </c>
      <c r="E13" s="1036">
        <v>10</v>
      </c>
      <c r="F13" s="1037"/>
      <c r="G13" s="1038"/>
    </row>
    <row r="14" spans="1:17" ht="19.5" customHeight="1" x14ac:dyDescent="0.25">
      <c r="A14" s="30">
        <v>2</v>
      </c>
      <c r="B14" s="27" t="s">
        <v>4</v>
      </c>
      <c r="C14" s="2">
        <v>2</v>
      </c>
      <c r="D14" s="18">
        <v>2</v>
      </c>
      <c r="E14" s="1017">
        <v>2</v>
      </c>
      <c r="F14" s="1018"/>
      <c r="G14" s="1019"/>
    </row>
    <row r="15" spans="1:17" ht="20.25" customHeight="1" x14ac:dyDescent="0.25">
      <c r="A15" s="31">
        <v>3</v>
      </c>
      <c r="B15" s="27" t="s">
        <v>5</v>
      </c>
      <c r="C15" s="2">
        <v>4</v>
      </c>
      <c r="D15" s="18">
        <v>4</v>
      </c>
      <c r="E15" s="1027" t="s">
        <v>141</v>
      </c>
      <c r="F15" s="1028"/>
      <c r="G15" s="1029"/>
    </row>
    <row r="16" spans="1:17" ht="19.5" customHeight="1" x14ac:dyDescent="0.25">
      <c r="A16" s="32">
        <v>4</v>
      </c>
      <c r="B16" s="27" t="s">
        <v>38</v>
      </c>
      <c r="C16" s="2">
        <v>5</v>
      </c>
      <c r="D16" s="18">
        <v>2</v>
      </c>
      <c r="E16" s="1027" t="s">
        <v>138</v>
      </c>
      <c r="F16" s="1028"/>
      <c r="G16" s="1029"/>
    </row>
    <row r="17" spans="1:7" ht="19.5" customHeight="1" x14ac:dyDescent="0.25">
      <c r="A17" s="33" t="s">
        <v>39</v>
      </c>
      <c r="B17" s="27" t="s">
        <v>6</v>
      </c>
      <c r="C17" s="2">
        <v>72</v>
      </c>
      <c r="D17" s="18">
        <v>151</v>
      </c>
      <c r="E17" s="1017">
        <v>154</v>
      </c>
      <c r="F17" s="1018"/>
      <c r="G17" s="1019"/>
    </row>
    <row r="18" spans="1:7" ht="19.5" customHeight="1" x14ac:dyDescent="0.25">
      <c r="A18" s="34">
        <v>6</v>
      </c>
      <c r="B18" s="27" t="s">
        <v>40</v>
      </c>
      <c r="C18" s="2">
        <v>3</v>
      </c>
      <c r="D18" s="18">
        <v>9</v>
      </c>
      <c r="E18" s="1017">
        <v>6</v>
      </c>
      <c r="F18" s="1018"/>
      <c r="G18" s="1019"/>
    </row>
    <row r="19" spans="1:7" ht="19.5" customHeight="1" x14ac:dyDescent="0.25">
      <c r="A19" s="35">
        <v>7</v>
      </c>
      <c r="B19" s="27" t="s">
        <v>7</v>
      </c>
      <c r="C19" s="2">
        <v>54</v>
      </c>
      <c r="D19" s="18">
        <v>120</v>
      </c>
      <c r="E19" s="1017">
        <v>103</v>
      </c>
      <c r="F19" s="1018"/>
      <c r="G19" s="1019"/>
    </row>
    <row r="20" spans="1:7" ht="19.5" customHeight="1" x14ac:dyDescent="0.25">
      <c r="A20" s="36">
        <v>8</v>
      </c>
      <c r="B20" s="27" t="s">
        <v>41</v>
      </c>
      <c r="C20" s="2">
        <v>71</v>
      </c>
      <c r="D20" s="18">
        <v>180</v>
      </c>
      <c r="E20" s="1017">
        <v>149</v>
      </c>
      <c r="F20" s="1018"/>
      <c r="G20" s="1019"/>
    </row>
    <row r="21" spans="1:7" ht="19.5" customHeight="1" x14ac:dyDescent="0.25">
      <c r="A21" s="30">
        <v>9</v>
      </c>
      <c r="B21" s="27" t="s">
        <v>42</v>
      </c>
      <c r="C21" s="2">
        <v>10</v>
      </c>
      <c r="D21" s="18">
        <v>6</v>
      </c>
      <c r="E21" s="1017">
        <v>10</v>
      </c>
      <c r="F21" s="1018"/>
      <c r="G21" s="1019"/>
    </row>
    <row r="22" spans="1:7" ht="19.5" customHeight="1" thickBot="1" x14ac:dyDescent="0.3">
      <c r="A22" s="37">
        <v>10</v>
      </c>
      <c r="B22" s="28" t="s">
        <v>19</v>
      </c>
      <c r="C22" s="21">
        <v>96</v>
      </c>
      <c r="D22" s="22">
        <v>120</v>
      </c>
      <c r="E22" s="1040">
        <v>120</v>
      </c>
      <c r="F22" s="1041"/>
      <c r="G22" s="1042"/>
    </row>
    <row r="23" spans="1:7" ht="19.5" customHeight="1" thickBot="1" x14ac:dyDescent="0.3">
      <c r="A23" s="186" t="s">
        <v>18</v>
      </c>
      <c r="B23" s="187"/>
      <c r="C23" s="187"/>
      <c r="D23" s="187"/>
      <c r="E23" s="187"/>
      <c r="F23" s="187"/>
      <c r="G23" s="187"/>
    </row>
    <row r="24" spans="1:7" ht="19.5" customHeight="1" x14ac:dyDescent="0.25">
      <c r="A24" s="41">
        <v>11</v>
      </c>
      <c r="B24" s="46" t="s">
        <v>8</v>
      </c>
      <c r="C24" s="23" t="s">
        <v>21</v>
      </c>
      <c r="D24" s="16" t="s">
        <v>99</v>
      </c>
      <c r="E24" s="950" t="s">
        <v>21</v>
      </c>
      <c r="F24" s="1043"/>
      <c r="G24" s="951"/>
    </row>
    <row r="25" spans="1:7" ht="19.5" customHeight="1" x14ac:dyDescent="0.25">
      <c r="A25" s="30">
        <v>12</v>
      </c>
      <c r="B25" s="47" t="s">
        <v>9</v>
      </c>
      <c r="C25" s="24" t="s">
        <v>21</v>
      </c>
      <c r="D25" s="18">
        <v>9</v>
      </c>
      <c r="E25" s="871" t="s">
        <v>21</v>
      </c>
      <c r="F25" s="1039"/>
      <c r="G25" s="872"/>
    </row>
    <row r="26" spans="1:7" ht="19.5" customHeight="1" x14ac:dyDescent="0.25">
      <c r="A26" s="30">
        <v>13</v>
      </c>
      <c r="B26" s="47" t="s">
        <v>10</v>
      </c>
      <c r="C26" s="24" t="s">
        <v>21</v>
      </c>
      <c r="D26" s="18">
        <v>11</v>
      </c>
      <c r="E26" s="871" t="s">
        <v>21</v>
      </c>
      <c r="F26" s="1039"/>
      <c r="G26" s="872"/>
    </row>
    <row r="27" spans="1:7" ht="19.5" customHeight="1" x14ac:dyDescent="0.25">
      <c r="A27" s="30">
        <v>14</v>
      </c>
      <c r="B27" s="47" t="s">
        <v>11</v>
      </c>
      <c r="C27" s="24" t="s">
        <v>21</v>
      </c>
      <c r="D27" s="18" t="s">
        <v>74</v>
      </c>
      <c r="E27" s="871" t="s">
        <v>21</v>
      </c>
      <c r="F27" s="1039"/>
      <c r="G27" s="872"/>
    </row>
    <row r="28" spans="1:7" ht="19.5" customHeight="1" x14ac:dyDescent="0.25">
      <c r="A28" s="30">
        <v>15</v>
      </c>
      <c r="B28" s="47" t="s">
        <v>12</v>
      </c>
      <c r="C28" s="17" t="s">
        <v>20</v>
      </c>
      <c r="D28" s="211" t="s">
        <v>20</v>
      </c>
      <c r="E28" s="871" t="s">
        <v>20</v>
      </c>
      <c r="F28" s="1039"/>
      <c r="G28" s="872"/>
    </row>
    <row r="29" spans="1:7" ht="18.75" customHeight="1" x14ac:dyDescent="0.25">
      <c r="A29" s="42">
        <v>16</v>
      </c>
      <c r="B29" s="47" t="s">
        <v>13</v>
      </c>
      <c r="C29" s="17">
        <v>24</v>
      </c>
      <c r="D29" s="211">
        <v>24</v>
      </c>
      <c r="E29" s="871">
        <v>12</v>
      </c>
      <c r="F29" s="1039"/>
      <c r="G29" s="872"/>
    </row>
    <row r="30" spans="1:7" ht="18.75" customHeight="1" x14ac:dyDescent="0.25">
      <c r="A30" s="42">
        <v>17</v>
      </c>
      <c r="B30" s="47" t="s">
        <v>50</v>
      </c>
      <c r="C30" s="17">
        <v>18</v>
      </c>
      <c r="D30" s="211">
        <v>29</v>
      </c>
      <c r="E30" s="871">
        <v>20</v>
      </c>
      <c r="F30" s="1039"/>
      <c r="G30" s="872"/>
    </row>
    <row r="31" spans="1:7" ht="19.5" customHeight="1" x14ac:dyDescent="0.25">
      <c r="A31" s="42">
        <v>18</v>
      </c>
      <c r="B31" s="47" t="s">
        <v>14</v>
      </c>
      <c r="C31" s="17">
        <v>5</v>
      </c>
      <c r="D31" s="211">
        <v>3</v>
      </c>
      <c r="E31" s="871">
        <v>0</v>
      </c>
      <c r="F31" s="1039"/>
      <c r="G31" s="872"/>
    </row>
    <row r="32" spans="1:7" ht="19.5" customHeight="1" x14ac:dyDescent="0.25">
      <c r="A32" s="42">
        <v>19</v>
      </c>
      <c r="B32" s="47" t="s">
        <v>2</v>
      </c>
      <c r="C32" s="17">
        <v>1</v>
      </c>
      <c r="D32" s="211">
        <v>0</v>
      </c>
      <c r="E32" s="871">
        <v>0</v>
      </c>
      <c r="F32" s="1039"/>
      <c r="G32" s="872"/>
    </row>
    <row r="33" spans="1:28" ht="19.5" customHeight="1" x14ac:dyDescent="0.25">
      <c r="A33" s="42">
        <v>20</v>
      </c>
      <c r="B33" s="47" t="s">
        <v>15</v>
      </c>
      <c r="C33" s="17" t="s">
        <v>108</v>
      </c>
      <c r="D33" s="211" t="s">
        <v>109</v>
      </c>
      <c r="E33" s="871">
        <v>0</v>
      </c>
      <c r="F33" s="1039"/>
      <c r="G33" s="872"/>
    </row>
    <row r="34" spans="1:28" ht="19.5" customHeight="1" thickBot="1" x14ac:dyDescent="0.3">
      <c r="A34" s="42">
        <v>21</v>
      </c>
      <c r="B34" s="48" t="s">
        <v>16</v>
      </c>
      <c r="C34" s="19" t="s">
        <v>20</v>
      </c>
      <c r="D34" s="109" t="s">
        <v>20</v>
      </c>
      <c r="E34" s="1046" t="s">
        <v>20</v>
      </c>
      <c r="F34" s="1047"/>
      <c r="G34" s="1048"/>
    </row>
    <row r="35" spans="1:28" ht="19.5" customHeight="1" thickBot="1" x14ac:dyDescent="0.3"/>
    <row r="36" spans="1:28" ht="19.5" customHeight="1" thickBot="1" x14ac:dyDescent="0.3">
      <c r="A36" s="893" t="s">
        <v>44</v>
      </c>
      <c r="B36" s="894"/>
      <c r="C36" s="894"/>
      <c r="D36" s="894"/>
      <c r="E36" s="894"/>
      <c r="F36" s="894"/>
      <c r="G36" s="894"/>
      <c r="H36" s="894"/>
      <c r="I36" s="894"/>
      <c r="J36" s="894"/>
      <c r="K36" s="894"/>
      <c r="L36" s="894"/>
      <c r="M36" s="894"/>
      <c r="N36" s="894"/>
      <c r="O36" s="894"/>
      <c r="P36" s="895"/>
    </row>
    <row r="37" spans="1:28" ht="19.5" customHeight="1" x14ac:dyDescent="0.3">
      <c r="A37" s="896" t="s">
        <v>47</v>
      </c>
      <c r="B37" s="1023"/>
      <c r="C37" s="292" t="s">
        <v>33</v>
      </c>
      <c r="D37" s="292" t="s">
        <v>27</v>
      </c>
      <c r="E37" s="292" t="s">
        <v>61</v>
      </c>
      <c r="F37" s="292" t="s">
        <v>62</v>
      </c>
      <c r="G37" s="292" t="s">
        <v>28</v>
      </c>
      <c r="H37" s="292" t="s">
        <v>63</v>
      </c>
      <c r="I37" s="292" t="s">
        <v>64</v>
      </c>
      <c r="J37" s="292" t="s">
        <v>34</v>
      </c>
      <c r="K37" s="292" t="s">
        <v>65</v>
      </c>
      <c r="L37" s="292" t="s">
        <v>1</v>
      </c>
      <c r="M37" s="292">
        <v>5</v>
      </c>
      <c r="N37" s="292">
        <v>10</v>
      </c>
      <c r="O37" s="49" t="s">
        <v>35</v>
      </c>
      <c r="P37" s="50" t="s">
        <v>36</v>
      </c>
    </row>
    <row r="38" spans="1:28" ht="20.25" customHeight="1" x14ac:dyDescent="0.25">
      <c r="A38" s="898"/>
      <c r="B38" s="1024"/>
      <c r="C38" s="262">
        <v>2</v>
      </c>
      <c r="D38" s="262">
        <v>4</v>
      </c>
      <c r="E38" s="262">
        <v>45.4</v>
      </c>
      <c r="F38" s="262">
        <v>9</v>
      </c>
      <c r="G38" s="262">
        <v>181</v>
      </c>
      <c r="H38" s="262">
        <v>14</v>
      </c>
      <c r="I38" s="290" t="s">
        <v>253</v>
      </c>
      <c r="J38" s="262">
        <v>12.92</v>
      </c>
      <c r="K38" s="262">
        <v>3.96</v>
      </c>
      <c r="L38" s="262">
        <v>19.5</v>
      </c>
      <c r="M38" s="262">
        <v>1</v>
      </c>
      <c r="N38" s="262">
        <v>1</v>
      </c>
      <c r="O38" s="262" t="s">
        <v>48</v>
      </c>
      <c r="P38" s="756" t="s">
        <v>48</v>
      </c>
      <c r="Q38" s="1">
        <f>SUM(C38:P38)</f>
        <v>293.77999999999997</v>
      </c>
    </row>
    <row r="39" spans="1:28" ht="20.25" customHeight="1" thickBot="1" x14ac:dyDescent="0.3">
      <c r="A39" s="1025" t="s">
        <v>333</v>
      </c>
      <c r="B39" s="1026"/>
      <c r="C39" s="371">
        <v>3</v>
      </c>
      <c r="D39" s="371">
        <v>6</v>
      </c>
      <c r="E39" s="371">
        <v>74</v>
      </c>
      <c r="F39" s="371">
        <v>20</v>
      </c>
      <c r="G39" s="371">
        <v>179</v>
      </c>
      <c r="H39" s="371">
        <v>12</v>
      </c>
      <c r="I39" s="517" t="s">
        <v>443</v>
      </c>
      <c r="J39" s="371">
        <v>14.91</v>
      </c>
      <c r="K39" s="371">
        <v>2.41</v>
      </c>
      <c r="L39" s="371">
        <v>37</v>
      </c>
      <c r="M39" s="371" t="s">
        <v>48</v>
      </c>
      <c r="N39" s="371" t="s">
        <v>48</v>
      </c>
      <c r="O39" s="371">
        <v>4</v>
      </c>
      <c r="P39" s="409" t="s">
        <v>48</v>
      </c>
      <c r="Q39" s="1">
        <f>SUM(C39:P39)</f>
        <v>352.32000000000005</v>
      </c>
    </row>
    <row r="40" spans="1:28" ht="20.25" customHeight="1" thickBot="1" x14ac:dyDescent="0.3">
      <c r="A40" s="844" t="s">
        <v>37</v>
      </c>
      <c r="B40" s="845"/>
      <c r="C40" s="372">
        <f t="shared" ref="C40:H40" si="1">SUM(C38:C39)</f>
        <v>5</v>
      </c>
      <c r="D40" s="372">
        <f t="shared" si="1"/>
        <v>10</v>
      </c>
      <c r="E40" s="372">
        <f t="shared" si="1"/>
        <v>119.4</v>
      </c>
      <c r="F40" s="372">
        <f t="shared" si="1"/>
        <v>29</v>
      </c>
      <c r="G40" s="372">
        <f t="shared" si="1"/>
        <v>360</v>
      </c>
      <c r="H40" s="372">
        <f t="shared" si="1"/>
        <v>26</v>
      </c>
      <c r="I40" s="410" t="s">
        <v>253</v>
      </c>
      <c r="J40" s="413">
        <f>G40/H40</f>
        <v>13.846153846153847</v>
      </c>
      <c r="K40" s="413">
        <f>G40/E40</f>
        <v>3.0150753768844218</v>
      </c>
      <c r="L40" s="413">
        <f>718/H40</f>
        <v>27.615384615384617</v>
      </c>
      <c r="M40" s="372">
        <f>SUM(M38:M39)</f>
        <v>1</v>
      </c>
      <c r="N40" s="372">
        <f>SUM(N38:N39)</f>
        <v>1</v>
      </c>
      <c r="O40" s="372">
        <f>SUM(O38:O39)</f>
        <v>4</v>
      </c>
      <c r="P40" s="411"/>
      <c r="Q40" s="1">
        <f>SUM(C40:P40)</f>
        <v>599.87661383842283</v>
      </c>
    </row>
    <row r="41" spans="1:28" ht="13.8" thickBot="1" x14ac:dyDescent="0.3"/>
    <row r="42" spans="1:28" ht="20.25" customHeight="1" thickBot="1" x14ac:dyDescent="0.3">
      <c r="A42" s="806" t="s">
        <v>1</v>
      </c>
      <c r="B42" s="942" t="s">
        <v>0</v>
      </c>
      <c r="C42" s="810" t="s">
        <v>47</v>
      </c>
      <c r="D42" s="811"/>
      <c r="E42" s="811"/>
      <c r="F42" s="811"/>
      <c r="G42" s="811"/>
      <c r="H42" s="811"/>
      <c r="I42" s="811"/>
      <c r="J42" s="811"/>
      <c r="K42" s="811"/>
      <c r="L42" s="812"/>
      <c r="M42" s="1006" t="s">
        <v>333</v>
      </c>
      <c r="N42" s="1007"/>
      <c r="O42" s="1007"/>
      <c r="P42" s="1007"/>
      <c r="Q42" s="1007"/>
      <c r="R42" s="1007"/>
      <c r="S42" s="1007"/>
      <c r="T42" s="1007"/>
      <c r="U42" s="1007"/>
      <c r="V42" s="1007"/>
      <c r="W42" s="1007"/>
      <c r="X42" s="1007"/>
      <c r="Y42" s="1007"/>
      <c r="Z42" s="1007"/>
      <c r="AA42" s="1007"/>
      <c r="AB42" s="1008"/>
    </row>
    <row r="43" spans="1:28" ht="34.799999999999997" customHeight="1" thickBot="1" x14ac:dyDescent="0.3">
      <c r="A43" s="807"/>
      <c r="B43" s="930"/>
      <c r="C43" s="974" t="s">
        <v>247</v>
      </c>
      <c r="D43" s="975"/>
      <c r="E43" s="976" t="s">
        <v>167</v>
      </c>
      <c r="F43" s="977"/>
      <c r="G43" s="974" t="s">
        <v>248</v>
      </c>
      <c r="H43" s="975"/>
      <c r="I43" s="976" t="s">
        <v>209</v>
      </c>
      <c r="J43" s="977"/>
      <c r="K43" s="976" t="s">
        <v>163</v>
      </c>
      <c r="L43" s="977"/>
      <c r="M43" s="1009" t="s">
        <v>430</v>
      </c>
      <c r="N43" s="1004"/>
      <c r="O43" s="1003" t="s">
        <v>332</v>
      </c>
      <c r="P43" s="1004"/>
      <c r="Q43" s="1003" t="s">
        <v>415</v>
      </c>
      <c r="R43" s="1004"/>
      <c r="S43" s="1003" t="s">
        <v>324</v>
      </c>
      <c r="T43" s="1004"/>
      <c r="U43" s="1003" t="s">
        <v>331</v>
      </c>
      <c r="V43" s="1004"/>
      <c r="W43" s="1003" t="s">
        <v>320</v>
      </c>
      <c r="X43" s="1004"/>
      <c r="Y43" s="1003" t="s">
        <v>416</v>
      </c>
      <c r="Z43" s="1004"/>
      <c r="AA43" s="1003" t="s">
        <v>442</v>
      </c>
      <c r="AB43" s="1005"/>
    </row>
    <row r="44" spans="1:28" ht="20.25" customHeight="1" thickBot="1" x14ac:dyDescent="0.3">
      <c r="A44" s="1020" t="s">
        <v>17</v>
      </c>
      <c r="B44" s="1021"/>
      <c r="C44" s="1021"/>
      <c r="D44" s="1021"/>
      <c r="E44" s="1021"/>
      <c r="F44" s="1021"/>
      <c r="G44" s="1021"/>
      <c r="H44" s="1021"/>
      <c r="I44" s="1021"/>
      <c r="J44" s="1021"/>
      <c r="K44" s="1021"/>
      <c r="L44" s="1022"/>
      <c r="M44" s="1014" t="s">
        <v>17</v>
      </c>
      <c r="N44" s="1015"/>
      <c r="O44" s="1015"/>
      <c r="P44" s="1015"/>
      <c r="Q44" s="1015"/>
      <c r="R44" s="1015"/>
      <c r="S44" s="1015"/>
      <c r="T44" s="1015"/>
      <c r="U44" s="1015"/>
      <c r="V44" s="1015"/>
      <c r="W44" s="1015"/>
      <c r="X44" s="1015"/>
      <c r="Y44" s="1015"/>
      <c r="Z44" s="1015"/>
      <c r="AA44" s="1015"/>
      <c r="AB44" s="1016"/>
    </row>
    <row r="45" spans="1:28" ht="18" x14ac:dyDescent="0.25">
      <c r="A45" s="29">
        <v>1</v>
      </c>
      <c r="B45" s="239" t="s">
        <v>3</v>
      </c>
      <c r="C45" s="948">
        <v>2</v>
      </c>
      <c r="D45" s="949"/>
      <c r="E45" s="948">
        <v>10</v>
      </c>
      <c r="F45" s="949"/>
      <c r="G45" s="948">
        <v>23</v>
      </c>
      <c r="H45" s="949"/>
      <c r="I45" s="950">
        <v>35</v>
      </c>
      <c r="J45" s="951"/>
      <c r="K45" s="950">
        <v>41</v>
      </c>
      <c r="L45" s="951"/>
      <c r="M45" s="1012">
        <v>8</v>
      </c>
      <c r="N45" s="1013"/>
      <c r="O45" s="1012">
        <v>12</v>
      </c>
      <c r="P45" s="1013"/>
      <c r="Q45" s="1012">
        <v>16</v>
      </c>
      <c r="R45" s="1013"/>
      <c r="S45" s="1012">
        <v>17</v>
      </c>
      <c r="T45" s="1013"/>
      <c r="U45" s="1012">
        <v>24</v>
      </c>
      <c r="V45" s="1013"/>
      <c r="W45" s="1012">
        <v>25</v>
      </c>
      <c r="X45" s="1013"/>
      <c r="Y45" s="1012">
        <v>30</v>
      </c>
      <c r="Z45" s="1013"/>
      <c r="AA45" s="1012">
        <v>36</v>
      </c>
      <c r="AB45" s="1013"/>
    </row>
    <row r="46" spans="1:28" ht="18" customHeight="1" x14ac:dyDescent="0.25">
      <c r="A46" s="30">
        <v>2</v>
      </c>
      <c r="B46" s="240" t="s">
        <v>4</v>
      </c>
      <c r="C46" s="273">
        <v>1</v>
      </c>
      <c r="D46" s="274">
        <v>3</v>
      </c>
      <c r="E46" s="273">
        <v>2</v>
      </c>
      <c r="F46" s="274">
        <v>4</v>
      </c>
      <c r="G46" s="273">
        <v>2</v>
      </c>
      <c r="H46" s="274">
        <v>4</v>
      </c>
      <c r="I46" s="273">
        <v>2</v>
      </c>
      <c r="J46" s="274">
        <v>4</v>
      </c>
      <c r="K46" s="273">
        <v>2</v>
      </c>
      <c r="L46" s="274">
        <v>4</v>
      </c>
      <c r="M46" s="598">
        <v>1</v>
      </c>
      <c r="N46" s="597">
        <v>3</v>
      </c>
      <c r="O46" s="598">
        <v>2</v>
      </c>
      <c r="P46" s="597">
        <v>4</v>
      </c>
      <c r="Q46" s="598">
        <v>2</v>
      </c>
      <c r="R46" s="597">
        <v>4</v>
      </c>
      <c r="S46" s="598">
        <v>1</v>
      </c>
      <c r="T46" s="597">
        <v>3</v>
      </c>
      <c r="U46" s="598">
        <v>1</v>
      </c>
      <c r="V46" s="597">
        <v>3</v>
      </c>
      <c r="W46" s="598">
        <v>2</v>
      </c>
      <c r="X46" s="597">
        <v>4</v>
      </c>
      <c r="Y46" s="598">
        <v>2</v>
      </c>
      <c r="Z46" s="597">
        <v>4</v>
      </c>
      <c r="AA46" s="598">
        <v>1</v>
      </c>
      <c r="AB46" s="597">
        <v>3</v>
      </c>
    </row>
    <row r="47" spans="1:28" ht="18" x14ac:dyDescent="0.3">
      <c r="A47" s="31">
        <v>3</v>
      </c>
      <c r="B47" s="240" t="s">
        <v>5</v>
      </c>
      <c r="C47" s="925">
        <v>2</v>
      </c>
      <c r="D47" s="926"/>
      <c r="E47" s="925">
        <v>2</v>
      </c>
      <c r="F47" s="926"/>
      <c r="G47" s="925">
        <v>2</v>
      </c>
      <c r="H47" s="926"/>
      <c r="I47" s="925">
        <v>2</v>
      </c>
      <c r="J47" s="926"/>
      <c r="K47" s="925">
        <v>2</v>
      </c>
      <c r="L47" s="926"/>
      <c r="M47" s="1010">
        <v>3</v>
      </c>
      <c r="N47" s="1011"/>
      <c r="O47" s="1010">
        <v>3</v>
      </c>
      <c r="P47" s="1011"/>
      <c r="Q47" s="1010">
        <v>3</v>
      </c>
      <c r="R47" s="1011"/>
      <c r="S47" s="1010">
        <v>3</v>
      </c>
      <c r="T47" s="1011"/>
      <c r="U47" s="1010">
        <v>3</v>
      </c>
      <c r="V47" s="1011"/>
      <c r="W47" s="1010">
        <v>3</v>
      </c>
      <c r="X47" s="1011"/>
      <c r="Y47" s="1010">
        <v>3</v>
      </c>
      <c r="Z47" s="1011"/>
      <c r="AA47" s="1010">
        <v>3</v>
      </c>
      <c r="AB47" s="1011"/>
    </row>
    <row r="48" spans="1:28" ht="16.8" x14ac:dyDescent="0.3">
      <c r="A48" s="32">
        <v>4</v>
      </c>
      <c r="B48" s="240" t="s">
        <v>38</v>
      </c>
      <c r="C48" s="925">
        <v>1</v>
      </c>
      <c r="D48" s="926"/>
      <c r="E48" s="925">
        <v>6</v>
      </c>
      <c r="F48" s="926"/>
      <c r="G48" s="925">
        <v>4</v>
      </c>
      <c r="H48" s="926"/>
      <c r="I48" s="925">
        <v>5</v>
      </c>
      <c r="J48" s="926"/>
      <c r="K48" s="925">
        <v>3</v>
      </c>
      <c r="L48" s="926"/>
      <c r="M48" s="1010">
        <v>9</v>
      </c>
      <c r="N48" s="1011"/>
      <c r="O48" s="1010">
        <v>8</v>
      </c>
      <c r="P48" s="1011"/>
      <c r="Q48" s="1010">
        <v>4</v>
      </c>
      <c r="R48" s="1011"/>
      <c r="S48" s="1010">
        <v>1</v>
      </c>
      <c r="T48" s="1011"/>
      <c r="U48" s="1010">
        <v>6</v>
      </c>
      <c r="V48" s="1011"/>
      <c r="W48" s="1010">
        <v>7</v>
      </c>
      <c r="X48" s="1011"/>
      <c r="Y48" s="1010">
        <v>2</v>
      </c>
      <c r="Z48" s="1011"/>
      <c r="AA48" s="1010">
        <v>5</v>
      </c>
      <c r="AB48" s="1011"/>
    </row>
    <row r="49" spans="1:28" ht="16.8" x14ac:dyDescent="0.25">
      <c r="A49" s="33" t="s">
        <v>39</v>
      </c>
      <c r="B49" s="240" t="s">
        <v>6</v>
      </c>
      <c r="C49" s="273">
        <v>391</v>
      </c>
      <c r="D49" s="274">
        <v>156</v>
      </c>
      <c r="E49" s="273">
        <v>448</v>
      </c>
      <c r="F49" s="274" t="s">
        <v>20</v>
      </c>
      <c r="G49" s="273">
        <v>18</v>
      </c>
      <c r="H49" s="274" t="s">
        <v>52</v>
      </c>
      <c r="I49" s="273">
        <v>343</v>
      </c>
      <c r="J49" s="274"/>
      <c r="K49" s="273">
        <v>230</v>
      </c>
      <c r="L49" s="274">
        <v>178</v>
      </c>
      <c r="M49" s="598">
        <v>379</v>
      </c>
      <c r="N49" s="597">
        <v>242</v>
      </c>
      <c r="O49" s="598">
        <v>191</v>
      </c>
      <c r="P49" s="597">
        <v>103</v>
      </c>
      <c r="Q49" s="598">
        <v>145</v>
      </c>
      <c r="R49" s="597">
        <v>149</v>
      </c>
      <c r="S49" s="598">
        <v>238</v>
      </c>
      <c r="T49" s="597">
        <v>329</v>
      </c>
      <c r="U49" s="598">
        <v>406</v>
      </c>
      <c r="V49" s="597">
        <v>288</v>
      </c>
      <c r="W49" s="598">
        <v>435</v>
      </c>
      <c r="X49" s="597">
        <v>176</v>
      </c>
      <c r="Y49" s="598">
        <v>204</v>
      </c>
      <c r="Z49" s="597">
        <v>153</v>
      </c>
      <c r="AA49" s="598">
        <v>286</v>
      </c>
      <c r="AB49" s="597">
        <v>270</v>
      </c>
    </row>
    <row r="50" spans="1:28" ht="16.8" x14ac:dyDescent="0.25">
      <c r="A50" s="34">
        <v>6</v>
      </c>
      <c r="B50" s="240" t="s">
        <v>40</v>
      </c>
      <c r="C50" s="273">
        <v>10</v>
      </c>
      <c r="D50" s="274">
        <v>10</v>
      </c>
      <c r="E50" s="273">
        <v>10</v>
      </c>
      <c r="F50" s="274" t="s">
        <v>20</v>
      </c>
      <c r="G50" s="273">
        <v>1</v>
      </c>
      <c r="H50" s="274" t="s">
        <v>52</v>
      </c>
      <c r="I50" s="273">
        <v>10</v>
      </c>
      <c r="J50" s="274"/>
      <c r="K50" s="273">
        <v>10</v>
      </c>
      <c r="L50" s="274">
        <v>4</v>
      </c>
      <c r="M50" s="598">
        <v>10</v>
      </c>
      <c r="N50" s="597">
        <v>10</v>
      </c>
      <c r="O50" s="598">
        <v>10</v>
      </c>
      <c r="P50" s="597">
        <v>0</v>
      </c>
      <c r="Q50" s="598">
        <v>10</v>
      </c>
      <c r="R50" s="597">
        <v>10</v>
      </c>
      <c r="S50" s="598">
        <v>10</v>
      </c>
      <c r="T50" s="597">
        <v>10</v>
      </c>
      <c r="U50" s="598">
        <v>10</v>
      </c>
      <c r="V50" s="597">
        <v>10</v>
      </c>
      <c r="W50" s="598">
        <v>10</v>
      </c>
      <c r="X50" s="597">
        <v>5</v>
      </c>
      <c r="Y50" s="598">
        <v>10</v>
      </c>
      <c r="Z50" s="597">
        <v>5</v>
      </c>
      <c r="AA50" s="598">
        <v>10</v>
      </c>
      <c r="AB50" s="597">
        <v>10</v>
      </c>
    </row>
    <row r="51" spans="1:28" ht="16.8" x14ac:dyDescent="0.25">
      <c r="A51" s="35">
        <v>7</v>
      </c>
      <c r="B51" s="240" t="s">
        <v>7</v>
      </c>
      <c r="C51" s="273">
        <v>609</v>
      </c>
      <c r="D51" s="274">
        <v>303</v>
      </c>
      <c r="E51" s="273">
        <v>620</v>
      </c>
      <c r="F51" s="274" t="s">
        <v>20</v>
      </c>
      <c r="G51" s="273">
        <v>30</v>
      </c>
      <c r="H51" s="274" t="s">
        <v>52</v>
      </c>
      <c r="I51" s="273">
        <v>54</v>
      </c>
      <c r="J51" s="274"/>
      <c r="K51" s="273">
        <v>342</v>
      </c>
      <c r="L51" s="274">
        <v>278</v>
      </c>
      <c r="M51" s="598">
        <v>476</v>
      </c>
      <c r="N51" s="597">
        <v>339</v>
      </c>
      <c r="O51" s="598">
        <v>226</v>
      </c>
      <c r="P51" s="597">
        <v>82</v>
      </c>
      <c r="Q51" s="598">
        <v>233</v>
      </c>
      <c r="R51" s="597">
        <v>250</v>
      </c>
      <c r="S51" s="598">
        <v>332</v>
      </c>
      <c r="T51" s="597">
        <v>494</v>
      </c>
      <c r="U51" s="598">
        <v>583</v>
      </c>
      <c r="V51" s="597">
        <v>608</v>
      </c>
      <c r="W51" s="598">
        <v>702</v>
      </c>
      <c r="X51" s="597">
        <v>212</v>
      </c>
      <c r="Y51" s="598">
        <v>294</v>
      </c>
      <c r="Z51" s="597">
        <v>195</v>
      </c>
      <c r="AA51" s="598">
        <v>486</v>
      </c>
      <c r="AB51" s="597">
        <v>348</v>
      </c>
    </row>
    <row r="52" spans="1:28" ht="16.8" x14ac:dyDescent="0.25">
      <c r="A52" s="36">
        <v>8</v>
      </c>
      <c r="B52" s="240" t="s">
        <v>41</v>
      </c>
      <c r="C52" s="273">
        <v>535</v>
      </c>
      <c r="D52" s="274">
        <v>13</v>
      </c>
      <c r="E52" s="273">
        <v>170</v>
      </c>
      <c r="F52" s="274">
        <v>149</v>
      </c>
      <c r="G52" s="273">
        <v>259</v>
      </c>
      <c r="H52" s="274" t="s">
        <v>52</v>
      </c>
      <c r="I52" s="273">
        <v>187</v>
      </c>
      <c r="J52" s="274">
        <v>118</v>
      </c>
      <c r="K52" s="273">
        <v>283</v>
      </c>
      <c r="L52" s="274">
        <v>120</v>
      </c>
      <c r="M52" s="599">
        <v>293</v>
      </c>
      <c r="N52" s="600">
        <v>99</v>
      </c>
      <c r="O52" s="599">
        <v>140</v>
      </c>
      <c r="P52" s="600">
        <v>152</v>
      </c>
      <c r="Q52" s="598">
        <v>80</v>
      </c>
      <c r="R52" s="600">
        <v>266</v>
      </c>
      <c r="S52" s="599">
        <v>325</v>
      </c>
      <c r="T52" s="600">
        <v>248</v>
      </c>
      <c r="U52" s="599">
        <v>499</v>
      </c>
      <c r="V52" s="600">
        <v>31</v>
      </c>
      <c r="W52" s="598">
        <v>270</v>
      </c>
      <c r="X52" s="600">
        <v>340</v>
      </c>
      <c r="Y52" s="599">
        <v>233</v>
      </c>
      <c r="Z52" s="600">
        <v>123</v>
      </c>
      <c r="AA52" s="599">
        <v>132</v>
      </c>
      <c r="AB52" s="600">
        <v>145</v>
      </c>
    </row>
    <row r="53" spans="1:28" ht="15.6" customHeight="1" x14ac:dyDescent="0.25">
      <c r="A53" s="30">
        <v>9</v>
      </c>
      <c r="B53" s="240" t="s">
        <v>42</v>
      </c>
      <c r="C53" s="273">
        <v>8</v>
      </c>
      <c r="D53" s="274">
        <v>0</v>
      </c>
      <c r="E53" s="273">
        <v>10</v>
      </c>
      <c r="F53" s="274">
        <v>9</v>
      </c>
      <c r="G53" s="273">
        <v>10</v>
      </c>
      <c r="H53" s="274" t="s">
        <v>52</v>
      </c>
      <c r="I53" s="273">
        <v>10</v>
      </c>
      <c r="J53" s="274">
        <v>8</v>
      </c>
      <c r="K53" s="273">
        <v>10</v>
      </c>
      <c r="L53" s="274">
        <v>10</v>
      </c>
      <c r="M53" s="544">
        <v>10</v>
      </c>
      <c r="N53" s="545">
        <v>10</v>
      </c>
      <c r="O53" s="544">
        <v>10</v>
      </c>
      <c r="P53" s="600">
        <v>9</v>
      </c>
      <c r="Q53" s="598">
        <v>10</v>
      </c>
      <c r="R53" s="545">
        <v>10</v>
      </c>
      <c r="S53" s="544">
        <v>10</v>
      </c>
      <c r="T53" s="545">
        <v>3</v>
      </c>
      <c r="U53" s="544">
        <v>10</v>
      </c>
      <c r="V53" s="545">
        <v>1</v>
      </c>
      <c r="W53" s="598">
        <v>10</v>
      </c>
      <c r="X53" s="545">
        <v>10</v>
      </c>
      <c r="Y53" s="544">
        <v>10</v>
      </c>
      <c r="Z53" s="545">
        <v>10</v>
      </c>
      <c r="AA53" s="544">
        <v>9</v>
      </c>
      <c r="AB53" s="545">
        <v>10</v>
      </c>
    </row>
    <row r="54" spans="1:28" ht="17.399999999999999" thickBot="1" x14ac:dyDescent="0.3">
      <c r="A54" s="37">
        <v>10</v>
      </c>
      <c r="B54" s="241" t="s">
        <v>19</v>
      </c>
      <c r="C54" s="275">
        <v>952</v>
      </c>
      <c r="D54" s="276">
        <v>17</v>
      </c>
      <c r="E54" s="275">
        <v>313</v>
      </c>
      <c r="F54" s="276">
        <v>311</v>
      </c>
      <c r="G54" s="275">
        <v>566</v>
      </c>
      <c r="H54" s="276" t="s">
        <v>52</v>
      </c>
      <c r="I54" s="275">
        <v>350</v>
      </c>
      <c r="J54" s="276">
        <v>204</v>
      </c>
      <c r="K54" s="275">
        <v>386</v>
      </c>
      <c r="L54" s="276">
        <v>188</v>
      </c>
      <c r="M54" s="546">
        <v>485</v>
      </c>
      <c r="N54" s="547">
        <v>149</v>
      </c>
      <c r="O54" s="546">
        <v>275</v>
      </c>
      <c r="P54" s="709">
        <v>282</v>
      </c>
      <c r="Q54" s="710">
        <v>205</v>
      </c>
      <c r="R54" s="547">
        <v>647</v>
      </c>
      <c r="S54" s="546">
        <v>513</v>
      </c>
      <c r="T54" s="547">
        <v>254</v>
      </c>
      <c r="U54" s="546">
        <v>826</v>
      </c>
      <c r="V54" s="547">
        <v>54</v>
      </c>
      <c r="W54" s="710">
        <v>503</v>
      </c>
      <c r="X54" s="547">
        <v>519</v>
      </c>
      <c r="Y54" s="546">
        <v>311</v>
      </c>
      <c r="Z54" s="547">
        <v>148</v>
      </c>
      <c r="AA54" s="546">
        <v>168</v>
      </c>
      <c r="AB54" s="547">
        <v>241</v>
      </c>
    </row>
    <row r="55" spans="1:28" ht="18" customHeight="1" thickBot="1" x14ac:dyDescent="0.3">
      <c r="A55" s="927" t="s">
        <v>54</v>
      </c>
      <c r="B55" s="929" t="s">
        <v>0</v>
      </c>
      <c r="C55" s="813" t="s">
        <v>18</v>
      </c>
      <c r="D55" s="814"/>
      <c r="E55" s="814"/>
      <c r="F55" s="814"/>
      <c r="G55" s="814"/>
      <c r="H55" s="814"/>
      <c r="I55" s="814"/>
      <c r="J55" s="814"/>
      <c r="K55" s="814"/>
      <c r="L55" s="815"/>
      <c r="M55" s="1014" t="s">
        <v>18</v>
      </c>
      <c r="N55" s="1015"/>
      <c r="O55" s="1015"/>
      <c r="P55" s="1015"/>
      <c r="Q55" s="1015"/>
      <c r="R55" s="1015"/>
      <c r="S55" s="1015"/>
      <c r="T55" s="1015"/>
      <c r="U55" s="1015"/>
      <c r="V55" s="1015"/>
      <c r="W55" s="1015"/>
      <c r="X55" s="1015"/>
      <c r="Y55" s="1015"/>
      <c r="Z55" s="1015"/>
      <c r="AA55" s="1015"/>
      <c r="AB55" s="1016"/>
    </row>
    <row r="56" spans="1:28" ht="18" thickBot="1" x14ac:dyDescent="0.3">
      <c r="A56" s="928"/>
      <c r="B56" s="930"/>
      <c r="C56" s="288" t="s">
        <v>55</v>
      </c>
      <c r="D56" s="289" t="s">
        <v>56</v>
      </c>
      <c r="E56" s="270" t="s">
        <v>55</v>
      </c>
      <c r="F56" s="271" t="s">
        <v>56</v>
      </c>
      <c r="G56" s="270" t="s">
        <v>55</v>
      </c>
      <c r="H56" s="271" t="s">
        <v>56</v>
      </c>
      <c r="I56" s="270" t="s">
        <v>55</v>
      </c>
      <c r="J56" s="271" t="s">
        <v>56</v>
      </c>
      <c r="K56" s="270" t="s">
        <v>55</v>
      </c>
      <c r="L56" s="271" t="s">
        <v>56</v>
      </c>
      <c r="M56" s="288" t="s">
        <v>55</v>
      </c>
      <c r="N56" s="289" t="s">
        <v>56</v>
      </c>
      <c r="O56" s="288" t="s">
        <v>55</v>
      </c>
      <c r="P56" s="289" t="s">
        <v>56</v>
      </c>
      <c r="Q56" s="288" t="s">
        <v>55</v>
      </c>
      <c r="R56" s="289" t="s">
        <v>56</v>
      </c>
      <c r="S56" s="288" t="s">
        <v>55</v>
      </c>
      <c r="T56" s="289" t="s">
        <v>56</v>
      </c>
      <c r="U56" s="288" t="s">
        <v>55</v>
      </c>
      <c r="V56" s="289" t="s">
        <v>56</v>
      </c>
      <c r="W56" s="288" t="s">
        <v>55</v>
      </c>
      <c r="X56" s="289" t="s">
        <v>56</v>
      </c>
      <c r="Y56" s="288" t="s">
        <v>55</v>
      </c>
      <c r="Z56" s="289" t="s">
        <v>56</v>
      </c>
      <c r="AA56" s="288" t="s">
        <v>55</v>
      </c>
      <c r="AB56" s="289" t="s">
        <v>56</v>
      </c>
    </row>
    <row r="57" spans="1:28" ht="16.8" x14ac:dyDescent="0.25">
      <c r="A57" s="41">
        <v>11</v>
      </c>
      <c r="B57" s="232" t="s">
        <v>8</v>
      </c>
      <c r="C57" s="13"/>
      <c r="D57" s="231"/>
      <c r="E57" s="93"/>
      <c r="F57" s="267"/>
      <c r="G57" s="266"/>
      <c r="H57" s="94"/>
      <c r="I57" s="95" t="s">
        <v>164</v>
      </c>
      <c r="J57" s="94" t="s">
        <v>52</v>
      </c>
      <c r="K57" s="95" t="s">
        <v>255</v>
      </c>
      <c r="L57" s="94" t="s">
        <v>21</v>
      </c>
      <c r="M57" s="588" t="s">
        <v>100</v>
      </c>
      <c r="N57" s="589" t="s">
        <v>394</v>
      </c>
      <c r="O57" s="588" t="s">
        <v>100</v>
      </c>
      <c r="P57" s="589" t="s">
        <v>21</v>
      </c>
      <c r="Q57" s="588">
        <v>0</v>
      </c>
      <c r="R57" s="589" t="s">
        <v>446</v>
      </c>
      <c r="S57" s="588" t="s">
        <v>52</v>
      </c>
      <c r="T57" s="589" t="s">
        <v>52</v>
      </c>
      <c r="U57" s="588" t="s">
        <v>52</v>
      </c>
      <c r="V57" s="589" t="s">
        <v>52</v>
      </c>
      <c r="W57" s="588" t="s">
        <v>52</v>
      </c>
      <c r="X57" s="589" t="s">
        <v>52</v>
      </c>
      <c r="Y57" s="588" t="s">
        <v>52</v>
      </c>
      <c r="Z57" s="589" t="s">
        <v>52</v>
      </c>
      <c r="AA57" s="588" t="s">
        <v>52</v>
      </c>
      <c r="AB57" s="589" t="s">
        <v>52</v>
      </c>
    </row>
    <row r="58" spans="1:28" ht="16.8" x14ac:dyDescent="0.25">
      <c r="A58" s="30">
        <v>12</v>
      </c>
      <c r="B58" s="233" t="s">
        <v>9</v>
      </c>
      <c r="C58" s="17"/>
      <c r="D58" s="211"/>
      <c r="E58" s="44"/>
      <c r="F58" s="211"/>
      <c r="G58" s="266"/>
      <c r="H58" s="18"/>
      <c r="I58" s="24">
        <v>4</v>
      </c>
      <c r="J58" s="18" t="s">
        <v>52</v>
      </c>
      <c r="K58" s="24">
        <v>26</v>
      </c>
      <c r="L58" s="18" t="s">
        <v>21</v>
      </c>
      <c r="M58" s="532">
        <v>5</v>
      </c>
      <c r="N58" s="533">
        <v>5</v>
      </c>
      <c r="O58" s="532">
        <v>5</v>
      </c>
      <c r="P58" s="533" t="s">
        <v>21</v>
      </c>
      <c r="Q58" s="532">
        <v>12</v>
      </c>
      <c r="R58" s="533">
        <v>9</v>
      </c>
      <c r="S58" s="532" t="s">
        <v>52</v>
      </c>
      <c r="T58" s="533" t="s">
        <v>52</v>
      </c>
      <c r="U58" s="532" t="s">
        <v>52</v>
      </c>
      <c r="V58" s="533" t="s">
        <v>52</v>
      </c>
      <c r="W58" s="532" t="s">
        <v>52</v>
      </c>
      <c r="X58" s="533" t="s">
        <v>52</v>
      </c>
      <c r="Y58" s="532" t="s">
        <v>52</v>
      </c>
      <c r="Z58" s="533" t="s">
        <v>52</v>
      </c>
      <c r="AA58" s="532" t="s">
        <v>52</v>
      </c>
      <c r="AB58" s="533" t="s">
        <v>52</v>
      </c>
    </row>
    <row r="59" spans="1:28" ht="16.8" x14ac:dyDescent="0.25">
      <c r="A59" s="30">
        <v>13</v>
      </c>
      <c r="B59" s="233" t="s">
        <v>10</v>
      </c>
      <c r="C59" s="17"/>
      <c r="D59" s="211"/>
      <c r="E59" s="44"/>
      <c r="F59" s="211"/>
      <c r="G59" s="266"/>
      <c r="H59" s="18"/>
      <c r="I59" s="24">
        <v>11</v>
      </c>
      <c r="J59" s="18" t="s">
        <v>52</v>
      </c>
      <c r="K59" s="24">
        <v>11</v>
      </c>
      <c r="L59" s="18" t="s">
        <v>21</v>
      </c>
      <c r="M59" s="532">
        <v>11</v>
      </c>
      <c r="N59" s="533">
        <v>11</v>
      </c>
      <c r="O59" s="532">
        <v>11</v>
      </c>
      <c r="P59" s="533" t="s">
        <v>21</v>
      </c>
      <c r="Q59" s="532">
        <v>10</v>
      </c>
      <c r="R59" s="533">
        <v>11</v>
      </c>
      <c r="S59" s="532" t="s">
        <v>52</v>
      </c>
      <c r="T59" s="533" t="s">
        <v>52</v>
      </c>
      <c r="U59" s="532" t="s">
        <v>52</v>
      </c>
      <c r="V59" s="533" t="s">
        <v>52</v>
      </c>
      <c r="W59" s="532" t="s">
        <v>52</v>
      </c>
      <c r="X59" s="533" t="s">
        <v>52</v>
      </c>
      <c r="Y59" s="532" t="s">
        <v>52</v>
      </c>
      <c r="Z59" s="533" t="s">
        <v>52</v>
      </c>
      <c r="AA59" s="532" t="s">
        <v>52</v>
      </c>
      <c r="AB59" s="533" t="s">
        <v>52</v>
      </c>
    </row>
    <row r="60" spans="1:28" ht="16.8" x14ac:dyDescent="0.25">
      <c r="A60" s="30">
        <v>14</v>
      </c>
      <c r="B60" s="233" t="s">
        <v>11</v>
      </c>
      <c r="C60" s="17"/>
      <c r="D60" s="211"/>
      <c r="E60" s="44"/>
      <c r="F60" s="211"/>
      <c r="G60" s="266"/>
      <c r="H60" s="18"/>
      <c r="I60" s="24" t="s">
        <v>22</v>
      </c>
      <c r="J60" s="18" t="s">
        <v>52</v>
      </c>
      <c r="K60" s="24" t="s">
        <v>22</v>
      </c>
      <c r="L60" s="18" t="s">
        <v>21</v>
      </c>
      <c r="M60" s="532" t="s">
        <v>22</v>
      </c>
      <c r="N60" s="533" t="s">
        <v>22</v>
      </c>
      <c r="O60" s="532" t="s">
        <v>22</v>
      </c>
      <c r="P60" s="533" t="s">
        <v>21</v>
      </c>
      <c r="Q60" s="532" t="s">
        <v>51</v>
      </c>
      <c r="R60" s="533" t="s">
        <v>22</v>
      </c>
      <c r="S60" s="532" t="s">
        <v>52</v>
      </c>
      <c r="T60" s="533" t="s">
        <v>52</v>
      </c>
      <c r="U60" s="532" t="s">
        <v>52</v>
      </c>
      <c r="V60" s="533" t="s">
        <v>52</v>
      </c>
      <c r="W60" s="532" t="s">
        <v>52</v>
      </c>
      <c r="X60" s="533" t="s">
        <v>52</v>
      </c>
      <c r="Y60" s="532" t="s">
        <v>52</v>
      </c>
      <c r="Z60" s="533" t="s">
        <v>52</v>
      </c>
      <c r="AA60" s="532" t="s">
        <v>52</v>
      </c>
      <c r="AB60" s="533" t="s">
        <v>52</v>
      </c>
    </row>
    <row r="61" spans="1:28" ht="16.8" x14ac:dyDescent="0.25">
      <c r="A61" s="30">
        <v>15</v>
      </c>
      <c r="B61" s="233" t="s">
        <v>12</v>
      </c>
      <c r="C61" s="17"/>
      <c r="D61" s="211"/>
      <c r="E61" s="44"/>
      <c r="F61" s="211"/>
      <c r="G61" s="266"/>
      <c r="H61" s="18"/>
      <c r="I61" s="24" t="s">
        <v>20</v>
      </c>
      <c r="J61" s="18" t="s">
        <v>52</v>
      </c>
      <c r="K61" s="24" t="s">
        <v>20</v>
      </c>
      <c r="L61" s="18" t="s">
        <v>21</v>
      </c>
      <c r="M61" s="532" t="s">
        <v>20</v>
      </c>
      <c r="N61" s="533" t="s">
        <v>20</v>
      </c>
      <c r="O61" s="532" t="s">
        <v>20</v>
      </c>
      <c r="P61" s="533" t="s">
        <v>21</v>
      </c>
      <c r="Q61" s="532" t="s">
        <v>20</v>
      </c>
      <c r="R61" s="533" t="s">
        <v>20</v>
      </c>
      <c r="S61" s="532" t="s">
        <v>52</v>
      </c>
      <c r="T61" s="533" t="s">
        <v>52</v>
      </c>
      <c r="U61" s="532" t="s">
        <v>52</v>
      </c>
      <c r="V61" s="533" t="s">
        <v>52</v>
      </c>
      <c r="W61" s="532" t="s">
        <v>52</v>
      </c>
      <c r="X61" s="533" t="s">
        <v>52</v>
      </c>
      <c r="Y61" s="532" t="s">
        <v>52</v>
      </c>
      <c r="Z61" s="533" t="s">
        <v>52</v>
      </c>
      <c r="AA61" s="532" t="s">
        <v>52</v>
      </c>
      <c r="AB61" s="533" t="s">
        <v>52</v>
      </c>
    </row>
    <row r="62" spans="1:28" ht="16.2" x14ac:dyDescent="0.25">
      <c r="A62" s="42">
        <v>16</v>
      </c>
      <c r="B62" s="233" t="s">
        <v>13</v>
      </c>
      <c r="C62" s="17"/>
      <c r="D62" s="211"/>
      <c r="E62" s="44"/>
      <c r="F62" s="211"/>
      <c r="G62" s="266"/>
      <c r="H62" s="18"/>
      <c r="I62" s="24">
        <v>56</v>
      </c>
      <c r="J62" s="18">
        <v>30</v>
      </c>
      <c r="K62" s="24">
        <v>90</v>
      </c>
      <c r="L62" s="18">
        <v>88</v>
      </c>
      <c r="M62" s="532">
        <v>108</v>
      </c>
      <c r="N62" s="533">
        <v>48</v>
      </c>
      <c r="O62" s="532">
        <v>60</v>
      </c>
      <c r="P62" s="533">
        <v>60</v>
      </c>
      <c r="Q62" s="532">
        <v>48</v>
      </c>
      <c r="R62" s="533">
        <v>120</v>
      </c>
      <c r="S62" s="532" t="s">
        <v>52</v>
      </c>
      <c r="T62" s="533" t="s">
        <v>52</v>
      </c>
      <c r="U62" s="532" t="s">
        <v>52</v>
      </c>
      <c r="V62" s="533" t="s">
        <v>52</v>
      </c>
      <c r="W62" s="532" t="s">
        <v>52</v>
      </c>
      <c r="X62" s="533" t="s">
        <v>52</v>
      </c>
      <c r="Y62" s="532" t="s">
        <v>52</v>
      </c>
      <c r="Z62" s="533" t="s">
        <v>52</v>
      </c>
      <c r="AA62" s="532" t="s">
        <v>52</v>
      </c>
      <c r="AB62" s="533" t="s">
        <v>52</v>
      </c>
    </row>
    <row r="63" spans="1:28" ht="16.2" x14ac:dyDescent="0.25">
      <c r="A63" s="42">
        <v>17</v>
      </c>
      <c r="B63" s="233" t="s">
        <v>50</v>
      </c>
      <c r="C63" s="17"/>
      <c r="D63" s="211"/>
      <c r="E63" s="44"/>
      <c r="F63" s="211"/>
      <c r="G63" s="266"/>
      <c r="H63" s="18"/>
      <c r="I63" s="24">
        <v>42</v>
      </c>
      <c r="J63" s="18">
        <v>10</v>
      </c>
      <c r="K63" s="24">
        <v>72</v>
      </c>
      <c r="L63" s="18">
        <v>57</v>
      </c>
      <c r="M63" s="532">
        <v>45</v>
      </c>
      <c r="N63" s="533">
        <v>23</v>
      </c>
      <c r="O63" s="532">
        <v>21</v>
      </c>
      <c r="P63" s="533">
        <v>36</v>
      </c>
      <c r="Q63" s="532">
        <v>16</v>
      </c>
      <c r="R63" s="533">
        <v>38</v>
      </c>
      <c r="S63" s="532" t="s">
        <v>52</v>
      </c>
      <c r="T63" s="533" t="s">
        <v>52</v>
      </c>
      <c r="U63" s="532" t="s">
        <v>52</v>
      </c>
      <c r="V63" s="533" t="s">
        <v>52</v>
      </c>
      <c r="W63" s="532" t="s">
        <v>52</v>
      </c>
      <c r="X63" s="533" t="s">
        <v>52</v>
      </c>
      <c r="Y63" s="532" t="s">
        <v>52</v>
      </c>
      <c r="Z63" s="533" t="s">
        <v>52</v>
      </c>
      <c r="AA63" s="532" t="s">
        <v>52</v>
      </c>
      <c r="AB63" s="533" t="s">
        <v>52</v>
      </c>
    </row>
    <row r="64" spans="1:28" ht="16.2" x14ac:dyDescent="0.25">
      <c r="A64" s="42">
        <v>18</v>
      </c>
      <c r="B64" s="233" t="s">
        <v>14</v>
      </c>
      <c r="C64" s="17"/>
      <c r="D64" s="211"/>
      <c r="E64" s="44"/>
      <c r="F64" s="211"/>
      <c r="G64" s="266"/>
      <c r="H64" s="18"/>
      <c r="I64" s="24">
        <v>2</v>
      </c>
      <c r="J64" s="18">
        <v>2</v>
      </c>
      <c r="K64" s="24">
        <v>2</v>
      </c>
      <c r="L64" s="18">
        <v>8</v>
      </c>
      <c r="M64" s="532">
        <v>3</v>
      </c>
      <c r="N64" s="533">
        <v>3</v>
      </c>
      <c r="O64" s="532">
        <v>1</v>
      </c>
      <c r="P64" s="533">
        <v>2</v>
      </c>
      <c r="Q64" s="532">
        <v>1</v>
      </c>
      <c r="R64" s="533">
        <v>2</v>
      </c>
      <c r="S64" s="532" t="s">
        <v>52</v>
      </c>
      <c r="T64" s="533" t="s">
        <v>52</v>
      </c>
      <c r="U64" s="532" t="s">
        <v>52</v>
      </c>
      <c r="V64" s="533" t="s">
        <v>52</v>
      </c>
      <c r="W64" s="532" t="s">
        <v>52</v>
      </c>
      <c r="X64" s="533" t="s">
        <v>52</v>
      </c>
      <c r="Y64" s="532" t="s">
        <v>52</v>
      </c>
      <c r="Z64" s="533" t="s">
        <v>52</v>
      </c>
      <c r="AA64" s="532" t="s">
        <v>52</v>
      </c>
      <c r="AB64" s="533" t="s">
        <v>52</v>
      </c>
    </row>
    <row r="65" spans="1:28" ht="16.2" x14ac:dyDescent="0.25">
      <c r="A65" s="42">
        <v>19</v>
      </c>
      <c r="B65" s="233" t="s">
        <v>2</v>
      </c>
      <c r="C65" s="17"/>
      <c r="D65" s="211"/>
      <c r="E65" s="44"/>
      <c r="F65" s="211"/>
      <c r="G65" s="266"/>
      <c r="H65" s="18"/>
      <c r="I65" s="24">
        <v>1</v>
      </c>
      <c r="J65" s="18">
        <v>3</v>
      </c>
      <c r="K65" s="24">
        <v>1</v>
      </c>
      <c r="L65" s="18">
        <v>4</v>
      </c>
      <c r="M65" s="532">
        <v>6</v>
      </c>
      <c r="N65" s="533">
        <v>3</v>
      </c>
      <c r="O65" s="532">
        <v>5</v>
      </c>
      <c r="P65" s="533">
        <v>3</v>
      </c>
      <c r="Q65" s="532">
        <v>1</v>
      </c>
      <c r="R65" s="533">
        <v>9</v>
      </c>
      <c r="S65" s="532" t="s">
        <v>52</v>
      </c>
      <c r="T65" s="533" t="s">
        <v>52</v>
      </c>
      <c r="U65" s="532" t="s">
        <v>52</v>
      </c>
      <c r="V65" s="533" t="s">
        <v>52</v>
      </c>
      <c r="W65" s="532" t="s">
        <v>52</v>
      </c>
      <c r="X65" s="533" t="s">
        <v>52</v>
      </c>
      <c r="Y65" s="532" t="s">
        <v>52</v>
      </c>
      <c r="Z65" s="533" t="s">
        <v>52</v>
      </c>
      <c r="AA65" s="532" t="s">
        <v>52</v>
      </c>
      <c r="AB65" s="533" t="s">
        <v>52</v>
      </c>
    </row>
    <row r="66" spans="1:28" ht="26.4" x14ac:dyDescent="0.25">
      <c r="A66" s="42">
        <v>20</v>
      </c>
      <c r="B66" s="233" t="s">
        <v>15</v>
      </c>
      <c r="C66" s="17"/>
      <c r="D66" s="211"/>
      <c r="E66" s="44"/>
      <c r="F66" s="211"/>
      <c r="G66" s="266"/>
      <c r="H66" s="18"/>
      <c r="I66" s="24" t="s">
        <v>254</v>
      </c>
      <c r="J66" s="18" t="s">
        <v>148</v>
      </c>
      <c r="K66" s="24" t="s">
        <v>223</v>
      </c>
      <c r="L66" s="248" t="s">
        <v>256</v>
      </c>
      <c r="M66" s="532" t="s">
        <v>261</v>
      </c>
      <c r="N66" s="533" t="s">
        <v>444</v>
      </c>
      <c r="O66" s="532">
        <v>9</v>
      </c>
      <c r="P66" s="533" t="s">
        <v>445</v>
      </c>
      <c r="Q66" s="532">
        <v>2</v>
      </c>
      <c r="R66" s="533" t="s">
        <v>236</v>
      </c>
      <c r="S66" s="532" t="s">
        <v>52</v>
      </c>
      <c r="T66" s="533" t="s">
        <v>52</v>
      </c>
      <c r="U66" s="532" t="s">
        <v>52</v>
      </c>
      <c r="V66" s="533" t="s">
        <v>52</v>
      </c>
      <c r="W66" s="532" t="s">
        <v>52</v>
      </c>
      <c r="X66" s="533" t="s">
        <v>52</v>
      </c>
      <c r="Y66" s="532" t="s">
        <v>52</v>
      </c>
      <c r="Z66" s="533" t="s">
        <v>52</v>
      </c>
      <c r="AA66" s="532" t="s">
        <v>52</v>
      </c>
      <c r="AB66" s="533" t="s">
        <v>52</v>
      </c>
    </row>
    <row r="67" spans="1:28" ht="16.8" thickBot="1" x14ac:dyDescent="0.3">
      <c r="A67" s="42">
        <v>21</v>
      </c>
      <c r="B67" s="234" t="s">
        <v>16</v>
      </c>
      <c r="C67" s="19"/>
      <c r="D67" s="109"/>
      <c r="E67" s="45"/>
      <c r="F67" s="109"/>
      <c r="G67" s="19"/>
      <c r="H67" s="22"/>
      <c r="I67" s="25" t="s">
        <v>20</v>
      </c>
      <c r="J67" s="22" t="s">
        <v>20</v>
      </c>
      <c r="K67" s="25" t="s">
        <v>20</v>
      </c>
      <c r="L67" s="22"/>
      <c r="M67" s="534" t="s">
        <v>20</v>
      </c>
      <c r="N67" s="535" t="s">
        <v>20</v>
      </c>
      <c r="O67" s="534" t="s">
        <v>20</v>
      </c>
      <c r="P67" s="535" t="s">
        <v>20</v>
      </c>
      <c r="Q67" s="534" t="s">
        <v>20</v>
      </c>
      <c r="R67" s="535" t="s">
        <v>20</v>
      </c>
      <c r="S67" s="534" t="s">
        <v>52</v>
      </c>
      <c r="T67" s="535" t="s">
        <v>52</v>
      </c>
      <c r="U67" s="534" t="s">
        <v>52</v>
      </c>
      <c r="V67" s="535" t="s">
        <v>52</v>
      </c>
      <c r="W67" s="534" t="s">
        <v>52</v>
      </c>
      <c r="X67" s="535" t="s">
        <v>52</v>
      </c>
      <c r="Y67" s="534" t="s">
        <v>52</v>
      </c>
      <c r="Z67" s="535" t="s">
        <v>52</v>
      </c>
      <c r="AA67" s="534" t="s">
        <v>52</v>
      </c>
      <c r="AB67" s="535" t="s">
        <v>52</v>
      </c>
    </row>
    <row r="69" spans="1:28" ht="21.6" customHeight="1" x14ac:dyDescent="0.25"/>
    <row r="70" spans="1:28" ht="23.4" customHeight="1" x14ac:dyDescent="0.25"/>
    <row r="72" spans="1:28" ht="17.399999999999999" customHeight="1" x14ac:dyDescent="0.25"/>
    <row r="73" spans="1:28" ht="31.8" customHeight="1" x14ac:dyDescent="0.25"/>
    <row r="76" spans="1:28" ht="17.399999999999999" customHeight="1" x14ac:dyDescent="0.25"/>
    <row r="77" spans="1:28" ht="15.6" customHeight="1" x14ac:dyDescent="0.25"/>
    <row r="78" spans="1:28" ht="18" customHeight="1" x14ac:dyDescent="0.25"/>
    <row r="79" spans="1:28" ht="18" customHeight="1" x14ac:dyDescent="0.25"/>
  </sheetData>
  <mergeCells count="100">
    <mergeCell ref="E34:G34"/>
    <mergeCell ref="E26:G26"/>
    <mergeCell ref="E27:G27"/>
    <mergeCell ref="E21:G21"/>
    <mergeCell ref="E22:G22"/>
    <mergeCell ref="E24:G24"/>
    <mergeCell ref="E25:G25"/>
    <mergeCell ref="C55:L55"/>
    <mergeCell ref="A36:P36"/>
    <mergeCell ref="A42:A43"/>
    <mergeCell ref="C42:L42"/>
    <mergeCell ref="C43:D43"/>
    <mergeCell ref="E43:F43"/>
    <mergeCell ref="G43:H43"/>
    <mergeCell ref="I43:J43"/>
    <mergeCell ref="K43:L43"/>
    <mergeCell ref="E31:G31"/>
    <mergeCell ref="E32:G32"/>
    <mergeCell ref="E33:G33"/>
    <mergeCell ref="A1:Q1"/>
    <mergeCell ref="A5:B5"/>
    <mergeCell ref="A6:B6"/>
    <mergeCell ref="A7:B7"/>
    <mergeCell ref="A8:B8"/>
    <mergeCell ref="A3:B3"/>
    <mergeCell ref="C3:Q3"/>
    <mergeCell ref="A10:A11"/>
    <mergeCell ref="B10:B11"/>
    <mergeCell ref="E10:G10"/>
    <mergeCell ref="E11:G11"/>
    <mergeCell ref="E13:G13"/>
    <mergeCell ref="C10:D10"/>
    <mergeCell ref="E14:G14"/>
    <mergeCell ref="E15:G15"/>
    <mergeCell ref="E16:G16"/>
    <mergeCell ref="E17:G17"/>
    <mergeCell ref="E18:G18"/>
    <mergeCell ref="E19:G19"/>
    <mergeCell ref="B42:B43"/>
    <mergeCell ref="A44:L44"/>
    <mergeCell ref="A37:B38"/>
    <mergeCell ref="K47:L47"/>
    <mergeCell ref="C45:D45"/>
    <mergeCell ref="E45:F45"/>
    <mergeCell ref="G45:H45"/>
    <mergeCell ref="I45:J45"/>
    <mergeCell ref="K45:L45"/>
    <mergeCell ref="A39:B39"/>
    <mergeCell ref="A40:B40"/>
    <mergeCell ref="E28:G28"/>
    <mergeCell ref="E29:G29"/>
    <mergeCell ref="E30:G30"/>
    <mergeCell ref="E20:G20"/>
    <mergeCell ref="A55:A56"/>
    <mergeCell ref="B55:B56"/>
    <mergeCell ref="A4:P4"/>
    <mergeCell ref="C48:D48"/>
    <mergeCell ref="E48:F48"/>
    <mergeCell ref="G48:H48"/>
    <mergeCell ref="I48:J48"/>
    <mergeCell ref="K48:L48"/>
    <mergeCell ref="C47:D47"/>
    <mergeCell ref="E47:F47"/>
    <mergeCell ref="G47:H47"/>
    <mergeCell ref="I47:J47"/>
    <mergeCell ref="M45:N45"/>
    <mergeCell ref="O45:P45"/>
    <mergeCell ref="M55:AB55"/>
    <mergeCell ref="M44:AB44"/>
    <mergeCell ref="S47:T47"/>
    <mergeCell ref="U47:V47"/>
    <mergeCell ref="M48:N48"/>
    <mergeCell ref="O48:P48"/>
    <mergeCell ref="Q48:R48"/>
    <mergeCell ref="S48:T48"/>
    <mergeCell ref="U48:V48"/>
    <mergeCell ref="M47:N47"/>
    <mergeCell ref="O47:P47"/>
    <mergeCell ref="Q47:R47"/>
    <mergeCell ref="Q45:R45"/>
    <mergeCell ref="S45:T45"/>
    <mergeCell ref="U45:V45"/>
    <mergeCell ref="W45:X45"/>
    <mergeCell ref="AA45:AB45"/>
    <mergeCell ref="Y45:Z45"/>
    <mergeCell ref="Y47:Z47"/>
    <mergeCell ref="Y48:Z48"/>
    <mergeCell ref="AA47:AB47"/>
    <mergeCell ref="AA48:AB48"/>
    <mergeCell ref="W47:X47"/>
    <mergeCell ref="W48:X48"/>
    <mergeCell ref="S43:T43"/>
    <mergeCell ref="U43:V43"/>
    <mergeCell ref="AA43:AB43"/>
    <mergeCell ref="M42:AB42"/>
    <mergeCell ref="M43:N43"/>
    <mergeCell ref="O43:P43"/>
    <mergeCell ref="Q43:R43"/>
    <mergeCell ref="W43:X43"/>
    <mergeCell ref="Y43:Z43"/>
  </mergeCells>
  <pageMargins left="0.7" right="0.7" top="0.75" bottom="0.75" header="0.3" footer="0.3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1"/>
  <sheetViews>
    <sheetView zoomScaleNormal="100" workbookViewId="0">
      <selection sqref="A1:Q1"/>
    </sheetView>
  </sheetViews>
  <sheetFormatPr defaultColWidth="9.33203125" defaultRowHeight="13.2" x14ac:dyDescent="0.25"/>
  <cols>
    <col min="1" max="1" width="5.109375" style="1" bestFit="1" customWidth="1"/>
    <col min="2" max="2" width="59.109375" style="1" customWidth="1"/>
    <col min="3" max="7" width="9.33203125" style="1" customWidth="1"/>
    <col min="8" max="10" width="9.33203125" style="1"/>
    <col min="11" max="11" width="12.6640625" style="1" bestFit="1" customWidth="1"/>
    <col min="12" max="16384" width="9.33203125" style="1"/>
  </cols>
  <sheetData>
    <row r="1" spans="1:17" ht="90.6" customHeight="1" thickBot="1" x14ac:dyDescent="0.3">
      <c r="A1" s="829" t="s">
        <v>314</v>
      </c>
      <c r="B1" s="830"/>
      <c r="C1" s="830"/>
      <c r="D1" s="830"/>
      <c r="E1" s="830"/>
      <c r="F1" s="830"/>
      <c r="G1" s="830"/>
      <c r="H1" s="830"/>
      <c r="I1" s="830"/>
      <c r="J1" s="830"/>
      <c r="K1" s="830"/>
      <c r="L1" s="830"/>
      <c r="M1" s="830"/>
      <c r="N1" s="830"/>
      <c r="O1" s="830"/>
      <c r="P1" s="830"/>
      <c r="Q1" s="831"/>
    </row>
    <row r="2" spans="1:17" ht="13.8" customHeight="1" thickBot="1" x14ac:dyDescent="0.3"/>
    <row r="3" spans="1:17" ht="25.2" thickBot="1" x14ac:dyDescent="0.3">
      <c r="A3" s="840" t="s">
        <v>315</v>
      </c>
      <c r="B3" s="889"/>
      <c r="C3" s="890">
        <v>117</v>
      </c>
      <c r="D3" s="838"/>
      <c r="E3" s="838"/>
      <c r="F3" s="838"/>
      <c r="G3" s="838"/>
      <c r="H3" s="838"/>
      <c r="I3" s="838"/>
      <c r="J3" s="838"/>
      <c r="K3" s="838"/>
      <c r="L3" s="838"/>
      <c r="M3" s="838"/>
      <c r="N3" s="838"/>
      <c r="O3" s="838"/>
      <c r="P3" s="838"/>
      <c r="Q3" s="839"/>
    </row>
    <row r="4" spans="1:17" ht="23.4" thickBot="1" x14ac:dyDescent="0.3">
      <c r="A4" s="893" t="s">
        <v>46</v>
      </c>
      <c r="B4" s="894"/>
      <c r="C4" s="894"/>
      <c r="D4" s="894"/>
      <c r="E4" s="894"/>
      <c r="F4" s="894"/>
      <c r="G4" s="894"/>
      <c r="H4" s="894"/>
      <c r="I4" s="894"/>
      <c r="J4" s="894"/>
      <c r="K4" s="894"/>
      <c r="L4" s="894"/>
      <c r="M4" s="894"/>
      <c r="N4" s="894"/>
      <c r="O4" s="894"/>
      <c r="P4" s="894"/>
      <c r="Q4" s="781"/>
    </row>
    <row r="5" spans="1:17" ht="15.6" x14ac:dyDescent="0.25">
      <c r="A5" s="896" t="s">
        <v>53</v>
      </c>
      <c r="B5" s="1023"/>
      <c r="C5" s="773" t="s">
        <v>33</v>
      </c>
      <c r="D5" s="118" t="s">
        <v>27</v>
      </c>
      <c r="E5" s="118" t="s">
        <v>61</v>
      </c>
      <c r="F5" s="118" t="s">
        <v>62</v>
      </c>
      <c r="G5" s="118" t="s">
        <v>28</v>
      </c>
      <c r="H5" s="118" t="s">
        <v>63</v>
      </c>
      <c r="I5" s="118" t="s">
        <v>64</v>
      </c>
      <c r="J5" s="118" t="s">
        <v>34</v>
      </c>
      <c r="K5" s="118" t="s">
        <v>65</v>
      </c>
      <c r="L5" s="118" t="s">
        <v>1</v>
      </c>
      <c r="M5" s="118">
        <v>5</v>
      </c>
      <c r="N5" s="118">
        <v>10</v>
      </c>
      <c r="O5" s="118" t="s">
        <v>35</v>
      </c>
      <c r="P5" s="119" t="s">
        <v>36</v>
      </c>
    </row>
    <row r="6" spans="1:17" ht="15.6" x14ac:dyDescent="0.25">
      <c r="A6" s="898"/>
      <c r="B6" s="1024"/>
      <c r="C6" s="417">
        <v>3</v>
      </c>
      <c r="D6" s="418">
        <v>3</v>
      </c>
      <c r="E6" s="418">
        <v>27</v>
      </c>
      <c r="F6" s="418">
        <v>1</v>
      </c>
      <c r="G6" s="418">
        <v>167</v>
      </c>
      <c r="H6" s="418">
        <v>3</v>
      </c>
      <c r="I6" s="512" t="s">
        <v>235</v>
      </c>
      <c r="J6" s="418">
        <v>55.66</v>
      </c>
      <c r="K6" s="418">
        <v>6.18</v>
      </c>
      <c r="L6" s="418">
        <v>54</v>
      </c>
      <c r="M6" s="418" t="s">
        <v>48</v>
      </c>
      <c r="N6" s="418" t="s">
        <v>48</v>
      </c>
      <c r="O6" s="418">
        <v>1</v>
      </c>
      <c r="P6" s="513" t="s">
        <v>48</v>
      </c>
    </row>
    <row r="7" spans="1:17" ht="17.399999999999999" x14ac:dyDescent="0.25">
      <c r="A7" s="898" t="s">
        <v>329</v>
      </c>
      <c r="B7" s="1024"/>
      <c r="C7" s="262">
        <v>5</v>
      </c>
      <c r="D7" s="262">
        <v>5</v>
      </c>
      <c r="E7" s="262">
        <v>39</v>
      </c>
      <c r="F7" s="262" t="s">
        <v>48</v>
      </c>
      <c r="G7" s="262">
        <v>233</v>
      </c>
      <c r="H7" s="262">
        <v>5</v>
      </c>
      <c r="I7" s="290" t="s">
        <v>435</v>
      </c>
      <c r="J7" s="262">
        <v>46.6</v>
      </c>
      <c r="K7" s="262">
        <v>5.97</v>
      </c>
      <c r="L7" s="262">
        <v>46.8</v>
      </c>
      <c r="M7" s="262" t="s">
        <v>48</v>
      </c>
      <c r="N7" s="262" t="s">
        <v>48</v>
      </c>
      <c r="O7" s="262">
        <v>2</v>
      </c>
      <c r="P7" s="756" t="s">
        <v>48</v>
      </c>
    </row>
    <row r="8" spans="1:17" ht="18" thickBot="1" x14ac:dyDescent="0.3">
      <c r="A8" s="923" t="s">
        <v>37</v>
      </c>
      <c r="B8" s="1071"/>
      <c r="C8" s="156">
        <f t="shared" ref="C8:H8" si="0">SUM(C6:C7)</f>
        <v>8</v>
      </c>
      <c r="D8" s="156">
        <f t="shared" si="0"/>
        <v>8</v>
      </c>
      <c r="E8" s="156">
        <f t="shared" si="0"/>
        <v>66</v>
      </c>
      <c r="F8" s="156">
        <f t="shared" si="0"/>
        <v>1</v>
      </c>
      <c r="G8" s="156">
        <f t="shared" si="0"/>
        <v>400</v>
      </c>
      <c r="H8" s="156">
        <f t="shared" si="0"/>
        <v>8</v>
      </c>
      <c r="I8" s="557" t="s">
        <v>435</v>
      </c>
      <c r="J8" s="156">
        <f>G8/H8</f>
        <v>50</v>
      </c>
      <c r="K8" s="572">
        <f>G8/E8</f>
        <v>6.0606060606060606</v>
      </c>
      <c r="L8" s="156">
        <f>366/H8</f>
        <v>45.75</v>
      </c>
      <c r="M8" s="156"/>
      <c r="N8" s="156"/>
      <c r="O8" s="156">
        <f>SUM(O6:O7)</f>
        <v>3</v>
      </c>
      <c r="P8" s="688"/>
    </row>
    <row r="9" spans="1:17" ht="13.8" thickBot="1" x14ac:dyDescent="0.3"/>
    <row r="10" spans="1:17" ht="17.399999999999999" customHeight="1" x14ac:dyDescent="0.25">
      <c r="A10" s="72" t="s">
        <v>1</v>
      </c>
      <c r="B10" s="73" t="s">
        <v>0</v>
      </c>
      <c r="C10" s="826" t="s">
        <v>43</v>
      </c>
      <c r="D10" s="827"/>
      <c r="E10" s="827"/>
      <c r="F10" s="827"/>
      <c r="G10" s="827"/>
      <c r="H10" s="828"/>
      <c r="I10" s="1066" t="s">
        <v>350</v>
      </c>
      <c r="J10" s="1067"/>
      <c r="K10" s="1067"/>
      <c r="L10" s="1067"/>
      <c r="M10" s="1068"/>
    </row>
    <row r="11" spans="1:17" ht="31.8" thickBot="1" x14ac:dyDescent="0.3">
      <c r="A11" s="74"/>
      <c r="B11" s="65"/>
      <c r="C11" s="51" t="s">
        <v>151</v>
      </c>
      <c r="D11" s="10" t="s">
        <v>152</v>
      </c>
      <c r="E11" s="10" t="s">
        <v>154</v>
      </c>
      <c r="F11" s="10" t="s">
        <v>153</v>
      </c>
      <c r="G11" s="10" t="s">
        <v>214</v>
      </c>
      <c r="H11" s="12" t="s">
        <v>215</v>
      </c>
      <c r="I11" s="385" t="s">
        <v>332</v>
      </c>
      <c r="J11" s="386" t="s">
        <v>325</v>
      </c>
      <c r="K11" s="386" t="s">
        <v>425</v>
      </c>
      <c r="L11" s="386" t="s">
        <v>426</v>
      </c>
      <c r="M11" s="387" t="s">
        <v>427</v>
      </c>
    </row>
    <row r="12" spans="1:17" ht="21" customHeight="1" thickBot="1" x14ac:dyDescent="0.3">
      <c r="A12" s="821" t="s">
        <v>17</v>
      </c>
      <c r="B12" s="822"/>
      <c r="C12" s="822"/>
      <c r="D12" s="822"/>
      <c r="E12" s="822"/>
      <c r="F12" s="822"/>
      <c r="G12" s="822"/>
      <c r="H12" s="823"/>
      <c r="I12" s="1014" t="s">
        <v>17</v>
      </c>
      <c r="J12" s="1015"/>
      <c r="K12" s="1015"/>
      <c r="L12" s="1015"/>
      <c r="M12" s="1016"/>
    </row>
    <row r="13" spans="1:17" ht="18" x14ac:dyDescent="0.25">
      <c r="A13" s="29">
        <v>1</v>
      </c>
      <c r="B13" s="26" t="s">
        <v>3</v>
      </c>
      <c r="C13" s="13">
        <v>2</v>
      </c>
      <c r="D13" s="14">
        <v>5</v>
      </c>
      <c r="E13" s="14">
        <v>8</v>
      </c>
      <c r="F13" s="14">
        <v>10</v>
      </c>
      <c r="G13" s="14">
        <v>12</v>
      </c>
      <c r="H13" s="16">
        <v>13</v>
      </c>
      <c r="I13" s="431">
        <v>4</v>
      </c>
      <c r="J13" s="432">
        <v>11</v>
      </c>
      <c r="K13" s="432">
        <v>14</v>
      </c>
      <c r="L13" s="432" t="s">
        <v>423</v>
      </c>
      <c r="M13" s="434" t="s">
        <v>424</v>
      </c>
      <c r="N13" s="5"/>
      <c r="O13" s="5"/>
      <c r="P13" s="5"/>
      <c r="Q13" s="5"/>
    </row>
    <row r="14" spans="1:17" ht="16.8" x14ac:dyDescent="0.25">
      <c r="A14" s="30">
        <v>2</v>
      </c>
      <c r="B14" s="27" t="s">
        <v>4</v>
      </c>
      <c r="C14" s="17">
        <v>2</v>
      </c>
      <c r="D14" s="3">
        <v>2</v>
      </c>
      <c r="E14" s="3">
        <v>1</v>
      </c>
      <c r="F14" s="3">
        <v>2</v>
      </c>
      <c r="G14" s="3">
        <v>1</v>
      </c>
      <c r="H14" s="248" t="s">
        <v>216</v>
      </c>
      <c r="I14" s="435">
        <v>2</v>
      </c>
      <c r="J14" s="436">
        <v>2</v>
      </c>
      <c r="K14" s="436">
        <v>2</v>
      </c>
      <c r="L14" s="436">
        <v>1</v>
      </c>
      <c r="M14" s="438">
        <v>2</v>
      </c>
      <c r="N14" s="5"/>
      <c r="O14" s="5"/>
      <c r="P14" s="5"/>
      <c r="Q14" s="5"/>
    </row>
    <row r="15" spans="1:17" ht="20.25" customHeight="1" x14ac:dyDescent="0.25">
      <c r="A15" s="31">
        <v>3</v>
      </c>
      <c r="B15" s="27" t="s">
        <v>5</v>
      </c>
      <c r="C15" s="246" t="s">
        <v>138</v>
      </c>
      <c r="D15" s="247" t="s">
        <v>138</v>
      </c>
      <c r="E15" s="247" t="s">
        <v>138</v>
      </c>
      <c r="F15" s="247" t="s">
        <v>138</v>
      </c>
      <c r="G15" s="247" t="s">
        <v>138</v>
      </c>
      <c r="H15" s="249" t="s">
        <v>138</v>
      </c>
      <c r="I15" s="435">
        <v>2</v>
      </c>
      <c r="J15" s="436">
        <v>2</v>
      </c>
      <c r="K15" s="436">
        <v>2</v>
      </c>
      <c r="L15" s="436">
        <v>2</v>
      </c>
      <c r="M15" s="438">
        <v>2</v>
      </c>
      <c r="N15" s="5"/>
      <c r="O15" s="5"/>
      <c r="P15" s="5"/>
      <c r="Q15" s="5"/>
    </row>
    <row r="16" spans="1:17" ht="19.5" customHeight="1" x14ac:dyDescent="0.25">
      <c r="A16" s="32">
        <v>4</v>
      </c>
      <c r="B16" s="27" t="s">
        <v>38</v>
      </c>
      <c r="C16" s="246" t="s">
        <v>141</v>
      </c>
      <c r="D16" s="247" t="s">
        <v>171</v>
      </c>
      <c r="E16" s="247" t="s">
        <v>182</v>
      </c>
      <c r="F16" s="247" t="s">
        <v>170</v>
      </c>
      <c r="G16" s="247" t="s">
        <v>141</v>
      </c>
      <c r="H16" s="249" t="s">
        <v>182</v>
      </c>
      <c r="I16" s="435">
        <v>4</v>
      </c>
      <c r="J16" s="436">
        <v>1</v>
      </c>
      <c r="K16" s="436">
        <v>3</v>
      </c>
      <c r="L16" s="436">
        <v>1</v>
      </c>
      <c r="M16" s="438">
        <v>2</v>
      </c>
      <c r="N16" s="5"/>
      <c r="O16" s="5"/>
      <c r="P16" s="5"/>
      <c r="Q16" s="5"/>
    </row>
    <row r="17" spans="1:17" ht="20.25" customHeight="1" x14ac:dyDescent="0.25">
      <c r="A17" s="33" t="s">
        <v>39</v>
      </c>
      <c r="B17" s="27" t="s">
        <v>6</v>
      </c>
      <c r="C17" s="17">
        <v>203</v>
      </c>
      <c r="D17" s="3">
        <v>199</v>
      </c>
      <c r="E17" s="3">
        <v>367</v>
      </c>
      <c r="F17" s="3">
        <v>310</v>
      </c>
      <c r="G17" s="3">
        <v>263</v>
      </c>
      <c r="H17" s="248" t="s">
        <v>216</v>
      </c>
      <c r="I17" s="439">
        <v>113</v>
      </c>
      <c r="J17" s="437">
        <v>344</v>
      </c>
      <c r="K17" s="437">
        <v>276</v>
      </c>
      <c r="L17" s="437">
        <v>342</v>
      </c>
      <c r="M17" s="438">
        <v>169</v>
      </c>
      <c r="N17" s="5"/>
      <c r="O17" s="5"/>
      <c r="P17" s="5"/>
      <c r="Q17" s="5"/>
    </row>
    <row r="18" spans="1:17" ht="19.5" customHeight="1" x14ac:dyDescent="0.25">
      <c r="A18" s="34">
        <v>6</v>
      </c>
      <c r="B18" s="27" t="s">
        <v>40</v>
      </c>
      <c r="C18" s="17">
        <v>10</v>
      </c>
      <c r="D18" s="3">
        <v>10</v>
      </c>
      <c r="E18" s="3">
        <v>6</v>
      </c>
      <c r="F18" s="3">
        <v>8</v>
      </c>
      <c r="G18" s="3">
        <v>9</v>
      </c>
      <c r="H18" s="248" t="s">
        <v>216</v>
      </c>
      <c r="I18" s="435">
        <v>1</v>
      </c>
      <c r="J18" s="436">
        <v>8</v>
      </c>
      <c r="K18" s="436">
        <v>8</v>
      </c>
      <c r="L18" s="436">
        <v>9</v>
      </c>
      <c r="M18" s="438">
        <v>3</v>
      </c>
      <c r="N18" s="5"/>
      <c r="O18" s="5"/>
      <c r="P18" s="5"/>
      <c r="Q18" s="5"/>
    </row>
    <row r="19" spans="1:17" ht="19.5" customHeight="1" x14ac:dyDescent="0.25">
      <c r="A19" s="35">
        <v>7</v>
      </c>
      <c r="B19" s="27" t="s">
        <v>7</v>
      </c>
      <c r="C19" s="17">
        <v>237</v>
      </c>
      <c r="D19" s="3">
        <v>212</v>
      </c>
      <c r="E19" s="3">
        <v>300</v>
      </c>
      <c r="F19" s="3">
        <v>300</v>
      </c>
      <c r="G19" s="3">
        <v>50</v>
      </c>
      <c r="H19" s="248" t="s">
        <v>216</v>
      </c>
      <c r="I19" s="435">
        <v>71</v>
      </c>
      <c r="J19" s="436">
        <v>282</v>
      </c>
      <c r="K19" s="436">
        <v>251</v>
      </c>
      <c r="L19" s="436">
        <v>300</v>
      </c>
      <c r="M19" s="438">
        <v>262</v>
      </c>
      <c r="N19" s="5"/>
      <c r="O19" s="5"/>
      <c r="P19" s="5"/>
      <c r="Q19" s="5"/>
    </row>
    <row r="20" spans="1:17" ht="19.5" customHeight="1" x14ac:dyDescent="0.25">
      <c r="A20" s="36">
        <v>8</v>
      </c>
      <c r="B20" s="27" t="s">
        <v>41</v>
      </c>
      <c r="C20" s="17">
        <v>336</v>
      </c>
      <c r="D20" s="3">
        <v>283</v>
      </c>
      <c r="E20" s="3">
        <v>332</v>
      </c>
      <c r="F20" s="3">
        <v>326</v>
      </c>
      <c r="G20" s="3">
        <v>251</v>
      </c>
      <c r="H20" s="248" t="s">
        <v>216</v>
      </c>
      <c r="I20" s="440">
        <v>111</v>
      </c>
      <c r="J20" s="441">
        <v>379</v>
      </c>
      <c r="K20" s="441">
        <v>275</v>
      </c>
      <c r="L20" s="441">
        <v>271</v>
      </c>
      <c r="M20" s="746">
        <v>165</v>
      </c>
      <c r="N20" s="5"/>
      <c r="O20" s="5"/>
      <c r="P20" s="5"/>
      <c r="Q20" s="5"/>
    </row>
    <row r="21" spans="1:17" ht="19.5" customHeight="1" x14ac:dyDescent="0.25">
      <c r="A21" s="30">
        <v>9</v>
      </c>
      <c r="B21" s="27" t="s">
        <v>42</v>
      </c>
      <c r="C21" s="17">
        <v>5</v>
      </c>
      <c r="D21" s="3">
        <v>10</v>
      </c>
      <c r="E21" s="3">
        <v>9</v>
      </c>
      <c r="F21" s="3">
        <v>10</v>
      </c>
      <c r="G21" s="3">
        <v>10</v>
      </c>
      <c r="H21" s="248" t="s">
        <v>216</v>
      </c>
      <c r="I21" s="439">
        <v>10</v>
      </c>
      <c r="J21" s="442">
        <v>4</v>
      </c>
      <c r="K21" s="442">
        <v>9</v>
      </c>
      <c r="L21" s="442">
        <v>10</v>
      </c>
      <c r="M21" s="438">
        <v>10</v>
      </c>
      <c r="N21" s="5"/>
      <c r="O21" s="5"/>
      <c r="P21" s="5"/>
      <c r="Q21" s="5"/>
    </row>
    <row r="22" spans="1:17" ht="19.5" customHeight="1" thickBot="1" x14ac:dyDescent="0.3">
      <c r="A22" s="37">
        <v>10</v>
      </c>
      <c r="B22" s="28" t="s">
        <v>19</v>
      </c>
      <c r="C22" s="19">
        <v>300</v>
      </c>
      <c r="D22" s="20">
        <v>281</v>
      </c>
      <c r="E22" s="20">
        <v>300</v>
      </c>
      <c r="F22" s="20">
        <v>297</v>
      </c>
      <c r="G22" s="20">
        <v>297</v>
      </c>
      <c r="H22" s="250" t="s">
        <v>216</v>
      </c>
      <c r="I22" s="443">
        <v>228</v>
      </c>
      <c r="J22" s="444">
        <v>300</v>
      </c>
      <c r="K22" s="444">
        <v>252</v>
      </c>
      <c r="L22" s="444">
        <v>257</v>
      </c>
      <c r="M22" s="446">
        <v>225</v>
      </c>
      <c r="N22" s="5"/>
      <c r="O22" s="5"/>
      <c r="P22" s="5"/>
      <c r="Q22" s="5"/>
    </row>
    <row r="23" spans="1:17" ht="19.5" customHeight="1" thickBot="1" x14ac:dyDescent="0.3">
      <c r="A23" s="813" t="s">
        <v>18</v>
      </c>
      <c r="B23" s="814"/>
      <c r="C23" s="814"/>
      <c r="D23" s="814"/>
      <c r="E23" s="814"/>
      <c r="F23" s="814"/>
      <c r="G23" s="814"/>
      <c r="H23" s="815"/>
      <c r="I23" s="1069" t="s">
        <v>18</v>
      </c>
      <c r="J23" s="1070"/>
      <c r="K23" s="1070"/>
      <c r="L23" s="1070"/>
      <c r="M23" s="1070"/>
      <c r="N23" s="78"/>
      <c r="O23" s="78"/>
      <c r="P23" s="78"/>
      <c r="Q23" s="78"/>
    </row>
    <row r="24" spans="1:17" ht="19.5" customHeight="1" x14ac:dyDescent="0.25">
      <c r="A24" s="41">
        <v>11</v>
      </c>
      <c r="B24" s="46" t="s">
        <v>8</v>
      </c>
      <c r="C24" s="13">
        <v>10</v>
      </c>
      <c r="D24" s="13">
        <v>19</v>
      </c>
      <c r="E24" s="13" t="s">
        <v>52</v>
      </c>
      <c r="F24" s="13" t="s">
        <v>52</v>
      </c>
      <c r="G24" s="13">
        <v>7</v>
      </c>
      <c r="H24" s="80" t="s">
        <v>52</v>
      </c>
      <c r="I24" s="469" t="s">
        <v>21</v>
      </c>
      <c r="J24" s="470" t="s">
        <v>394</v>
      </c>
      <c r="K24" s="470" t="s">
        <v>164</v>
      </c>
      <c r="L24" s="470">
        <v>47</v>
      </c>
      <c r="M24" s="471" t="s">
        <v>21</v>
      </c>
      <c r="N24" s="5"/>
      <c r="O24" s="5"/>
      <c r="P24" s="5"/>
      <c r="Q24" s="5"/>
    </row>
    <row r="25" spans="1:17" ht="19.5" customHeight="1" x14ac:dyDescent="0.25">
      <c r="A25" s="30">
        <v>12</v>
      </c>
      <c r="B25" s="47" t="s">
        <v>9</v>
      </c>
      <c r="C25" s="17">
        <v>15</v>
      </c>
      <c r="D25" s="17">
        <v>13</v>
      </c>
      <c r="E25" s="17" t="s">
        <v>52</v>
      </c>
      <c r="F25" s="17" t="s">
        <v>52</v>
      </c>
      <c r="G25" s="17">
        <v>6</v>
      </c>
      <c r="H25" s="75" t="s">
        <v>52</v>
      </c>
      <c r="I25" s="472" t="s">
        <v>21</v>
      </c>
      <c r="J25" s="473">
        <v>2</v>
      </c>
      <c r="K25" s="473">
        <v>2</v>
      </c>
      <c r="L25" s="473">
        <v>25</v>
      </c>
      <c r="M25" s="465" t="s">
        <v>21</v>
      </c>
      <c r="N25" s="5"/>
      <c r="O25" s="5"/>
      <c r="P25" s="5"/>
      <c r="Q25" s="5"/>
    </row>
    <row r="26" spans="1:17" ht="19.5" customHeight="1" x14ac:dyDescent="0.25">
      <c r="A26" s="30">
        <v>13</v>
      </c>
      <c r="B26" s="47" t="s">
        <v>10</v>
      </c>
      <c r="C26" s="17">
        <v>10</v>
      </c>
      <c r="D26" s="17">
        <v>10</v>
      </c>
      <c r="E26" s="17" t="s">
        <v>52</v>
      </c>
      <c r="F26" s="17" t="s">
        <v>52</v>
      </c>
      <c r="G26" s="17">
        <v>10</v>
      </c>
      <c r="H26" s="75" t="s">
        <v>52</v>
      </c>
      <c r="I26" s="472" t="s">
        <v>21</v>
      </c>
      <c r="J26" s="473">
        <v>10</v>
      </c>
      <c r="K26" s="473">
        <v>10</v>
      </c>
      <c r="L26" s="473">
        <v>10</v>
      </c>
      <c r="M26" s="465" t="s">
        <v>21</v>
      </c>
      <c r="N26" s="5"/>
      <c r="O26" s="5"/>
      <c r="P26" s="5"/>
      <c r="Q26" s="5"/>
    </row>
    <row r="27" spans="1:17" ht="19.5" customHeight="1" x14ac:dyDescent="0.25">
      <c r="A27" s="30">
        <v>14</v>
      </c>
      <c r="B27" s="47" t="s">
        <v>11</v>
      </c>
      <c r="C27" s="17" t="s">
        <v>51</v>
      </c>
      <c r="D27" s="17" t="s">
        <v>51</v>
      </c>
      <c r="E27" s="17" t="s">
        <v>52</v>
      </c>
      <c r="F27" s="17" t="s">
        <v>52</v>
      </c>
      <c r="G27" s="17" t="s">
        <v>51</v>
      </c>
      <c r="H27" s="75" t="s">
        <v>52</v>
      </c>
      <c r="I27" s="472" t="s">
        <v>21</v>
      </c>
      <c r="J27" s="473" t="s">
        <v>22</v>
      </c>
      <c r="K27" s="473" t="s">
        <v>22</v>
      </c>
      <c r="L27" s="473" t="s">
        <v>22</v>
      </c>
      <c r="M27" s="465" t="s">
        <v>21</v>
      </c>
      <c r="N27" s="5"/>
      <c r="O27" s="5"/>
      <c r="P27" s="5"/>
      <c r="Q27" s="5"/>
    </row>
    <row r="28" spans="1:17" ht="19.5" customHeight="1" x14ac:dyDescent="0.25">
      <c r="A28" s="30">
        <v>15</v>
      </c>
      <c r="B28" s="47" t="s">
        <v>12</v>
      </c>
      <c r="C28" s="17" t="s">
        <v>20</v>
      </c>
      <c r="D28" s="17" t="s">
        <v>20</v>
      </c>
      <c r="E28" s="17" t="s">
        <v>52</v>
      </c>
      <c r="F28" s="17" t="s">
        <v>52</v>
      </c>
      <c r="G28" s="17" t="s">
        <v>20</v>
      </c>
      <c r="H28" s="75" t="s">
        <v>52</v>
      </c>
      <c r="I28" s="472" t="s">
        <v>21</v>
      </c>
      <c r="J28" s="473" t="s">
        <v>20</v>
      </c>
      <c r="K28" s="473" t="s">
        <v>20</v>
      </c>
      <c r="L28" s="473" t="s">
        <v>20</v>
      </c>
      <c r="M28" s="465" t="s">
        <v>21</v>
      </c>
      <c r="N28" s="5"/>
      <c r="O28" s="5"/>
      <c r="P28" s="5"/>
      <c r="Q28" s="5"/>
    </row>
    <row r="29" spans="1:17" ht="19.5" customHeight="1" x14ac:dyDescent="0.25">
      <c r="A29" s="42">
        <v>16</v>
      </c>
      <c r="B29" s="47" t="s">
        <v>13</v>
      </c>
      <c r="C29" s="17">
        <v>60</v>
      </c>
      <c r="D29" s="17">
        <v>42</v>
      </c>
      <c r="E29" s="17" t="s">
        <v>52</v>
      </c>
      <c r="F29" s="17" t="s">
        <v>52</v>
      </c>
      <c r="G29" s="17">
        <v>60</v>
      </c>
      <c r="H29" s="75" t="s">
        <v>52</v>
      </c>
      <c r="I29" s="472">
        <v>42</v>
      </c>
      <c r="J29" s="473">
        <v>10</v>
      </c>
      <c r="K29" s="473">
        <v>48</v>
      </c>
      <c r="L29" s="473">
        <v>42</v>
      </c>
      <c r="M29" s="465">
        <v>42</v>
      </c>
      <c r="N29" s="5"/>
      <c r="O29" s="5"/>
      <c r="P29" s="5"/>
      <c r="Q29" s="5"/>
    </row>
    <row r="30" spans="1:17" ht="19.5" customHeight="1" x14ac:dyDescent="0.25">
      <c r="A30" s="42">
        <v>17</v>
      </c>
      <c r="B30" s="47" t="s">
        <v>50</v>
      </c>
      <c r="C30" s="17">
        <v>72</v>
      </c>
      <c r="D30" s="17">
        <v>49</v>
      </c>
      <c r="E30" s="17" t="s">
        <v>52</v>
      </c>
      <c r="F30" s="17" t="s">
        <v>52</v>
      </c>
      <c r="G30" s="17">
        <v>46</v>
      </c>
      <c r="H30" s="75" t="s">
        <v>52</v>
      </c>
      <c r="I30" s="472">
        <v>25</v>
      </c>
      <c r="J30" s="473">
        <v>83</v>
      </c>
      <c r="K30" s="473">
        <v>47</v>
      </c>
      <c r="L30" s="473">
        <v>46</v>
      </c>
      <c r="M30" s="465">
        <v>32</v>
      </c>
      <c r="N30" s="5"/>
      <c r="O30" s="5"/>
      <c r="P30" s="5"/>
      <c r="Q30" s="5"/>
    </row>
    <row r="31" spans="1:17" ht="18.75" customHeight="1" x14ac:dyDescent="0.25">
      <c r="A31" s="42">
        <v>18</v>
      </c>
      <c r="B31" s="47" t="s">
        <v>14</v>
      </c>
      <c r="C31" s="17">
        <v>0</v>
      </c>
      <c r="D31" s="17">
        <v>2</v>
      </c>
      <c r="E31" s="17" t="s">
        <v>52</v>
      </c>
      <c r="F31" s="17" t="s">
        <v>52</v>
      </c>
      <c r="G31" s="17">
        <v>1</v>
      </c>
      <c r="H31" s="75" t="s">
        <v>52</v>
      </c>
      <c r="I31" s="472">
        <v>0</v>
      </c>
      <c r="J31" s="473">
        <v>0</v>
      </c>
      <c r="K31" s="473">
        <v>2</v>
      </c>
      <c r="L31" s="473">
        <v>1</v>
      </c>
      <c r="M31" s="465">
        <v>2</v>
      </c>
      <c r="N31" s="5"/>
      <c r="O31" s="5"/>
      <c r="P31" s="5"/>
      <c r="Q31" s="5"/>
    </row>
    <row r="32" spans="1:17" ht="18.75" customHeight="1" x14ac:dyDescent="0.25">
      <c r="A32" s="42">
        <v>19</v>
      </c>
      <c r="B32" s="47" t="s">
        <v>2</v>
      </c>
      <c r="C32" s="17">
        <v>0</v>
      </c>
      <c r="D32" s="17">
        <v>1</v>
      </c>
      <c r="E32" s="17" t="s">
        <v>52</v>
      </c>
      <c r="F32" s="17" t="s">
        <v>52</v>
      </c>
      <c r="G32" s="17">
        <v>0</v>
      </c>
      <c r="H32" s="75" t="s">
        <v>52</v>
      </c>
      <c r="I32" s="472">
        <v>0</v>
      </c>
      <c r="J32" s="473">
        <v>0</v>
      </c>
      <c r="K32" s="473">
        <v>0</v>
      </c>
      <c r="L32" s="473">
        <v>0</v>
      </c>
      <c r="M32" s="465">
        <v>0</v>
      </c>
      <c r="N32" s="5"/>
      <c r="O32" s="5"/>
      <c r="P32" s="5"/>
      <c r="Q32" s="5"/>
    </row>
    <row r="33" spans="1:30" ht="19.5" customHeight="1" x14ac:dyDescent="0.25">
      <c r="A33" s="42">
        <v>20</v>
      </c>
      <c r="B33" s="47" t="s">
        <v>15</v>
      </c>
      <c r="C33" s="17">
        <v>0</v>
      </c>
      <c r="D33" s="17" t="s">
        <v>236</v>
      </c>
      <c r="E33" s="17" t="s">
        <v>52</v>
      </c>
      <c r="F33" s="17" t="s">
        <v>52</v>
      </c>
      <c r="G33" s="17">
        <v>10</v>
      </c>
      <c r="H33" s="75" t="s">
        <v>52</v>
      </c>
      <c r="I33" s="472">
        <v>0</v>
      </c>
      <c r="J33" s="473">
        <v>0</v>
      </c>
      <c r="K33" s="473" t="s">
        <v>436</v>
      </c>
      <c r="L33" s="473">
        <v>6</v>
      </c>
      <c r="M33" s="465" t="s">
        <v>165</v>
      </c>
      <c r="N33" s="5"/>
      <c r="O33" s="5"/>
      <c r="P33" s="5"/>
      <c r="Q33" s="5"/>
    </row>
    <row r="34" spans="1:30" ht="19.5" customHeight="1" thickBot="1" x14ac:dyDescent="0.3">
      <c r="A34" s="77">
        <v>21</v>
      </c>
      <c r="B34" s="48" t="s">
        <v>16</v>
      </c>
      <c r="C34" s="19" t="s">
        <v>20</v>
      </c>
      <c r="D34" s="19" t="s">
        <v>20</v>
      </c>
      <c r="E34" s="19" t="s">
        <v>52</v>
      </c>
      <c r="F34" s="19" t="s">
        <v>52</v>
      </c>
      <c r="G34" s="19" t="s">
        <v>20</v>
      </c>
      <c r="H34" s="76" t="s">
        <v>52</v>
      </c>
      <c r="I34" s="474" t="s">
        <v>20</v>
      </c>
      <c r="J34" s="475" t="s">
        <v>20</v>
      </c>
      <c r="K34" s="475" t="s">
        <v>20</v>
      </c>
      <c r="L34" s="475" t="s">
        <v>20</v>
      </c>
      <c r="M34" s="476" t="s">
        <v>20</v>
      </c>
      <c r="N34" s="5"/>
      <c r="O34" s="5"/>
      <c r="P34" s="5"/>
      <c r="Q34" s="5"/>
    </row>
    <row r="35" spans="1:30" ht="19.5" customHeight="1" thickBot="1" x14ac:dyDescent="0.3"/>
    <row r="36" spans="1:30" ht="19.5" customHeight="1" thickBot="1" x14ac:dyDescent="0.3">
      <c r="A36" s="893" t="s">
        <v>44</v>
      </c>
      <c r="B36" s="894"/>
      <c r="C36" s="894"/>
      <c r="D36" s="894"/>
      <c r="E36" s="894"/>
      <c r="F36" s="894"/>
      <c r="G36" s="894"/>
      <c r="H36" s="894"/>
      <c r="I36" s="894"/>
      <c r="J36" s="894"/>
      <c r="K36" s="894"/>
      <c r="L36" s="894"/>
      <c r="M36" s="894"/>
      <c r="N36" s="894"/>
      <c r="O36" s="894"/>
      <c r="P36" s="895"/>
    </row>
    <row r="37" spans="1:30" ht="19.5" customHeight="1" x14ac:dyDescent="0.3">
      <c r="A37" s="900" t="s">
        <v>47</v>
      </c>
      <c r="B37" s="901"/>
      <c r="C37" s="713" t="s">
        <v>33</v>
      </c>
      <c r="D37" s="292" t="s">
        <v>27</v>
      </c>
      <c r="E37" s="292" t="s">
        <v>61</v>
      </c>
      <c r="F37" s="292" t="s">
        <v>62</v>
      </c>
      <c r="G37" s="292" t="s">
        <v>28</v>
      </c>
      <c r="H37" s="292" t="s">
        <v>63</v>
      </c>
      <c r="I37" s="292" t="s">
        <v>64</v>
      </c>
      <c r="J37" s="292" t="s">
        <v>34</v>
      </c>
      <c r="K37" s="292" t="s">
        <v>65</v>
      </c>
      <c r="L37" s="292" t="s">
        <v>1</v>
      </c>
      <c r="M37" s="292">
        <v>5</v>
      </c>
      <c r="N37" s="292">
        <v>10</v>
      </c>
      <c r="O37" s="49" t="s">
        <v>35</v>
      </c>
      <c r="P37" s="50" t="s">
        <v>36</v>
      </c>
    </row>
    <row r="38" spans="1:30" ht="19.5" customHeight="1" x14ac:dyDescent="0.25">
      <c r="A38" s="902"/>
      <c r="B38" s="1063"/>
      <c r="C38" s="671">
        <v>3</v>
      </c>
      <c r="D38" s="371">
        <v>5</v>
      </c>
      <c r="E38" s="371">
        <v>76</v>
      </c>
      <c r="F38" s="371">
        <v>12</v>
      </c>
      <c r="G38" s="371">
        <v>236</v>
      </c>
      <c r="H38" s="371">
        <v>5</v>
      </c>
      <c r="I38" s="517" t="s">
        <v>257</v>
      </c>
      <c r="J38" s="371">
        <v>47.2</v>
      </c>
      <c r="K38" s="371">
        <v>3.1</v>
      </c>
      <c r="L38" s="371">
        <v>91.2</v>
      </c>
      <c r="M38" s="371" t="s">
        <v>48</v>
      </c>
      <c r="N38" s="371" t="s">
        <v>48</v>
      </c>
      <c r="O38" s="371">
        <v>1</v>
      </c>
      <c r="P38" s="409" t="s">
        <v>48</v>
      </c>
    </row>
    <row r="39" spans="1:30" ht="19.5" customHeight="1" x14ac:dyDescent="0.25">
      <c r="A39" s="902" t="s">
        <v>340</v>
      </c>
      <c r="B39" s="1063"/>
      <c r="C39" s="566">
        <v>1</v>
      </c>
      <c r="D39" s="262">
        <v>2</v>
      </c>
      <c r="E39" s="262">
        <v>29</v>
      </c>
      <c r="F39" s="262">
        <v>3</v>
      </c>
      <c r="G39" s="262">
        <v>108</v>
      </c>
      <c r="H39" s="262">
        <v>5</v>
      </c>
      <c r="I39" s="290" t="s">
        <v>433</v>
      </c>
      <c r="J39" s="262">
        <v>21.6</v>
      </c>
      <c r="K39" s="262">
        <v>3.72</v>
      </c>
      <c r="L39" s="262">
        <v>34.799999999999997</v>
      </c>
      <c r="M39" s="262" t="s">
        <v>48</v>
      </c>
      <c r="N39" s="262" t="s">
        <v>48</v>
      </c>
      <c r="O39" s="262">
        <v>1</v>
      </c>
      <c r="P39" s="756" t="s">
        <v>48</v>
      </c>
    </row>
    <row r="40" spans="1:30" ht="19.5" customHeight="1" thickBot="1" x14ac:dyDescent="0.3">
      <c r="A40" s="1064" t="s">
        <v>37</v>
      </c>
      <c r="B40" s="1065"/>
      <c r="C40" s="757">
        <f t="shared" ref="C40:H40" si="1">SUM(C38:C39)</f>
        <v>4</v>
      </c>
      <c r="D40" s="758">
        <f t="shared" si="1"/>
        <v>7</v>
      </c>
      <c r="E40" s="758">
        <f t="shared" si="1"/>
        <v>105</v>
      </c>
      <c r="F40" s="758">
        <f t="shared" si="1"/>
        <v>15</v>
      </c>
      <c r="G40" s="758">
        <f t="shared" si="1"/>
        <v>344</v>
      </c>
      <c r="H40" s="758">
        <f t="shared" si="1"/>
        <v>10</v>
      </c>
      <c r="I40" s="759" t="s">
        <v>433</v>
      </c>
      <c r="J40" s="758">
        <f>G40/H40</f>
        <v>34.4</v>
      </c>
      <c r="K40" s="760">
        <f>G40/E40</f>
        <v>3.2761904761904761</v>
      </c>
      <c r="L40" s="758">
        <f>630/H40</f>
        <v>63</v>
      </c>
      <c r="M40" s="758"/>
      <c r="N40" s="758"/>
      <c r="O40" s="758">
        <f>SUM(O38:O39)</f>
        <v>2</v>
      </c>
      <c r="P40" s="761"/>
    </row>
    <row r="41" spans="1:30" ht="19.5" customHeight="1" thickBot="1" x14ac:dyDescent="0.3"/>
    <row r="42" spans="1:30" ht="20.25" customHeight="1" thickBot="1" x14ac:dyDescent="0.3">
      <c r="A42" s="806" t="s">
        <v>1</v>
      </c>
      <c r="B42" s="942" t="s">
        <v>0</v>
      </c>
      <c r="C42" s="810" t="s">
        <v>47</v>
      </c>
      <c r="D42" s="811"/>
      <c r="E42" s="811"/>
      <c r="F42" s="811"/>
      <c r="G42" s="811"/>
      <c r="H42" s="811"/>
      <c r="I42" s="811"/>
      <c r="J42" s="811"/>
      <c r="K42" s="811"/>
      <c r="L42" s="812"/>
      <c r="M42" s="747" t="s">
        <v>333</v>
      </c>
      <c r="N42" s="748"/>
      <c r="O42" s="748"/>
      <c r="P42" s="748"/>
      <c r="Q42" s="748"/>
      <c r="R42" s="748"/>
      <c r="S42" s="748"/>
      <c r="T42" s="748"/>
      <c r="U42" s="748"/>
      <c r="V42" s="748"/>
      <c r="W42" s="748"/>
      <c r="X42" s="748"/>
      <c r="Y42" s="748"/>
      <c r="Z42" s="748"/>
      <c r="AA42" s="748"/>
      <c r="AB42" s="748"/>
      <c r="AC42" s="748"/>
      <c r="AD42" s="748"/>
    </row>
    <row r="43" spans="1:30" ht="36.6" customHeight="1" thickBot="1" x14ac:dyDescent="0.35">
      <c r="A43" s="807"/>
      <c r="B43" s="930"/>
      <c r="C43" s="974" t="s">
        <v>247</v>
      </c>
      <c r="D43" s="975"/>
      <c r="E43" s="976" t="s">
        <v>167</v>
      </c>
      <c r="F43" s="977"/>
      <c r="G43" s="974" t="s">
        <v>248</v>
      </c>
      <c r="H43" s="975"/>
      <c r="I43" s="976" t="s">
        <v>209</v>
      </c>
      <c r="J43" s="977"/>
      <c r="K43" s="976" t="s">
        <v>163</v>
      </c>
      <c r="L43" s="977"/>
      <c r="M43" s="1062" t="s">
        <v>428</v>
      </c>
      <c r="N43" s="1061"/>
      <c r="O43" s="1054" t="s">
        <v>324</v>
      </c>
      <c r="P43" s="1061"/>
      <c r="Q43" s="1054" t="s">
        <v>429</v>
      </c>
      <c r="R43" s="1061"/>
      <c r="S43" s="1054" t="s">
        <v>325</v>
      </c>
      <c r="T43" s="1061"/>
      <c r="U43" s="1054" t="s">
        <v>332</v>
      </c>
      <c r="V43" s="1061"/>
      <c r="W43" s="1054" t="s">
        <v>430</v>
      </c>
      <c r="X43" s="1061"/>
      <c r="Y43" s="1054" t="s">
        <v>431</v>
      </c>
      <c r="Z43" s="1061"/>
      <c r="AA43" s="1054" t="s">
        <v>425</v>
      </c>
      <c r="AB43" s="1061"/>
      <c r="AC43" s="1054" t="s">
        <v>432</v>
      </c>
      <c r="AD43" s="1055"/>
    </row>
    <row r="44" spans="1:30" ht="20.25" customHeight="1" thickBot="1" x14ac:dyDescent="0.3">
      <c r="A44" s="1020" t="s">
        <v>17</v>
      </c>
      <c r="B44" s="1021"/>
      <c r="C44" s="1021"/>
      <c r="D44" s="1021"/>
      <c r="E44" s="1021"/>
      <c r="F44" s="1021"/>
      <c r="G44" s="1021"/>
      <c r="H44" s="1021"/>
      <c r="I44" s="1021"/>
      <c r="J44" s="1021"/>
      <c r="K44" s="1021"/>
      <c r="L44" s="1022"/>
      <c r="M44" s="1030" t="s">
        <v>17</v>
      </c>
      <c r="N44" s="1031"/>
      <c r="O44" s="1031"/>
      <c r="P44" s="1031"/>
      <c r="Q44" s="1031"/>
      <c r="R44" s="1031"/>
      <c r="S44" s="1031"/>
      <c r="T44" s="1031"/>
      <c r="U44" s="1031"/>
      <c r="V44" s="1031"/>
      <c r="W44" s="1031"/>
      <c r="X44" s="1031"/>
      <c r="Y44" s="1031"/>
      <c r="Z44" s="1031"/>
      <c r="AA44" s="1031"/>
      <c r="AB44" s="1031"/>
      <c r="AC44" s="1031"/>
      <c r="AD44" s="1032"/>
    </row>
    <row r="45" spans="1:30" ht="18" x14ac:dyDescent="0.3">
      <c r="A45" s="29">
        <v>1</v>
      </c>
      <c r="B45" s="239" t="s">
        <v>3</v>
      </c>
      <c r="C45" s="948">
        <v>2</v>
      </c>
      <c r="D45" s="949"/>
      <c r="E45" s="948">
        <v>10</v>
      </c>
      <c r="F45" s="949"/>
      <c r="G45" s="948">
        <v>23</v>
      </c>
      <c r="H45" s="949"/>
      <c r="I45" s="950">
        <v>35</v>
      </c>
      <c r="J45" s="951"/>
      <c r="K45" s="950">
        <v>41</v>
      </c>
      <c r="L45" s="951"/>
      <c r="M45" s="1056">
        <v>4</v>
      </c>
      <c r="N45" s="1057"/>
      <c r="O45" s="1056">
        <v>8</v>
      </c>
      <c r="P45" s="1057"/>
      <c r="Q45" s="1056">
        <v>10</v>
      </c>
      <c r="R45" s="1057"/>
      <c r="S45" s="1056">
        <v>14</v>
      </c>
      <c r="T45" s="1057"/>
      <c r="U45" s="1056">
        <v>17</v>
      </c>
      <c r="V45" s="1057"/>
      <c r="W45" s="1056">
        <v>21</v>
      </c>
      <c r="X45" s="1057"/>
      <c r="Y45" s="1058">
        <v>30</v>
      </c>
      <c r="Z45" s="1059"/>
      <c r="AA45" s="1060">
        <v>34</v>
      </c>
      <c r="AB45" s="1057"/>
      <c r="AC45" s="1056">
        <v>37</v>
      </c>
      <c r="AD45" s="1057"/>
    </row>
    <row r="46" spans="1:30" ht="20.25" customHeight="1" x14ac:dyDescent="0.3">
      <c r="A46" s="30">
        <v>2</v>
      </c>
      <c r="B46" s="240" t="s">
        <v>4</v>
      </c>
      <c r="C46" s="273">
        <v>1</v>
      </c>
      <c r="D46" s="274">
        <v>3</v>
      </c>
      <c r="E46" s="273">
        <v>2</v>
      </c>
      <c r="F46" s="274">
        <v>4</v>
      </c>
      <c r="G46" s="273">
        <v>2</v>
      </c>
      <c r="H46" s="274">
        <v>4</v>
      </c>
      <c r="I46" s="273">
        <v>2</v>
      </c>
      <c r="J46" s="274">
        <v>4</v>
      </c>
      <c r="K46" s="273">
        <v>2</v>
      </c>
      <c r="L46" s="274">
        <v>4</v>
      </c>
      <c r="M46" s="762">
        <v>2</v>
      </c>
      <c r="N46" s="763">
        <v>4</v>
      </c>
      <c r="O46" s="762">
        <v>2</v>
      </c>
      <c r="P46" s="763"/>
      <c r="Q46" s="762">
        <v>2</v>
      </c>
      <c r="R46" s="763">
        <v>4</v>
      </c>
      <c r="S46" s="762">
        <v>2</v>
      </c>
      <c r="T46" s="763">
        <v>4</v>
      </c>
      <c r="U46" s="762">
        <v>2</v>
      </c>
      <c r="V46" s="763">
        <v>4</v>
      </c>
      <c r="W46" s="762">
        <v>1</v>
      </c>
      <c r="X46" s="764">
        <v>3</v>
      </c>
      <c r="Y46" s="765">
        <v>1</v>
      </c>
      <c r="Z46" s="765">
        <v>3</v>
      </c>
      <c r="AA46" s="766">
        <v>1</v>
      </c>
      <c r="AB46" s="763">
        <v>3</v>
      </c>
      <c r="AC46" s="762">
        <v>1</v>
      </c>
      <c r="AD46" s="763">
        <v>3</v>
      </c>
    </row>
    <row r="47" spans="1:30" ht="18" x14ac:dyDescent="0.3">
      <c r="A47" s="31">
        <v>3</v>
      </c>
      <c r="B47" s="240" t="s">
        <v>5</v>
      </c>
      <c r="C47" s="925">
        <v>2</v>
      </c>
      <c r="D47" s="926"/>
      <c r="E47" s="925">
        <v>2</v>
      </c>
      <c r="F47" s="926"/>
      <c r="G47" s="925">
        <v>2</v>
      </c>
      <c r="H47" s="926"/>
      <c r="I47" s="925">
        <v>2</v>
      </c>
      <c r="J47" s="926"/>
      <c r="K47" s="925">
        <v>2</v>
      </c>
      <c r="L47" s="926"/>
      <c r="M47" s="1049">
        <v>2</v>
      </c>
      <c r="N47" s="1050"/>
      <c r="O47" s="1049">
        <v>2</v>
      </c>
      <c r="P47" s="1050"/>
      <c r="Q47" s="1049">
        <v>2</v>
      </c>
      <c r="R47" s="1050"/>
      <c r="S47" s="1049">
        <v>2</v>
      </c>
      <c r="T47" s="1050"/>
      <c r="U47" s="1049">
        <v>2</v>
      </c>
      <c r="V47" s="1050"/>
      <c r="W47" s="1049">
        <v>2</v>
      </c>
      <c r="X47" s="1050"/>
      <c r="Y47" s="1051"/>
      <c r="Z47" s="1052"/>
      <c r="AA47" s="1053">
        <v>2</v>
      </c>
      <c r="AB47" s="1050"/>
      <c r="AC47" s="1049">
        <v>2</v>
      </c>
      <c r="AD47" s="1050"/>
    </row>
    <row r="48" spans="1:30" ht="18" customHeight="1" x14ac:dyDescent="0.3">
      <c r="A48" s="32">
        <v>4</v>
      </c>
      <c r="B48" s="240" t="s">
        <v>38</v>
      </c>
      <c r="C48" s="925">
        <v>1</v>
      </c>
      <c r="D48" s="926"/>
      <c r="E48" s="925">
        <v>6</v>
      </c>
      <c r="F48" s="926"/>
      <c r="G48" s="925">
        <v>4</v>
      </c>
      <c r="H48" s="926"/>
      <c r="I48" s="925">
        <v>5</v>
      </c>
      <c r="J48" s="926"/>
      <c r="K48" s="925">
        <v>3</v>
      </c>
      <c r="L48" s="926"/>
      <c r="M48" s="1049">
        <v>5</v>
      </c>
      <c r="N48" s="1050"/>
      <c r="O48" s="1049">
        <v>1</v>
      </c>
      <c r="P48" s="1050"/>
      <c r="Q48" s="1049">
        <v>6</v>
      </c>
      <c r="R48" s="1050"/>
      <c r="S48" s="1049">
        <v>1</v>
      </c>
      <c r="T48" s="1050"/>
      <c r="U48" s="1049">
        <v>4</v>
      </c>
      <c r="V48" s="1050"/>
      <c r="W48" s="1049">
        <v>6</v>
      </c>
      <c r="X48" s="1050"/>
      <c r="Y48" s="1051"/>
      <c r="Z48" s="1052"/>
      <c r="AA48" s="1053">
        <v>3</v>
      </c>
      <c r="AB48" s="1050"/>
      <c r="AC48" s="1049">
        <v>5</v>
      </c>
      <c r="AD48" s="1050"/>
    </row>
    <row r="49" spans="1:30" ht="16.2" customHeight="1" x14ac:dyDescent="0.3">
      <c r="A49" s="33" t="s">
        <v>39</v>
      </c>
      <c r="B49" s="240" t="s">
        <v>6</v>
      </c>
      <c r="C49" s="273">
        <v>391</v>
      </c>
      <c r="D49" s="274">
        <v>156</v>
      </c>
      <c r="E49" s="273">
        <v>448</v>
      </c>
      <c r="F49" s="274" t="s">
        <v>20</v>
      </c>
      <c r="G49" s="273">
        <v>18</v>
      </c>
      <c r="H49" s="274" t="s">
        <v>52</v>
      </c>
      <c r="I49" s="273">
        <v>343</v>
      </c>
      <c r="J49" s="274"/>
      <c r="K49" s="273">
        <v>230</v>
      </c>
      <c r="L49" s="274">
        <v>178</v>
      </c>
      <c r="M49" s="762">
        <v>172</v>
      </c>
      <c r="N49" s="763">
        <v>240</v>
      </c>
      <c r="O49" s="762">
        <v>414</v>
      </c>
      <c r="P49" s="767" t="s">
        <v>52</v>
      </c>
      <c r="Q49" s="762">
        <v>300</v>
      </c>
      <c r="R49" s="763">
        <v>85</v>
      </c>
      <c r="S49" s="762">
        <v>347</v>
      </c>
      <c r="T49" s="763">
        <v>148</v>
      </c>
      <c r="U49" s="762">
        <v>155</v>
      </c>
      <c r="V49" s="763">
        <v>295</v>
      </c>
      <c r="W49" s="762">
        <v>415</v>
      </c>
      <c r="X49" s="764">
        <v>221</v>
      </c>
      <c r="Y49" s="765">
        <v>233</v>
      </c>
      <c r="Z49" s="765">
        <v>123</v>
      </c>
      <c r="AA49" s="766">
        <v>119</v>
      </c>
      <c r="AB49" s="763">
        <v>568</v>
      </c>
      <c r="AC49" s="762">
        <v>205</v>
      </c>
      <c r="AD49" s="763">
        <v>264</v>
      </c>
    </row>
    <row r="50" spans="1:30" ht="18" customHeight="1" x14ac:dyDescent="0.3">
      <c r="A50" s="34">
        <v>6</v>
      </c>
      <c r="B50" s="240" t="s">
        <v>40</v>
      </c>
      <c r="C50" s="273">
        <v>10</v>
      </c>
      <c r="D50" s="274">
        <v>10</v>
      </c>
      <c r="E50" s="273">
        <v>10</v>
      </c>
      <c r="F50" s="274" t="s">
        <v>20</v>
      </c>
      <c r="G50" s="273">
        <v>1</v>
      </c>
      <c r="H50" s="274" t="s">
        <v>52</v>
      </c>
      <c r="I50" s="273">
        <v>10</v>
      </c>
      <c r="J50" s="274"/>
      <c r="K50" s="273">
        <v>10</v>
      </c>
      <c r="L50" s="274">
        <v>4</v>
      </c>
      <c r="M50" s="762">
        <v>10</v>
      </c>
      <c r="N50" s="763">
        <v>9</v>
      </c>
      <c r="O50" s="762">
        <v>10</v>
      </c>
      <c r="P50" s="767" t="s">
        <v>52</v>
      </c>
      <c r="Q50" s="762">
        <v>10</v>
      </c>
      <c r="R50" s="763">
        <v>3</v>
      </c>
      <c r="S50" s="762">
        <v>10</v>
      </c>
      <c r="T50" s="763">
        <v>9</v>
      </c>
      <c r="U50" s="762">
        <v>10</v>
      </c>
      <c r="V50" s="763">
        <v>6</v>
      </c>
      <c r="W50" s="762">
        <v>10</v>
      </c>
      <c r="X50" s="764">
        <v>3</v>
      </c>
      <c r="Y50" s="765">
        <v>10</v>
      </c>
      <c r="Z50" s="765">
        <v>10</v>
      </c>
      <c r="AA50" s="766">
        <v>10</v>
      </c>
      <c r="AB50" s="763">
        <v>10</v>
      </c>
      <c r="AC50" s="762">
        <v>10</v>
      </c>
      <c r="AD50" s="763">
        <v>10</v>
      </c>
    </row>
    <row r="51" spans="1:30" ht="16.8" x14ac:dyDescent="0.3">
      <c r="A51" s="35">
        <v>7</v>
      </c>
      <c r="B51" s="240" t="s">
        <v>7</v>
      </c>
      <c r="C51" s="273">
        <v>609</v>
      </c>
      <c r="D51" s="274">
        <v>303</v>
      </c>
      <c r="E51" s="273">
        <v>620</v>
      </c>
      <c r="F51" s="274" t="s">
        <v>20</v>
      </c>
      <c r="G51" s="273">
        <v>30</v>
      </c>
      <c r="H51" s="274" t="s">
        <v>52</v>
      </c>
      <c r="I51" s="273">
        <v>54</v>
      </c>
      <c r="J51" s="274"/>
      <c r="K51" s="273">
        <v>342</v>
      </c>
      <c r="L51" s="274">
        <v>278</v>
      </c>
      <c r="M51" s="762">
        <v>325</v>
      </c>
      <c r="N51" s="763">
        <v>536</v>
      </c>
      <c r="O51" s="762">
        <v>583</v>
      </c>
      <c r="P51" s="767" t="s">
        <v>52</v>
      </c>
      <c r="Q51" s="762">
        <v>459</v>
      </c>
      <c r="R51" s="763">
        <v>89</v>
      </c>
      <c r="S51" s="762">
        <v>617</v>
      </c>
      <c r="T51" s="763">
        <v>248</v>
      </c>
      <c r="U51" s="762">
        <v>278</v>
      </c>
      <c r="V51" s="763">
        <v>599</v>
      </c>
      <c r="W51" s="762">
        <v>670</v>
      </c>
      <c r="X51" s="764">
        <v>246</v>
      </c>
      <c r="Y51" s="765">
        <v>311</v>
      </c>
      <c r="Z51" s="765">
        <v>148</v>
      </c>
      <c r="AA51" s="766">
        <v>194</v>
      </c>
      <c r="AB51" s="763">
        <v>918</v>
      </c>
      <c r="AC51" s="762">
        <v>326</v>
      </c>
      <c r="AD51" s="763">
        <v>458</v>
      </c>
    </row>
    <row r="52" spans="1:30" ht="16.8" x14ac:dyDescent="0.3">
      <c r="A52" s="36">
        <v>8</v>
      </c>
      <c r="B52" s="240" t="s">
        <v>41</v>
      </c>
      <c r="C52" s="273">
        <v>535</v>
      </c>
      <c r="D52" s="274">
        <v>13</v>
      </c>
      <c r="E52" s="273">
        <v>170</v>
      </c>
      <c r="F52" s="274">
        <v>149</v>
      </c>
      <c r="G52" s="273">
        <v>259</v>
      </c>
      <c r="H52" s="274" t="s">
        <v>52</v>
      </c>
      <c r="I52" s="273">
        <v>187</v>
      </c>
      <c r="J52" s="274">
        <v>118</v>
      </c>
      <c r="K52" s="273">
        <v>283</v>
      </c>
      <c r="L52" s="274">
        <v>120</v>
      </c>
      <c r="M52" s="768">
        <v>171</v>
      </c>
      <c r="N52" s="769">
        <v>369</v>
      </c>
      <c r="O52" s="768">
        <v>93</v>
      </c>
      <c r="P52" s="763">
        <v>215</v>
      </c>
      <c r="Q52" s="768">
        <v>242</v>
      </c>
      <c r="R52" s="769">
        <v>139</v>
      </c>
      <c r="S52" s="768">
        <v>250</v>
      </c>
      <c r="T52" s="769">
        <v>241</v>
      </c>
      <c r="U52" s="768">
        <v>126</v>
      </c>
      <c r="V52" s="769">
        <v>321</v>
      </c>
      <c r="W52" s="768">
        <v>275</v>
      </c>
      <c r="X52" s="770">
        <v>197</v>
      </c>
      <c r="Y52" s="765">
        <v>204</v>
      </c>
      <c r="Z52" s="765">
        <v>153</v>
      </c>
      <c r="AA52" s="771">
        <v>150</v>
      </c>
      <c r="AB52" s="769">
        <v>384</v>
      </c>
      <c r="AC52" s="768">
        <v>317</v>
      </c>
      <c r="AD52" s="769">
        <v>154</v>
      </c>
    </row>
    <row r="53" spans="1:30" ht="16.8" x14ac:dyDescent="0.3">
      <c r="A53" s="30">
        <v>9</v>
      </c>
      <c r="B53" s="240" t="s">
        <v>42</v>
      </c>
      <c r="C53" s="273">
        <v>8</v>
      </c>
      <c r="D53" s="274">
        <v>0</v>
      </c>
      <c r="E53" s="273">
        <v>10</v>
      </c>
      <c r="F53" s="274">
        <v>9</v>
      </c>
      <c r="G53" s="273">
        <v>10</v>
      </c>
      <c r="H53" s="274" t="s">
        <v>52</v>
      </c>
      <c r="I53" s="273">
        <v>10</v>
      </c>
      <c r="J53" s="274">
        <v>8</v>
      </c>
      <c r="K53" s="273">
        <v>10</v>
      </c>
      <c r="L53" s="274">
        <v>10</v>
      </c>
      <c r="M53" s="762">
        <v>10</v>
      </c>
      <c r="N53" s="763">
        <v>10</v>
      </c>
      <c r="O53" s="762">
        <v>10</v>
      </c>
      <c r="P53" s="763">
        <v>10</v>
      </c>
      <c r="Q53" s="762">
        <v>10</v>
      </c>
      <c r="R53" s="763">
        <v>10</v>
      </c>
      <c r="S53" s="762">
        <v>10</v>
      </c>
      <c r="T53" s="763">
        <v>10</v>
      </c>
      <c r="U53" s="762">
        <v>10</v>
      </c>
      <c r="V53" s="763">
        <v>10</v>
      </c>
      <c r="W53" s="762">
        <v>10</v>
      </c>
      <c r="X53" s="764">
        <v>10</v>
      </c>
      <c r="Y53" s="765">
        <v>10</v>
      </c>
      <c r="Z53" s="765">
        <v>5</v>
      </c>
      <c r="AA53" s="766">
        <v>9</v>
      </c>
      <c r="AB53" s="769">
        <v>3</v>
      </c>
      <c r="AC53" s="762">
        <v>10</v>
      </c>
      <c r="AD53" s="763">
        <v>7</v>
      </c>
    </row>
    <row r="54" spans="1:30" ht="17.399999999999999" thickBot="1" x14ac:dyDescent="0.35">
      <c r="A54" s="37">
        <v>10</v>
      </c>
      <c r="B54" s="241" t="s">
        <v>19</v>
      </c>
      <c r="C54" s="275">
        <v>952</v>
      </c>
      <c r="D54" s="276">
        <v>17</v>
      </c>
      <c r="E54" s="275">
        <v>313</v>
      </c>
      <c r="F54" s="276">
        <v>311</v>
      </c>
      <c r="G54" s="275">
        <v>566</v>
      </c>
      <c r="H54" s="276" t="s">
        <v>52</v>
      </c>
      <c r="I54" s="275">
        <v>350</v>
      </c>
      <c r="J54" s="276">
        <v>204</v>
      </c>
      <c r="K54" s="275">
        <v>386</v>
      </c>
      <c r="L54" s="276">
        <v>188</v>
      </c>
      <c r="M54" s="768">
        <v>373</v>
      </c>
      <c r="N54" s="769">
        <v>666</v>
      </c>
      <c r="O54" s="768">
        <v>259</v>
      </c>
      <c r="P54" s="769">
        <v>405</v>
      </c>
      <c r="Q54" s="768">
        <v>440</v>
      </c>
      <c r="R54" s="769">
        <v>315</v>
      </c>
      <c r="S54" s="768">
        <v>473</v>
      </c>
      <c r="T54" s="769">
        <v>468</v>
      </c>
      <c r="U54" s="768">
        <v>240</v>
      </c>
      <c r="V54" s="769">
        <v>519</v>
      </c>
      <c r="W54" s="768">
        <v>493</v>
      </c>
      <c r="X54" s="770">
        <v>295</v>
      </c>
      <c r="Y54" s="772">
        <v>294</v>
      </c>
      <c r="Z54" s="772">
        <v>195</v>
      </c>
      <c r="AA54" s="771">
        <v>292</v>
      </c>
      <c r="AB54" s="769">
        <v>652</v>
      </c>
      <c r="AC54" s="768">
        <v>536</v>
      </c>
      <c r="AD54" s="769">
        <v>241</v>
      </c>
    </row>
    <row r="55" spans="1:30" ht="15.6" customHeight="1" thickBot="1" x14ac:dyDescent="0.3">
      <c r="A55" s="927" t="s">
        <v>54</v>
      </c>
      <c r="B55" s="929" t="s">
        <v>0</v>
      </c>
      <c r="C55" s="813" t="s">
        <v>18</v>
      </c>
      <c r="D55" s="814"/>
      <c r="E55" s="814"/>
      <c r="F55" s="814"/>
      <c r="G55" s="814"/>
      <c r="H55" s="814"/>
      <c r="I55" s="814"/>
      <c r="J55" s="814"/>
      <c r="K55" s="814"/>
      <c r="L55" s="815"/>
      <c r="M55" s="956" t="s">
        <v>18</v>
      </c>
      <c r="N55" s="957"/>
      <c r="O55" s="957"/>
      <c r="P55" s="957"/>
      <c r="Q55" s="957"/>
      <c r="R55" s="957"/>
      <c r="S55" s="957"/>
      <c r="T55" s="957"/>
      <c r="U55" s="957"/>
      <c r="V55" s="957"/>
      <c r="W55" s="957"/>
      <c r="X55" s="957"/>
      <c r="Y55" s="957"/>
      <c r="Z55" s="957"/>
      <c r="AA55" s="957"/>
      <c r="AB55" s="957"/>
      <c r="AC55" s="957"/>
      <c r="AD55" s="958"/>
    </row>
    <row r="56" spans="1:30" ht="18" thickBot="1" x14ac:dyDescent="0.3">
      <c r="A56" s="928"/>
      <c r="B56" s="930"/>
      <c r="C56" s="288" t="s">
        <v>55</v>
      </c>
      <c r="D56" s="289" t="s">
        <v>56</v>
      </c>
      <c r="E56" s="270" t="s">
        <v>55</v>
      </c>
      <c r="F56" s="271" t="s">
        <v>56</v>
      </c>
      <c r="G56" s="270" t="s">
        <v>55</v>
      </c>
      <c r="H56" s="271" t="s">
        <v>56</v>
      </c>
      <c r="I56" s="270" t="s">
        <v>55</v>
      </c>
      <c r="J56" s="271" t="s">
        <v>56</v>
      </c>
      <c r="K56" s="270" t="s">
        <v>55</v>
      </c>
      <c r="L56" s="271" t="s">
        <v>56</v>
      </c>
      <c r="M56" s="270" t="s">
        <v>55</v>
      </c>
      <c r="N56" s="271" t="s">
        <v>56</v>
      </c>
      <c r="O56" s="270" t="s">
        <v>55</v>
      </c>
      <c r="P56" s="271" t="s">
        <v>56</v>
      </c>
      <c r="Q56" s="270" t="s">
        <v>55</v>
      </c>
      <c r="R56" s="271" t="s">
        <v>56</v>
      </c>
      <c r="S56" s="270" t="s">
        <v>55</v>
      </c>
      <c r="T56" s="271" t="s">
        <v>56</v>
      </c>
      <c r="U56" s="270" t="s">
        <v>55</v>
      </c>
      <c r="V56" s="271" t="s">
        <v>56</v>
      </c>
      <c r="W56" s="270" t="s">
        <v>55</v>
      </c>
      <c r="X56" s="271" t="s">
        <v>56</v>
      </c>
      <c r="Y56" s="270" t="s">
        <v>55</v>
      </c>
      <c r="Z56" s="271" t="s">
        <v>56</v>
      </c>
      <c r="AA56" s="270" t="s">
        <v>55</v>
      </c>
      <c r="AB56" s="271" t="s">
        <v>56</v>
      </c>
      <c r="AC56" s="270" t="s">
        <v>55</v>
      </c>
      <c r="AD56" s="271" t="s">
        <v>56</v>
      </c>
    </row>
    <row r="57" spans="1:30" ht="18" customHeight="1" x14ac:dyDescent="0.25">
      <c r="A57" s="41">
        <v>11</v>
      </c>
      <c r="B57" s="232" t="s">
        <v>8</v>
      </c>
      <c r="C57" s="13" t="s">
        <v>100</v>
      </c>
      <c r="D57" s="231">
        <v>0</v>
      </c>
      <c r="E57" s="93">
        <v>49</v>
      </c>
      <c r="F57" s="267" t="s">
        <v>52</v>
      </c>
      <c r="G57" s="266" t="s">
        <v>52</v>
      </c>
      <c r="H57" s="94" t="s">
        <v>52</v>
      </c>
      <c r="I57" s="23" t="s">
        <v>52</v>
      </c>
      <c r="J57" s="16" t="s">
        <v>52</v>
      </c>
      <c r="K57" s="23" t="s">
        <v>52</v>
      </c>
      <c r="L57" s="16" t="s">
        <v>52</v>
      </c>
      <c r="M57" s="588" t="s">
        <v>52</v>
      </c>
      <c r="N57" s="589" t="s">
        <v>52</v>
      </c>
      <c r="O57" s="588" t="s">
        <v>52</v>
      </c>
      <c r="P57" s="589" t="s">
        <v>52</v>
      </c>
      <c r="Q57" s="588" t="s">
        <v>52</v>
      </c>
      <c r="R57" s="589" t="s">
        <v>52</v>
      </c>
      <c r="S57" s="588" t="s">
        <v>52</v>
      </c>
      <c r="T57" s="589" t="s">
        <v>52</v>
      </c>
      <c r="U57" s="588" t="s">
        <v>52</v>
      </c>
      <c r="V57" s="589" t="s">
        <v>52</v>
      </c>
      <c r="W57" s="588">
        <v>6</v>
      </c>
      <c r="X57" s="589" t="s">
        <v>21</v>
      </c>
      <c r="Y57" s="588" t="s">
        <v>52</v>
      </c>
      <c r="Z57" s="589" t="s">
        <v>52</v>
      </c>
      <c r="AA57" s="588" t="s">
        <v>52</v>
      </c>
      <c r="AB57" s="589" t="s">
        <v>52</v>
      </c>
      <c r="AC57" s="588" t="s">
        <v>52</v>
      </c>
      <c r="AD57" s="589" t="s">
        <v>52</v>
      </c>
    </row>
    <row r="58" spans="1:30" ht="16.8" x14ac:dyDescent="0.25">
      <c r="A58" s="30">
        <v>12</v>
      </c>
      <c r="B58" s="233" t="s">
        <v>9</v>
      </c>
      <c r="C58" s="17">
        <v>4</v>
      </c>
      <c r="D58" s="211">
        <v>5</v>
      </c>
      <c r="E58" s="44">
        <v>49</v>
      </c>
      <c r="F58" s="211" t="s">
        <v>52</v>
      </c>
      <c r="G58" s="266" t="s">
        <v>52</v>
      </c>
      <c r="H58" s="18" t="s">
        <v>52</v>
      </c>
      <c r="I58" s="24" t="s">
        <v>52</v>
      </c>
      <c r="J58" s="18" t="s">
        <v>52</v>
      </c>
      <c r="K58" s="24" t="s">
        <v>52</v>
      </c>
      <c r="L58" s="18" t="s">
        <v>52</v>
      </c>
      <c r="M58" s="532" t="s">
        <v>52</v>
      </c>
      <c r="N58" s="533" t="s">
        <v>52</v>
      </c>
      <c r="O58" s="532" t="s">
        <v>52</v>
      </c>
      <c r="P58" s="533" t="s">
        <v>52</v>
      </c>
      <c r="Q58" s="532" t="s">
        <v>52</v>
      </c>
      <c r="R58" s="533" t="s">
        <v>52</v>
      </c>
      <c r="S58" s="532" t="s">
        <v>52</v>
      </c>
      <c r="T58" s="533" t="s">
        <v>52</v>
      </c>
      <c r="U58" s="532" t="s">
        <v>52</v>
      </c>
      <c r="V58" s="533" t="s">
        <v>52</v>
      </c>
      <c r="W58" s="532">
        <v>10</v>
      </c>
      <c r="X58" s="533" t="s">
        <v>21</v>
      </c>
      <c r="Y58" s="532" t="s">
        <v>52</v>
      </c>
      <c r="Z58" s="533" t="s">
        <v>52</v>
      </c>
      <c r="AA58" s="532" t="s">
        <v>52</v>
      </c>
      <c r="AB58" s="533" t="s">
        <v>52</v>
      </c>
      <c r="AC58" s="532" t="s">
        <v>52</v>
      </c>
      <c r="AD58" s="533" t="s">
        <v>52</v>
      </c>
    </row>
    <row r="59" spans="1:30" ht="16.8" x14ac:dyDescent="0.25">
      <c r="A59" s="30">
        <v>13</v>
      </c>
      <c r="B59" s="233" t="s">
        <v>10</v>
      </c>
      <c r="C59" s="17">
        <v>11</v>
      </c>
      <c r="D59" s="211">
        <v>11</v>
      </c>
      <c r="E59" s="44">
        <v>11</v>
      </c>
      <c r="F59" s="211" t="s">
        <v>52</v>
      </c>
      <c r="G59" s="266" t="s">
        <v>52</v>
      </c>
      <c r="H59" s="18" t="s">
        <v>52</v>
      </c>
      <c r="I59" s="24" t="s">
        <v>52</v>
      </c>
      <c r="J59" s="18" t="s">
        <v>52</v>
      </c>
      <c r="K59" s="24" t="s">
        <v>52</v>
      </c>
      <c r="L59" s="18" t="s">
        <v>52</v>
      </c>
      <c r="M59" s="532" t="s">
        <v>52</v>
      </c>
      <c r="N59" s="533" t="s">
        <v>52</v>
      </c>
      <c r="O59" s="532" t="s">
        <v>52</v>
      </c>
      <c r="P59" s="533" t="s">
        <v>52</v>
      </c>
      <c r="Q59" s="532" t="s">
        <v>52</v>
      </c>
      <c r="R59" s="533" t="s">
        <v>52</v>
      </c>
      <c r="S59" s="532" t="s">
        <v>52</v>
      </c>
      <c r="T59" s="533" t="s">
        <v>52</v>
      </c>
      <c r="U59" s="532" t="s">
        <v>52</v>
      </c>
      <c r="V59" s="533" t="s">
        <v>52</v>
      </c>
      <c r="W59" s="532">
        <v>9</v>
      </c>
      <c r="X59" s="533" t="s">
        <v>21</v>
      </c>
      <c r="Y59" s="532" t="s">
        <v>52</v>
      </c>
      <c r="Z59" s="533" t="s">
        <v>52</v>
      </c>
      <c r="AA59" s="532" t="s">
        <v>52</v>
      </c>
      <c r="AB59" s="533" t="s">
        <v>52</v>
      </c>
      <c r="AC59" s="532" t="s">
        <v>52</v>
      </c>
      <c r="AD59" s="533" t="s">
        <v>52</v>
      </c>
    </row>
    <row r="60" spans="1:30" ht="16.8" x14ac:dyDescent="0.25">
      <c r="A60" s="30">
        <v>14</v>
      </c>
      <c r="B60" s="233" t="s">
        <v>11</v>
      </c>
      <c r="C60" s="17" t="s">
        <v>22</v>
      </c>
      <c r="D60" s="211" t="s">
        <v>51</v>
      </c>
      <c r="E60" s="44" t="s">
        <v>51</v>
      </c>
      <c r="F60" s="211" t="s">
        <v>52</v>
      </c>
      <c r="G60" s="266" t="s">
        <v>52</v>
      </c>
      <c r="H60" s="18" t="s">
        <v>52</v>
      </c>
      <c r="I60" s="24" t="s">
        <v>52</v>
      </c>
      <c r="J60" s="18" t="s">
        <v>52</v>
      </c>
      <c r="K60" s="24" t="s">
        <v>52</v>
      </c>
      <c r="L60" s="18" t="s">
        <v>52</v>
      </c>
      <c r="M60" s="532" t="s">
        <v>52</v>
      </c>
      <c r="N60" s="533" t="s">
        <v>52</v>
      </c>
      <c r="O60" s="532" t="s">
        <v>52</v>
      </c>
      <c r="P60" s="533" t="s">
        <v>52</v>
      </c>
      <c r="Q60" s="532" t="s">
        <v>52</v>
      </c>
      <c r="R60" s="533" t="s">
        <v>52</v>
      </c>
      <c r="S60" s="532" t="s">
        <v>52</v>
      </c>
      <c r="T60" s="533" t="s">
        <v>52</v>
      </c>
      <c r="U60" s="532" t="s">
        <v>52</v>
      </c>
      <c r="V60" s="533" t="s">
        <v>52</v>
      </c>
      <c r="W60" s="532" t="s">
        <v>51</v>
      </c>
      <c r="X60" s="533" t="s">
        <v>21</v>
      </c>
      <c r="Y60" s="532" t="s">
        <v>52</v>
      </c>
      <c r="Z60" s="533" t="s">
        <v>52</v>
      </c>
      <c r="AA60" s="532" t="s">
        <v>52</v>
      </c>
      <c r="AB60" s="533" t="s">
        <v>52</v>
      </c>
      <c r="AC60" s="532" t="s">
        <v>52</v>
      </c>
      <c r="AD60" s="533" t="s">
        <v>52</v>
      </c>
    </row>
    <row r="61" spans="1:30" ht="16.8" x14ac:dyDescent="0.25">
      <c r="A61" s="30">
        <v>15</v>
      </c>
      <c r="B61" s="233" t="s">
        <v>12</v>
      </c>
      <c r="C61" s="17" t="s">
        <v>20</v>
      </c>
      <c r="D61" s="211" t="s">
        <v>20</v>
      </c>
      <c r="E61" s="44" t="s">
        <v>20</v>
      </c>
      <c r="F61" s="211" t="s">
        <v>52</v>
      </c>
      <c r="G61" s="266" t="s">
        <v>52</v>
      </c>
      <c r="H61" s="18" t="s">
        <v>52</v>
      </c>
      <c r="I61" s="24" t="s">
        <v>52</v>
      </c>
      <c r="J61" s="18" t="s">
        <v>52</v>
      </c>
      <c r="K61" s="24" t="s">
        <v>52</v>
      </c>
      <c r="L61" s="18" t="s">
        <v>52</v>
      </c>
      <c r="M61" s="532" t="s">
        <v>52</v>
      </c>
      <c r="N61" s="533" t="s">
        <v>52</v>
      </c>
      <c r="O61" s="532" t="s">
        <v>52</v>
      </c>
      <c r="P61" s="533" t="s">
        <v>52</v>
      </c>
      <c r="Q61" s="532" t="s">
        <v>52</v>
      </c>
      <c r="R61" s="533" t="s">
        <v>52</v>
      </c>
      <c r="S61" s="532" t="s">
        <v>52</v>
      </c>
      <c r="T61" s="533" t="s">
        <v>52</v>
      </c>
      <c r="U61" s="532" t="s">
        <v>52</v>
      </c>
      <c r="V61" s="533" t="s">
        <v>52</v>
      </c>
      <c r="W61" s="532" t="s">
        <v>20</v>
      </c>
      <c r="X61" s="533" t="s">
        <v>21</v>
      </c>
      <c r="Y61" s="532" t="s">
        <v>52</v>
      </c>
      <c r="Z61" s="533" t="s">
        <v>52</v>
      </c>
      <c r="AA61" s="532" t="s">
        <v>52</v>
      </c>
      <c r="AB61" s="533" t="s">
        <v>52</v>
      </c>
      <c r="AC61" s="532" t="s">
        <v>52</v>
      </c>
      <c r="AD61" s="533" t="s">
        <v>52</v>
      </c>
    </row>
    <row r="62" spans="1:30" ht="16.2" x14ac:dyDescent="0.25">
      <c r="A62" s="42">
        <v>16</v>
      </c>
      <c r="B62" s="233" t="s">
        <v>13</v>
      </c>
      <c r="C62" s="17">
        <v>178</v>
      </c>
      <c r="D62" s="211">
        <v>1</v>
      </c>
      <c r="E62" s="44">
        <v>78</v>
      </c>
      <c r="F62" s="211">
        <v>66</v>
      </c>
      <c r="G62" s="266">
        <v>138</v>
      </c>
      <c r="H62" s="18" t="s">
        <v>52</v>
      </c>
      <c r="I62" s="24" t="s">
        <v>52</v>
      </c>
      <c r="J62" s="18" t="s">
        <v>52</v>
      </c>
      <c r="K62" s="24" t="s">
        <v>52</v>
      </c>
      <c r="L62" s="18" t="s">
        <v>52</v>
      </c>
      <c r="M62" s="532" t="s">
        <v>52</v>
      </c>
      <c r="N62" s="533" t="s">
        <v>52</v>
      </c>
      <c r="O62" s="532" t="s">
        <v>52</v>
      </c>
      <c r="P62" s="533" t="s">
        <v>52</v>
      </c>
      <c r="Q62" s="532" t="s">
        <v>52</v>
      </c>
      <c r="R62" s="533" t="s">
        <v>52</v>
      </c>
      <c r="S62" s="532" t="s">
        <v>52</v>
      </c>
      <c r="T62" s="533" t="s">
        <v>52</v>
      </c>
      <c r="U62" s="532" t="s">
        <v>52</v>
      </c>
      <c r="V62" s="533" t="s">
        <v>52</v>
      </c>
      <c r="W62" s="532">
        <v>126</v>
      </c>
      <c r="X62" s="533">
        <v>48</v>
      </c>
      <c r="Y62" s="532" t="s">
        <v>52</v>
      </c>
      <c r="Z62" s="533" t="s">
        <v>52</v>
      </c>
      <c r="AA62" s="532" t="s">
        <v>52</v>
      </c>
      <c r="AB62" s="533" t="s">
        <v>52</v>
      </c>
      <c r="AC62" s="532" t="s">
        <v>52</v>
      </c>
      <c r="AD62" s="533" t="s">
        <v>52</v>
      </c>
    </row>
    <row r="63" spans="1:30" ht="16.2" x14ac:dyDescent="0.25">
      <c r="A63" s="42">
        <v>17</v>
      </c>
      <c r="B63" s="233" t="s">
        <v>50</v>
      </c>
      <c r="C63" s="17">
        <v>88</v>
      </c>
      <c r="D63" s="211">
        <v>5</v>
      </c>
      <c r="E63" s="44">
        <v>42</v>
      </c>
      <c r="F63" s="211">
        <v>27</v>
      </c>
      <c r="G63" s="266">
        <v>74</v>
      </c>
      <c r="H63" s="18" t="s">
        <v>52</v>
      </c>
      <c r="I63" s="24" t="s">
        <v>52</v>
      </c>
      <c r="J63" s="18" t="s">
        <v>52</v>
      </c>
      <c r="K63" s="24" t="s">
        <v>52</v>
      </c>
      <c r="L63" s="18" t="s">
        <v>52</v>
      </c>
      <c r="M63" s="532" t="s">
        <v>52</v>
      </c>
      <c r="N63" s="533" t="s">
        <v>52</v>
      </c>
      <c r="O63" s="532" t="s">
        <v>52</v>
      </c>
      <c r="P63" s="533" t="s">
        <v>52</v>
      </c>
      <c r="Q63" s="532" t="s">
        <v>52</v>
      </c>
      <c r="R63" s="533" t="s">
        <v>52</v>
      </c>
      <c r="S63" s="532" t="s">
        <v>52</v>
      </c>
      <c r="T63" s="533" t="s">
        <v>52</v>
      </c>
      <c r="U63" s="532" t="s">
        <v>52</v>
      </c>
      <c r="V63" s="533" t="s">
        <v>52</v>
      </c>
      <c r="W63" s="532">
        <v>75</v>
      </c>
      <c r="X63" s="533">
        <v>33</v>
      </c>
      <c r="Y63" s="532" t="s">
        <v>52</v>
      </c>
      <c r="Z63" s="533" t="s">
        <v>52</v>
      </c>
      <c r="AA63" s="532" t="s">
        <v>52</v>
      </c>
      <c r="AB63" s="533" t="s">
        <v>52</v>
      </c>
      <c r="AC63" s="532" t="s">
        <v>52</v>
      </c>
      <c r="AD63" s="533" t="s">
        <v>52</v>
      </c>
    </row>
    <row r="64" spans="1:30" ht="16.2" x14ac:dyDescent="0.25">
      <c r="A64" s="42">
        <v>18</v>
      </c>
      <c r="B64" s="233" t="s">
        <v>14</v>
      </c>
      <c r="C64" s="17">
        <v>1</v>
      </c>
      <c r="D64" s="211">
        <v>0</v>
      </c>
      <c r="E64" s="44">
        <v>0</v>
      </c>
      <c r="F64" s="211">
        <v>2</v>
      </c>
      <c r="G64" s="266">
        <v>2</v>
      </c>
      <c r="H64" s="18" t="s">
        <v>52</v>
      </c>
      <c r="I64" s="24" t="s">
        <v>52</v>
      </c>
      <c r="J64" s="18" t="s">
        <v>52</v>
      </c>
      <c r="K64" s="24" t="s">
        <v>52</v>
      </c>
      <c r="L64" s="18" t="s">
        <v>52</v>
      </c>
      <c r="M64" s="532" t="s">
        <v>52</v>
      </c>
      <c r="N64" s="533" t="s">
        <v>52</v>
      </c>
      <c r="O64" s="532" t="s">
        <v>52</v>
      </c>
      <c r="P64" s="533" t="s">
        <v>52</v>
      </c>
      <c r="Q64" s="532" t="s">
        <v>52</v>
      </c>
      <c r="R64" s="533" t="s">
        <v>52</v>
      </c>
      <c r="S64" s="532" t="s">
        <v>52</v>
      </c>
      <c r="T64" s="533" t="s">
        <v>52</v>
      </c>
      <c r="U64" s="532" t="s">
        <v>52</v>
      </c>
      <c r="V64" s="533" t="s">
        <v>52</v>
      </c>
      <c r="W64" s="532">
        <v>3</v>
      </c>
      <c r="X64" s="533">
        <v>2</v>
      </c>
      <c r="Y64" s="532" t="s">
        <v>52</v>
      </c>
      <c r="Z64" s="533" t="s">
        <v>52</v>
      </c>
      <c r="AA64" s="532" t="s">
        <v>52</v>
      </c>
      <c r="AB64" s="533" t="s">
        <v>52</v>
      </c>
      <c r="AC64" s="532" t="s">
        <v>52</v>
      </c>
      <c r="AD64" s="533" t="s">
        <v>52</v>
      </c>
    </row>
    <row r="65" spans="1:30" ht="16.2" x14ac:dyDescent="0.25">
      <c r="A65" s="42">
        <v>19</v>
      </c>
      <c r="B65" s="233" t="s">
        <v>2</v>
      </c>
      <c r="C65" s="17">
        <v>3</v>
      </c>
      <c r="D65" s="211">
        <v>0</v>
      </c>
      <c r="E65" s="44">
        <v>3</v>
      </c>
      <c r="F65" s="211">
        <v>1</v>
      </c>
      <c r="G65" s="266">
        <v>5</v>
      </c>
      <c r="H65" s="18" t="s">
        <v>52</v>
      </c>
      <c r="I65" s="24" t="s">
        <v>52</v>
      </c>
      <c r="J65" s="18" t="s">
        <v>52</v>
      </c>
      <c r="K65" s="24" t="s">
        <v>52</v>
      </c>
      <c r="L65" s="18" t="s">
        <v>52</v>
      </c>
      <c r="M65" s="532" t="s">
        <v>52</v>
      </c>
      <c r="N65" s="533" t="s">
        <v>52</v>
      </c>
      <c r="O65" s="532" t="s">
        <v>52</v>
      </c>
      <c r="P65" s="533" t="s">
        <v>52</v>
      </c>
      <c r="Q65" s="532" t="s">
        <v>52</v>
      </c>
      <c r="R65" s="533" t="s">
        <v>52</v>
      </c>
      <c r="S65" s="532" t="s">
        <v>52</v>
      </c>
      <c r="T65" s="533" t="s">
        <v>52</v>
      </c>
      <c r="U65" s="532" t="s">
        <v>52</v>
      </c>
      <c r="V65" s="533" t="s">
        <v>52</v>
      </c>
      <c r="W65" s="532">
        <v>2</v>
      </c>
      <c r="X65" s="533">
        <v>1</v>
      </c>
      <c r="Y65" s="532" t="s">
        <v>52</v>
      </c>
      <c r="Z65" s="533" t="s">
        <v>52</v>
      </c>
      <c r="AA65" s="532" t="s">
        <v>52</v>
      </c>
      <c r="AB65" s="533" t="s">
        <v>52</v>
      </c>
      <c r="AC65" s="532" t="s">
        <v>52</v>
      </c>
      <c r="AD65" s="533" t="s">
        <v>52</v>
      </c>
    </row>
    <row r="66" spans="1:30" ht="16.2" x14ac:dyDescent="0.25">
      <c r="A66" s="42">
        <v>20</v>
      </c>
      <c r="B66" s="233" t="s">
        <v>15</v>
      </c>
      <c r="C66" s="17">
        <v>6</v>
      </c>
      <c r="D66" s="211">
        <v>0</v>
      </c>
      <c r="E66" s="44">
        <v>0</v>
      </c>
      <c r="F66" s="211" t="s">
        <v>203</v>
      </c>
      <c r="G66" s="266" t="s">
        <v>258</v>
      </c>
      <c r="H66" s="18" t="s">
        <v>52</v>
      </c>
      <c r="I66" s="24" t="s">
        <v>52</v>
      </c>
      <c r="J66" s="18" t="s">
        <v>52</v>
      </c>
      <c r="K66" s="24" t="s">
        <v>52</v>
      </c>
      <c r="L66" s="18" t="s">
        <v>52</v>
      </c>
      <c r="M66" s="532" t="s">
        <v>52</v>
      </c>
      <c r="N66" s="533" t="s">
        <v>52</v>
      </c>
      <c r="O66" s="532" t="s">
        <v>52</v>
      </c>
      <c r="P66" s="533" t="s">
        <v>52</v>
      </c>
      <c r="Q66" s="532" t="s">
        <v>52</v>
      </c>
      <c r="R66" s="533" t="s">
        <v>52</v>
      </c>
      <c r="S66" s="532" t="s">
        <v>52</v>
      </c>
      <c r="T66" s="533" t="s">
        <v>52</v>
      </c>
      <c r="U66" s="532" t="s">
        <v>52</v>
      </c>
      <c r="V66" s="533" t="s">
        <v>52</v>
      </c>
      <c r="W66" s="532" t="s">
        <v>434</v>
      </c>
      <c r="X66" s="533" t="s">
        <v>176</v>
      </c>
      <c r="Y66" s="532" t="s">
        <v>52</v>
      </c>
      <c r="Z66" s="533" t="s">
        <v>52</v>
      </c>
      <c r="AA66" s="532" t="s">
        <v>52</v>
      </c>
      <c r="AB66" s="533" t="s">
        <v>52</v>
      </c>
      <c r="AC66" s="532" t="s">
        <v>52</v>
      </c>
      <c r="AD66" s="533" t="s">
        <v>52</v>
      </c>
    </row>
    <row r="67" spans="1:30" ht="16.8" thickBot="1" x14ac:dyDescent="0.3">
      <c r="A67" s="42">
        <v>21</v>
      </c>
      <c r="B67" s="234" t="s">
        <v>16</v>
      </c>
      <c r="C67" s="19" t="s">
        <v>20</v>
      </c>
      <c r="D67" s="109" t="s">
        <v>20</v>
      </c>
      <c r="E67" s="45" t="s">
        <v>20</v>
      </c>
      <c r="F67" s="109" t="s">
        <v>20</v>
      </c>
      <c r="G67" s="19" t="s">
        <v>20</v>
      </c>
      <c r="H67" s="22" t="s">
        <v>52</v>
      </c>
      <c r="I67" s="25" t="s">
        <v>52</v>
      </c>
      <c r="J67" s="22" t="s">
        <v>52</v>
      </c>
      <c r="K67" s="25" t="s">
        <v>52</v>
      </c>
      <c r="L67" s="22" t="s">
        <v>52</v>
      </c>
      <c r="M67" s="534" t="s">
        <v>52</v>
      </c>
      <c r="N67" s="535" t="s">
        <v>52</v>
      </c>
      <c r="O67" s="534" t="s">
        <v>52</v>
      </c>
      <c r="P67" s="535" t="s">
        <v>52</v>
      </c>
      <c r="Q67" s="534" t="s">
        <v>52</v>
      </c>
      <c r="R67" s="535" t="s">
        <v>52</v>
      </c>
      <c r="S67" s="534" t="s">
        <v>52</v>
      </c>
      <c r="T67" s="535" t="s">
        <v>52</v>
      </c>
      <c r="U67" s="534" t="s">
        <v>52</v>
      </c>
      <c r="V67" s="535" t="s">
        <v>52</v>
      </c>
      <c r="W67" s="534" t="s">
        <v>20</v>
      </c>
      <c r="X67" s="535" t="s">
        <v>52</v>
      </c>
      <c r="Y67" s="534" t="s">
        <v>52</v>
      </c>
      <c r="Z67" s="535" t="s">
        <v>52</v>
      </c>
      <c r="AA67" s="534" t="s">
        <v>52</v>
      </c>
      <c r="AB67" s="535" t="s">
        <v>52</v>
      </c>
      <c r="AC67" s="534" t="s">
        <v>52</v>
      </c>
      <c r="AD67" s="535" t="s">
        <v>52</v>
      </c>
    </row>
    <row r="70" spans="1:30" ht="23.4" customHeight="1" x14ac:dyDescent="0.25"/>
    <row r="71" spans="1:30" ht="21.6" customHeight="1" x14ac:dyDescent="0.25"/>
    <row r="72" spans="1:30" ht="23.4" customHeight="1" x14ac:dyDescent="0.25"/>
    <row r="74" spans="1:30" ht="17.399999999999999" customHeight="1" x14ac:dyDescent="0.25"/>
    <row r="75" spans="1:30" ht="31.8" customHeight="1" x14ac:dyDescent="0.25"/>
    <row r="78" spans="1:30" ht="17.399999999999999" customHeight="1" x14ac:dyDescent="0.25"/>
    <row r="79" spans="1:30" ht="15.6" customHeight="1" x14ac:dyDescent="0.25"/>
    <row r="80" spans="1:30" ht="18" customHeight="1" x14ac:dyDescent="0.25"/>
    <row r="81" ht="18" customHeight="1" x14ac:dyDescent="0.25"/>
  </sheetData>
  <mergeCells count="82">
    <mergeCell ref="C55:L55"/>
    <mergeCell ref="C47:D47"/>
    <mergeCell ref="E47:F47"/>
    <mergeCell ref="G47:H47"/>
    <mergeCell ref="I47:J47"/>
    <mergeCell ref="K47:L47"/>
    <mergeCell ref="A23:H23"/>
    <mergeCell ref="A55:A56"/>
    <mergeCell ref="A36:P36"/>
    <mergeCell ref="A37:B38"/>
    <mergeCell ref="A42:A43"/>
    <mergeCell ref="B42:B43"/>
    <mergeCell ref="C42:L42"/>
    <mergeCell ref="C43:D43"/>
    <mergeCell ref="E43:F43"/>
    <mergeCell ref="G43:H43"/>
    <mergeCell ref="I43:J43"/>
    <mergeCell ref="K43:L43"/>
    <mergeCell ref="A44:L44"/>
    <mergeCell ref="C45:D45"/>
    <mergeCell ref="E45:F45"/>
    <mergeCell ref="G45:H45"/>
    <mergeCell ref="A4:Q4"/>
    <mergeCell ref="C10:H10"/>
    <mergeCell ref="A12:H12"/>
    <mergeCell ref="A5:B6"/>
    <mergeCell ref="A1:Q1"/>
    <mergeCell ref="I45:J45"/>
    <mergeCell ref="K45:L45"/>
    <mergeCell ref="C48:D48"/>
    <mergeCell ref="E48:F48"/>
    <mergeCell ref="G48:H48"/>
    <mergeCell ref="I48:J48"/>
    <mergeCell ref="K48:L48"/>
    <mergeCell ref="B55:B56"/>
    <mergeCell ref="A3:B3"/>
    <mergeCell ref="C3:Q3"/>
    <mergeCell ref="M43:N43"/>
    <mergeCell ref="O43:P43"/>
    <mergeCell ref="Q43:R43"/>
    <mergeCell ref="M47:N47"/>
    <mergeCell ref="O47:P47"/>
    <mergeCell ref="Q47:R47"/>
    <mergeCell ref="A39:B39"/>
    <mergeCell ref="A40:B40"/>
    <mergeCell ref="I10:M10"/>
    <mergeCell ref="I12:M12"/>
    <mergeCell ref="I23:M23"/>
    <mergeCell ref="A7:B7"/>
    <mergeCell ref="A8:B8"/>
    <mergeCell ref="AC43:AD43"/>
    <mergeCell ref="M45:N45"/>
    <mergeCell ref="O45:P45"/>
    <mergeCell ref="Q45:R45"/>
    <mergeCell ref="S45:T45"/>
    <mergeCell ref="U45:V45"/>
    <mergeCell ref="W45:X45"/>
    <mergeCell ref="Y45:Z45"/>
    <mergeCell ref="AA45:AB45"/>
    <mergeCell ref="AC45:AD45"/>
    <mergeCell ref="M44:AD44"/>
    <mergeCell ref="S43:T43"/>
    <mergeCell ref="U43:V43"/>
    <mergeCell ref="W43:X43"/>
    <mergeCell ref="Y43:Z43"/>
    <mergeCell ref="AA43:AB43"/>
    <mergeCell ref="M55:AD55"/>
    <mergeCell ref="AC47:AD47"/>
    <mergeCell ref="M48:N48"/>
    <mergeCell ref="O48:P48"/>
    <mergeCell ref="Q48:R48"/>
    <mergeCell ref="S48:T48"/>
    <mergeCell ref="U48:V48"/>
    <mergeCell ref="W48:X48"/>
    <mergeCell ref="Y48:Z48"/>
    <mergeCell ref="AA48:AB48"/>
    <mergeCell ref="AC48:AD48"/>
    <mergeCell ref="S47:T47"/>
    <mergeCell ref="U47:V47"/>
    <mergeCell ref="W47:X47"/>
    <mergeCell ref="Y47:Z47"/>
    <mergeCell ref="AA47:AB47"/>
  </mergeCells>
  <pageMargins left="0.7" right="0.7" top="0.75" bottom="0.75" header="0.3" footer="0.3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17"/>
  <sheetViews>
    <sheetView zoomScale="70" zoomScaleNormal="70" workbookViewId="0">
      <selection sqref="A1:Q1"/>
    </sheetView>
  </sheetViews>
  <sheetFormatPr defaultColWidth="9.33203125" defaultRowHeight="13.2" x14ac:dyDescent="0.25"/>
  <cols>
    <col min="1" max="1" width="5.109375" style="1" bestFit="1" customWidth="1"/>
    <col min="2" max="2" width="59.109375" style="1" customWidth="1"/>
    <col min="3" max="32" width="10.77734375" style="1" customWidth="1"/>
    <col min="33" max="16384" width="9.33203125" style="1"/>
  </cols>
  <sheetData>
    <row r="1" spans="1:17" ht="90.6" customHeight="1" thickBot="1" x14ac:dyDescent="0.3">
      <c r="A1" s="829" t="s">
        <v>110</v>
      </c>
      <c r="B1" s="830"/>
      <c r="C1" s="830"/>
      <c r="D1" s="830"/>
      <c r="E1" s="830"/>
      <c r="F1" s="830"/>
      <c r="G1" s="830"/>
      <c r="H1" s="830"/>
      <c r="I1" s="830"/>
      <c r="J1" s="830"/>
      <c r="K1" s="830"/>
      <c r="L1" s="830"/>
      <c r="M1" s="830"/>
      <c r="N1" s="830"/>
      <c r="O1" s="830"/>
      <c r="P1" s="830"/>
      <c r="Q1" s="831"/>
    </row>
    <row r="2" spans="1:17" ht="13.8" customHeight="1" thickBot="1" x14ac:dyDescent="0.3"/>
    <row r="3" spans="1:17" ht="25.2" thickBot="1" x14ac:dyDescent="0.3">
      <c r="A3" s="840" t="s">
        <v>315</v>
      </c>
      <c r="B3" s="889"/>
      <c r="C3" s="890">
        <v>118</v>
      </c>
      <c r="D3" s="838"/>
      <c r="E3" s="838"/>
      <c r="F3" s="838"/>
      <c r="G3" s="838"/>
      <c r="H3" s="838"/>
      <c r="I3" s="838"/>
      <c r="J3" s="838"/>
      <c r="K3" s="838"/>
      <c r="L3" s="838"/>
      <c r="M3" s="838"/>
      <c r="N3" s="838"/>
      <c r="O3" s="838"/>
      <c r="P3" s="838"/>
      <c r="Q3" s="839"/>
    </row>
    <row r="4" spans="1:17" ht="23.4" customHeight="1" thickBot="1" x14ac:dyDescent="0.3">
      <c r="A4" s="893" t="s">
        <v>45</v>
      </c>
      <c r="B4" s="894"/>
      <c r="C4" s="894"/>
      <c r="D4" s="894"/>
      <c r="E4" s="894"/>
      <c r="F4" s="894"/>
      <c r="G4" s="894"/>
      <c r="H4" s="894"/>
      <c r="I4" s="894"/>
      <c r="J4" s="894"/>
      <c r="K4" s="894"/>
      <c r="L4" s="894"/>
      <c r="M4" s="894"/>
      <c r="N4" s="894"/>
      <c r="O4" s="894"/>
      <c r="P4" s="894"/>
      <c r="Q4" s="895"/>
    </row>
    <row r="5" spans="1:17" ht="15.6" x14ac:dyDescent="0.25">
      <c r="A5" s="834" t="s">
        <v>82</v>
      </c>
      <c r="B5" s="988"/>
      <c r="C5" s="118" t="s">
        <v>33</v>
      </c>
      <c r="D5" s="118" t="s">
        <v>27</v>
      </c>
      <c r="E5" s="118" t="s">
        <v>22</v>
      </c>
      <c r="F5" s="118" t="s">
        <v>28</v>
      </c>
      <c r="G5" s="118" t="s">
        <v>30</v>
      </c>
      <c r="H5" s="118" t="s">
        <v>29</v>
      </c>
      <c r="I5" s="118" t="s">
        <v>34</v>
      </c>
      <c r="J5" s="118" t="s">
        <v>1</v>
      </c>
      <c r="K5" s="118">
        <v>100</v>
      </c>
      <c r="L5" s="118">
        <v>50</v>
      </c>
      <c r="M5" s="118">
        <v>0</v>
      </c>
      <c r="N5" s="118" t="s">
        <v>31</v>
      </c>
      <c r="O5" s="118" t="s">
        <v>32</v>
      </c>
      <c r="P5" s="118" t="s">
        <v>35</v>
      </c>
      <c r="Q5" s="119" t="s">
        <v>36</v>
      </c>
    </row>
    <row r="6" spans="1:17" ht="15.6" x14ac:dyDescent="0.25">
      <c r="A6" s="917"/>
      <c r="B6" s="989"/>
      <c r="C6" s="58">
        <v>5</v>
      </c>
      <c r="D6" s="58">
        <v>3</v>
      </c>
      <c r="E6" s="58">
        <v>1</v>
      </c>
      <c r="F6" s="58">
        <v>6</v>
      </c>
      <c r="G6" s="58">
        <v>7</v>
      </c>
      <c r="H6" s="58" t="s">
        <v>111</v>
      </c>
      <c r="I6" s="58">
        <v>3</v>
      </c>
      <c r="J6" s="58">
        <v>85.71</v>
      </c>
      <c r="K6" s="58">
        <v>0</v>
      </c>
      <c r="L6" s="58">
        <v>0</v>
      </c>
      <c r="M6" s="58">
        <v>2</v>
      </c>
      <c r="N6" s="58">
        <v>1</v>
      </c>
      <c r="O6" s="58">
        <v>0</v>
      </c>
      <c r="P6" s="6">
        <v>2</v>
      </c>
      <c r="Q6" s="129"/>
    </row>
    <row r="7" spans="1:17" ht="16.2" thickBot="1" x14ac:dyDescent="0.3">
      <c r="A7" s="836" t="s">
        <v>83</v>
      </c>
      <c r="B7" s="973"/>
      <c r="C7" s="62">
        <v>4</v>
      </c>
      <c r="D7" s="62">
        <v>4</v>
      </c>
      <c r="E7" s="62">
        <v>0</v>
      </c>
      <c r="F7" s="62">
        <v>54</v>
      </c>
      <c r="G7" s="62">
        <v>40</v>
      </c>
      <c r="H7" s="62">
        <v>39</v>
      </c>
      <c r="I7" s="62">
        <v>13.5</v>
      </c>
      <c r="J7" s="62">
        <v>135</v>
      </c>
      <c r="K7" s="62">
        <v>0</v>
      </c>
      <c r="L7" s="62">
        <v>0</v>
      </c>
      <c r="M7" s="62">
        <v>0</v>
      </c>
      <c r="N7" s="62">
        <v>5</v>
      </c>
      <c r="O7" s="62">
        <v>1</v>
      </c>
      <c r="P7" s="130"/>
      <c r="Q7" s="131"/>
    </row>
    <row r="8" spans="1:17" ht="15.6" x14ac:dyDescent="0.25">
      <c r="A8" s="834" t="s">
        <v>82</v>
      </c>
      <c r="B8" s="988"/>
      <c r="C8" s="118" t="s">
        <v>33</v>
      </c>
      <c r="D8" s="118" t="s">
        <v>27</v>
      </c>
      <c r="E8" s="118" t="s">
        <v>61</v>
      </c>
      <c r="F8" s="118" t="s">
        <v>62</v>
      </c>
      <c r="G8" s="118" t="s">
        <v>28</v>
      </c>
      <c r="H8" s="118" t="s">
        <v>63</v>
      </c>
      <c r="I8" s="118" t="s">
        <v>64</v>
      </c>
      <c r="J8" s="118" t="s">
        <v>34</v>
      </c>
      <c r="K8" s="118" t="s">
        <v>65</v>
      </c>
      <c r="L8" s="118" t="s">
        <v>1</v>
      </c>
      <c r="M8" s="118" t="s">
        <v>95</v>
      </c>
      <c r="N8" s="118" t="s">
        <v>96</v>
      </c>
      <c r="O8" s="118"/>
      <c r="P8" s="153"/>
      <c r="Q8" s="154"/>
    </row>
    <row r="9" spans="1:17" ht="15.6" x14ac:dyDescent="0.25">
      <c r="A9" s="917"/>
      <c r="B9" s="989"/>
      <c r="C9" s="58">
        <v>5</v>
      </c>
      <c r="D9" s="58">
        <v>4</v>
      </c>
      <c r="E9" s="58">
        <v>9</v>
      </c>
      <c r="F9" s="58">
        <v>0</v>
      </c>
      <c r="G9" s="58">
        <v>68</v>
      </c>
      <c r="H9" s="58">
        <v>4</v>
      </c>
      <c r="I9" s="152">
        <v>45735</v>
      </c>
      <c r="J9" s="58">
        <v>17</v>
      </c>
      <c r="K9" s="58">
        <v>7.55</v>
      </c>
      <c r="L9" s="58">
        <v>13.5</v>
      </c>
      <c r="M9" s="58">
        <v>0</v>
      </c>
      <c r="N9" s="58">
        <v>0</v>
      </c>
      <c r="O9" s="58"/>
      <c r="P9" s="6"/>
      <c r="Q9" s="129"/>
    </row>
    <row r="10" spans="1:17" ht="16.2" thickBot="1" x14ac:dyDescent="0.3">
      <c r="A10" s="836" t="s">
        <v>84</v>
      </c>
      <c r="B10" s="973"/>
      <c r="C10" s="62">
        <v>4</v>
      </c>
      <c r="D10" s="62">
        <v>4</v>
      </c>
      <c r="E10" s="62">
        <v>8</v>
      </c>
      <c r="F10" s="62">
        <v>0</v>
      </c>
      <c r="G10" s="62">
        <v>36</v>
      </c>
      <c r="H10" s="62">
        <v>5</v>
      </c>
      <c r="I10" s="142" t="s">
        <v>112</v>
      </c>
      <c r="J10" s="62">
        <v>7.2</v>
      </c>
      <c r="K10" s="62">
        <v>4.5</v>
      </c>
      <c r="L10" s="62">
        <v>9.6</v>
      </c>
      <c r="M10" s="62">
        <v>0</v>
      </c>
      <c r="N10" s="62">
        <v>0</v>
      </c>
      <c r="O10" s="62"/>
      <c r="P10" s="130"/>
      <c r="Q10" s="131"/>
    </row>
    <row r="11" spans="1:17" ht="15.6" x14ac:dyDescent="0.25">
      <c r="A11" s="978" t="s">
        <v>85</v>
      </c>
      <c r="B11" s="979"/>
      <c r="C11" s="144" t="s">
        <v>33</v>
      </c>
      <c r="D11" s="144" t="s">
        <v>27</v>
      </c>
      <c r="E11" s="144" t="s">
        <v>22</v>
      </c>
      <c r="F11" s="144" t="s">
        <v>28</v>
      </c>
      <c r="G11" s="144" t="s">
        <v>30</v>
      </c>
      <c r="H11" s="144" t="s">
        <v>29</v>
      </c>
      <c r="I11" s="144" t="s">
        <v>34</v>
      </c>
      <c r="J11" s="144" t="s">
        <v>1</v>
      </c>
      <c r="K11" s="144">
        <v>100</v>
      </c>
      <c r="L11" s="144">
        <v>50</v>
      </c>
      <c r="M11" s="144">
        <v>0</v>
      </c>
      <c r="N11" s="144" t="s">
        <v>31</v>
      </c>
      <c r="O11" s="144" t="s">
        <v>32</v>
      </c>
      <c r="P11" s="144" t="s">
        <v>35</v>
      </c>
      <c r="Q11" s="145" t="s">
        <v>36</v>
      </c>
    </row>
    <row r="12" spans="1:17" ht="15.6" x14ac:dyDescent="0.25">
      <c r="A12" s="980"/>
      <c r="B12" s="981"/>
      <c r="C12" s="149">
        <f>C6+C7</f>
        <v>9</v>
      </c>
      <c r="D12" s="149">
        <f>D6+D7</f>
        <v>7</v>
      </c>
      <c r="E12" s="149">
        <f>E6+E7</f>
        <v>1</v>
      </c>
      <c r="F12" s="149">
        <f>F6+F7</f>
        <v>60</v>
      </c>
      <c r="G12" s="149">
        <f>G6+G7</f>
        <v>47</v>
      </c>
      <c r="H12" s="149">
        <v>19</v>
      </c>
      <c r="I12" s="149">
        <f>F12/6</f>
        <v>10</v>
      </c>
      <c r="J12" s="150">
        <f>F12*100/G12</f>
        <v>127.65957446808511</v>
      </c>
      <c r="K12" s="149">
        <f t="shared" ref="K12:Q12" si="0">K6+K7</f>
        <v>0</v>
      </c>
      <c r="L12" s="149">
        <f t="shared" si="0"/>
        <v>0</v>
      </c>
      <c r="M12" s="149">
        <f t="shared" si="0"/>
        <v>2</v>
      </c>
      <c r="N12" s="149">
        <f t="shared" si="0"/>
        <v>6</v>
      </c>
      <c r="O12" s="149">
        <f t="shared" si="0"/>
        <v>1</v>
      </c>
      <c r="P12" s="149">
        <f t="shared" si="0"/>
        <v>2</v>
      </c>
      <c r="Q12" s="155">
        <f t="shared" si="0"/>
        <v>0</v>
      </c>
    </row>
    <row r="13" spans="1:17" ht="15.6" x14ac:dyDescent="0.25">
      <c r="A13" s="980" t="s">
        <v>86</v>
      </c>
      <c r="B13" s="981"/>
      <c r="C13" s="146" t="s">
        <v>33</v>
      </c>
      <c r="D13" s="146" t="s">
        <v>27</v>
      </c>
      <c r="E13" s="146" t="s">
        <v>61</v>
      </c>
      <c r="F13" s="146" t="s">
        <v>62</v>
      </c>
      <c r="G13" s="146" t="s">
        <v>28</v>
      </c>
      <c r="H13" s="146" t="s">
        <v>63</v>
      </c>
      <c r="I13" s="146" t="s">
        <v>64</v>
      </c>
      <c r="J13" s="146" t="s">
        <v>34</v>
      </c>
      <c r="K13" s="146" t="s">
        <v>65</v>
      </c>
      <c r="L13" s="146" t="s">
        <v>1</v>
      </c>
      <c r="M13" s="146" t="s">
        <v>95</v>
      </c>
      <c r="N13" s="146" t="s">
        <v>96</v>
      </c>
      <c r="O13" s="146"/>
      <c r="P13" s="147"/>
      <c r="Q13" s="148"/>
    </row>
    <row r="14" spans="1:17" ht="16.2" thickBot="1" x14ac:dyDescent="0.3">
      <c r="A14" s="990"/>
      <c r="B14" s="991"/>
      <c r="C14" s="156">
        <f t="shared" ref="C14:H14" si="1">C9+C10</f>
        <v>9</v>
      </c>
      <c r="D14" s="156">
        <f t="shared" si="1"/>
        <v>8</v>
      </c>
      <c r="E14" s="156">
        <f t="shared" si="1"/>
        <v>17</v>
      </c>
      <c r="F14" s="156">
        <f t="shared" si="1"/>
        <v>0</v>
      </c>
      <c r="G14" s="156">
        <f t="shared" si="1"/>
        <v>104</v>
      </c>
      <c r="H14" s="156">
        <f t="shared" si="1"/>
        <v>9</v>
      </c>
      <c r="I14" s="156" t="s">
        <v>87</v>
      </c>
      <c r="J14" s="156">
        <v>20.94</v>
      </c>
      <c r="K14" s="156">
        <v>9.15</v>
      </c>
      <c r="L14" s="156">
        <v>13.77</v>
      </c>
      <c r="M14" s="156">
        <f>M9+M10</f>
        <v>0</v>
      </c>
      <c r="N14" s="156">
        <f>N9+N10</f>
        <v>0</v>
      </c>
      <c r="O14" s="156"/>
      <c r="P14" s="157"/>
      <c r="Q14" s="158"/>
    </row>
    <row r="15" spans="1:17" ht="13.8" thickBot="1" x14ac:dyDescent="0.3"/>
    <row r="16" spans="1:17" ht="21" customHeight="1" x14ac:dyDescent="0.25">
      <c r="A16" s="824" t="s">
        <v>1</v>
      </c>
      <c r="B16" s="824" t="s">
        <v>0</v>
      </c>
      <c r="C16" s="826" t="s">
        <v>25</v>
      </c>
      <c r="D16" s="827"/>
      <c r="E16" s="827"/>
      <c r="F16" s="827"/>
      <c r="G16" s="828"/>
      <c r="H16" s="992" t="s">
        <v>26</v>
      </c>
      <c r="I16" s="993"/>
      <c r="J16" s="993"/>
      <c r="K16" s="994"/>
    </row>
    <row r="17" spans="1:11" ht="33" customHeight="1" thickBot="1" x14ac:dyDescent="0.3">
      <c r="A17" s="825"/>
      <c r="B17" s="825"/>
      <c r="C17" s="10" t="s">
        <v>152</v>
      </c>
      <c r="D17" s="10" t="s">
        <v>153</v>
      </c>
      <c r="E17" s="10" t="s">
        <v>151</v>
      </c>
      <c r="F17" s="10" t="s">
        <v>152</v>
      </c>
      <c r="G17" s="10" t="s">
        <v>153</v>
      </c>
      <c r="H17" s="178" t="s">
        <v>156</v>
      </c>
      <c r="I17" s="213" t="s">
        <v>158</v>
      </c>
      <c r="J17" s="213" t="s">
        <v>145</v>
      </c>
      <c r="K17" s="213" t="s">
        <v>146</v>
      </c>
    </row>
    <row r="18" spans="1:11" ht="21" customHeight="1" thickBot="1" x14ac:dyDescent="0.3">
      <c r="A18" s="913" t="s">
        <v>17</v>
      </c>
      <c r="B18" s="914"/>
      <c r="C18" s="914"/>
      <c r="D18" s="914"/>
      <c r="E18" s="914"/>
      <c r="F18" s="914"/>
      <c r="G18" s="914"/>
      <c r="H18" s="914"/>
      <c r="I18" s="914"/>
      <c r="J18" s="914"/>
      <c r="K18" s="914"/>
    </row>
    <row r="19" spans="1:11" ht="20.25" customHeight="1" x14ac:dyDescent="0.25">
      <c r="A19" s="29">
        <v>1</v>
      </c>
      <c r="B19" s="26" t="s">
        <v>3</v>
      </c>
      <c r="C19" s="14">
        <v>6</v>
      </c>
      <c r="D19" s="14">
        <v>8</v>
      </c>
      <c r="E19" s="15">
        <v>14</v>
      </c>
      <c r="F19" s="15">
        <v>16</v>
      </c>
      <c r="G19" s="15">
        <v>18</v>
      </c>
      <c r="H19" s="23">
        <v>14</v>
      </c>
      <c r="I19" s="15">
        <v>26</v>
      </c>
      <c r="J19" s="15">
        <v>34</v>
      </c>
      <c r="K19" s="16">
        <v>38</v>
      </c>
    </row>
    <row r="20" spans="1:11" ht="19.5" customHeight="1" x14ac:dyDescent="0.25">
      <c r="A20" s="30">
        <v>2</v>
      </c>
      <c r="B20" s="27" t="s">
        <v>4</v>
      </c>
      <c r="C20" s="3">
        <v>2</v>
      </c>
      <c r="D20" s="3">
        <v>1</v>
      </c>
      <c r="E20" s="2">
        <v>2</v>
      </c>
      <c r="F20" s="2">
        <v>1</v>
      </c>
      <c r="G20" s="2">
        <v>2</v>
      </c>
      <c r="H20" s="24">
        <v>2</v>
      </c>
      <c r="I20" s="2">
        <v>1</v>
      </c>
      <c r="J20" s="2">
        <v>1</v>
      </c>
      <c r="K20" s="18">
        <v>2</v>
      </c>
    </row>
    <row r="21" spans="1:11" ht="20.25" customHeight="1" x14ac:dyDescent="0.25">
      <c r="A21" s="31">
        <v>3</v>
      </c>
      <c r="B21" s="27" t="s">
        <v>5</v>
      </c>
      <c r="C21" s="3">
        <v>4</v>
      </c>
      <c r="D21" s="3">
        <v>4</v>
      </c>
      <c r="E21" s="2">
        <v>4</v>
      </c>
      <c r="F21" s="2">
        <v>4</v>
      </c>
      <c r="G21" s="2">
        <v>4</v>
      </c>
      <c r="H21" s="216" t="s">
        <v>140</v>
      </c>
      <c r="I21" s="215" t="s">
        <v>140</v>
      </c>
      <c r="J21" s="215" t="s">
        <v>134</v>
      </c>
      <c r="K21" s="217" t="s">
        <v>134</v>
      </c>
    </row>
    <row r="22" spans="1:11" ht="19.5" customHeight="1" x14ac:dyDescent="0.25">
      <c r="A22" s="32">
        <v>4</v>
      </c>
      <c r="B22" s="27" t="s">
        <v>38</v>
      </c>
      <c r="C22" s="3">
        <v>3</v>
      </c>
      <c r="D22" s="3">
        <v>5</v>
      </c>
      <c r="E22" s="2">
        <v>1</v>
      </c>
      <c r="F22" s="2">
        <v>3</v>
      </c>
      <c r="G22" s="2">
        <v>5</v>
      </c>
      <c r="H22" s="216" t="s">
        <v>138</v>
      </c>
      <c r="I22" s="215" t="s">
        <v>141</v>
      </c>
      <c r="J22" s="215" t="s">
        <v>143</v>
      </c>
      <c r="K22" s="18" t="s">
        <v>144</v>
      </c>
    </row>
    <row r="23" spans="1:11" ht="19.5" customHeight="1" x14ac:dyDescent="0.25">
      <c r="A23" s="33" t="s">
        <v>39</v>
      </c>
      <c r="B23" s="27" t="s">
        <v>6</v>
      </c>
      <c r="C23" s="3">
        <v>126</v>
      </c>
      <c r="D23" s="3">
        <v>194</v>
      </c>
      <c r="E23" s="2">
        <v>169</v>
      </c>
      <c r="F23" s="2">
        <v>160</v>
      </c>
      <c r="G23" s="2">
        <v>72</v>
      </c>
      <c r="H23" s="24">
        <v>168</v>
      </c>
      <c r="I23" s="2">
        <v>167</v>
      </c>
      <c r="J23" s="2">
        <v>155</v>
      </c>
      <c r="K23" s="18">
        <v>161</v>
      </c>
    </row>
    <row r="24" spans="1:11" ht="19.5" customHeight="1" x14ac:dyDescent="0.25">
      <c r="A24" s="34">
        <v>6</v>
      </c>
      <c r="B24" s="27" t="s">
        <v>40</v>
      </c>
      <c r="C24" s="3">
        <v>2</v>
      </c>
      <c r="D24" s="3">
        <v>5</v>
      </c>
      <c r="E24" s="2">
        <v>7</v>
      </c>
      <c r="F24" s="2">
        <v>10</v>
      </c>
      <c r="G24" s="2">
        <v>3</v>
      </c>
      <c r="H24" s="24">
        <v>5</v>
      </c>
      <c r="I24" s="2">
        <v>7</v>
      </c>
      <c r="J24" s="2">
        <v>9</v>
      </c>
      <c r="K24" s="18">
        <v>7</v>
      </c>
    </row>
    <row r="25" spans="1:11" ht="19.5" customHeight="1" x14ac:dyDescent="0.25">
      <c r="A25" s="35">
        <v>7</v>
      </c>
      <c r="B25" s="27" t="s">
        <v>7</v>
      </c>
      <c r="C25" s="3">
        <v>87</v>
      </c>
      <c r="D25" s="3">
        <v>120</v>
      </c>
      <c r="E25" s="2">
        <v>114</v>
      </c>
      <c r="F25" s="2">
        <v>116</v>
      </c>
      <c r="G25" s="2">
        <v>54</v>
      </c>
      <c r="H25" s="24">
        <v>110</v>
      </c>
      <c r="I25" s="2">
        <v>120</v>
      </c>
      <c r="J25" s="2">
        <v>120</v>
      </c>
      <c r="K25" s="18">
        <v>120</v>
      </c>
    </row>
    <row r="26" spans="1:11" ht="19.5" customHeight="1" x14ac:dyDescent="0.25">
      <c r="A26" s="36">
        <v>8</v>
      </c>
      <c r="B26" s="27" t="s">
        <v>41</v>
      </c>
      <c r="C26" s="3">
        <v>123</v>
      </c>
      <c r="D26" s="3">
        <v>159</v>
      </c>
      <c r="E26" s="2">
        <v>168</v>
      </c>
      <c r="F26" s="2">
        <v>152</v>
      </c>
      <c r="G26" s="2">
        <v>71</v>
      </c>
      <c r="H26" s="24">
        <v>164</v>
      </c>
      <c r="I26" s="2">
        <v>93</v>
      </c>
      <c r="J26" s="2">
        <v>148</v>
      </c>
      <c r="K26" s="18">
        <v>166</v>
      </c>
    </row>
    <row r="27" spans="1:11" ht="19.5" customHeight="1" x14ac:dyDescent="0.25">
      <c r="A27" s="30">
        <v>9</v>
      </c>
      <c r="B27" s="27" t="s">
        <v>42</v>
      </c>
      <c r="C27" s="3">
        <v>10</v>
      </c>
      <c r="D27" s="3">
        <v>10</v>
      </c>
      <c r="E27" s="2">
        <v>10</v>
      </c>
      <c r="F27" s="2">
        <v>6</v>
      </c>
      <c r="G27" s="2">
        <v>10</v>
      </c>
      <c r="H27" s="24">
        <v>8</v>
      </c>
      <c r="I27" s="2">
        <v>10</v>
      </c>
      <c r="J27" s="2">
        <v>8</v>
      </c>
      <c r="K27" s="18">
        <v>4</v>
      </c>
    </row>
    <row r="28" spans="1:11" ht="19.5" customHeight="1" thickBot="1" x14ac:dyDescent="0.3">
      <c r="A28" s="37">
        <v>10</v>
      </c>
      <c r="B28" s="28" t="s">
        <v>19</v>
      </c>
      <c r="C28" s="20">
        <v>116</v>
      </c>
      <c r="D28" s="20">
        <v>118</v>
      </c>
      <c r="E28" s="21">
        <v>120</v>
      </c>
      <c r="F28" s="21">
        <v>120</v>
      </c>
      <c r="G28" s="21">
        <v>96</v>
      </c>
      <c r="H28" s="25">
        <v>120</v>
      </c>
      <c r="I28" s="21">
        <v>104</v>
      </c>
      <c r="J28" s="21">
        <v>120</v>
      </c>
      <c r="K28" s="22">
        <v>120</v>
      </c>
    </row>
    <row r="29" spans="1:11" ht="19.5" customHeight="1" thickBot="1" x14ac:dyDescent="0.3">
      <c r="A29" s="904" t="s">
        <v>18</v>
      </c>
      <c r="B29" s="905"/>
      <c r="C29" s="905"/>
      <c r="D29" s="905"/>
      <c r="E29" s="905"/>
      <c r="F29" s="905"/>
      <c r="G29" s="905"/>
      <c r="H29" s="905"/>
      <c r="I29" s="905"/>
      <c r="J29" s="905"/>
      <c r="K29" s="905"/>
    </row>
    <row r="30" spans="1:11" ht="19.5" customHeight="1" x14ac:dyDescent="0.25">
      <c r="A30" s="41">
        <v>11</v>
      </c>
      <c r="B30" s="46" t="s">
        <v>8</v>
      </c>
      <c r="C30" s="14" t="s">
        <v>21</v>
      </c>
      <c r="D30" s="14" t="s">
        <v>21</v>
      </c>
      <c r="E30" s="14" t="s">
        <v>111</v>
      </c>
      <c r="F30" s="15">
        <v>0</v>
      </c>
      <c r="G30" s="15">
        <v>0</v>
      </c>
      <c r="H30" s="23">
        <v>39</v>
      </c>
      <c r="I30" s="15">
        <v>3</v>
      </c>
      <c r="J30" s="15">
        <v>4</v>
      </c>
      <c r="K30" s="16">
        <v>8</v>
      </c>
    </row>
    <row r="31" spans="1:11" ht="19.5" customHeight="1" x14ac:dyDescent="0.25">
      <c r="A31" s="30">
        <v>12</v>
      </c>
      <c r="B31" s="47" t="s">
        <v>9</v>
      </c>
      <c r="C31" s="3" t="s">
        <v>21</v>
      </c>
      <c r="D31" s="3" t="s">
        <v>21</v>
      </c>
      <c r="E31" s="3">
        <v>3</v>
      </c>
      <c r="F31" s="2">
        <v>1</v>
      </c>
      <c r="G31" s="2">
        <v>3</v>
      </c>
      <c r="H31" s="24">
        <v>26</v>
      </c>
      <c r="I31" s="2">
        <v>5</v>
      </c>
      <c r="J31" s="2">
        <v>4</v>
      </c>
      <c r="K31" s="18">
        <v>5</v>
      </c>
    </row>
    <row r="32" spans="1:11" ht="19.5" customHeight="1" x14ac:dyDescent="0.25">
      <c r="A32" s="30">
        <v>13</v>
      </c>
      <c r="B32" s="47" t="s">
        <v>10</v>
      </c>
      <c r="C32" s="3" t="s">
        <v>21</v>
      </c>
      <c r="D32" s="3" t="s">
        <v>21</v>
      </c>
      <c r="E32" s="3">
        <v>9</v>
      </c>
      <c r="F32" s="2">
        <v>9</v>
      </c>
      <c r="G32" s="2">
        <v>3</v>
      </c>
      <c r="H32" s="24">
        <v>5</v>
      </c>
      <c r="I32" s="2">
        <v>6</v>
      </c>
      <c r="J32" s="2">
        <v>4</v>
      </c>
      <c r="K32" s="18">
        <v>7</v>
      </c>
    </row>
    <row r="33" spans="1:17" ht="19.5" customHeight="1" x14ac:dyDescent="0.25">
      <c r="A33" s="30">
        <v>14</v>
      </c>
      <c r="B33" s="47" t="s">
        <v>11</v>
      </c>
      <c r="C33" s="3" t="s">
        <v>21</v>
      </c>
      <c r="D33" s="3" t="s">
        <v>21</v>
      </c>
      <c r="E33" s="3" t="s">
        <v>74</v>
      </c>
      <c r="F33" s="2" t="s">
        <v>51</v>
      </c>
      <c r="G33" s="2" t="s">
        <v>51</v>
      </c>
      <c r="H33" s="24" t="s">
        <v>137</v>
      </c>
      <c r="I33" s="2" t="s">
        <v>51</v>
      </c>
      <c r="J33" s="2" t="s">
        <v>51</v>
      </c>
      <c r="K33" s="18" t="s">
        <v>51</v>
      </c>
      <c r="L33" s="5"/>
      <c r="M33" s="5"/>
      <c r="N33" s="5"/>
    </row>
    <row r="34" spans="1:17" ht="19.5" customHeight="1" x14ac:dyDescent="0.25">
      <c r="A34" s="30">
        <v>15</v>
      </c>
      <c r="B34" s="47" t="s">
        <v>12</v>
      </c>
      <c r="C34" s="3" t="s">
        <v>20</v>
      </c>
      <c r="D34" s="3" t="s">
        <v>20</v>
      </c>
      <c r="E34" s="3" t="s">
        <v>20</v>
      </c>
      <c r="F34" s="3" t="s">
        <v>20</v>
      </c>
      <c r="G34" s="3" t="s">
        <v>20</v>
      </c>
      <c r="H34" s="24" t="s">
        <v>20</v>
      </c>
      <c r="I34" s="2" t="s">
        <v>20</v>
      </c>
      <c r="J34" s="2" t="s">
        <v>20</v>
      </c>
      <c r="K34" s="18" t="s">
        <v>20</v>
      </c>
    </row>
    <row r="35" spans="1:17" ht="18.75" customHeight="1" x14ac:dyDescent="0.25">
      <c r="A35" s="42">
        <v>16</v>
      </c>
      <c r="B35" s="47" t="s">
        <v>13</v>
      </c>
      <c r="C35" s="3" t="s">
        <v>52</v>
      </c>
      <c r="D35" s="3">
        <v>18</v>
      </c>
      <c r="E35" s="3">
        <v>6</v>
      </c>
      <c r="F35" s="3">
        <v>18</v>
      </c>
      <c r="G35" s="3" t="s">
        <v>52</v>
      </c>
      <c r="H35" s="24">
        <v>24</v>
      </c>
      <c r="I35" s="2">
        <v>6</v>
      </c>
      <c r="J35" s="2">
        <v>18</v>
      </c>
      <c r="K35" s="18" t="s">
        <v>52</v>
      </c>
    </row>
    <row r="36" spans="1:17" ht="18.75" customHeight="1" x14ac:dyDescent="0.25">
      <c r="A36" s="42">
        <v>17</v>
      </c>
      <c r="B36" s="47" t="s">
        <v>50</v>
      </c>
      <c r="C36" s="3" t="s">
        <v>52</v>
      </c>
      <c r="D36" s="3">
        <v>28</v>
      </c>
      <c r="E36" s="3">
        <v>13</v>
      </c>
      <c r="F36" s="3">
        <v>19</v>
      </c>
      <c r="G36" s="3" t="s">
        <v>52</v>
      </c>
      <c r="H36" s="24">
        <v>10</v>
      </c>
      <c r="I36" s="2">
        <v>7</v>
      </c>
      <c r="J36" s="2">
        <v>19</v>
      </c>
      <c r="K36" s="18" t="s">
        <v>52</v>
      </c>
    </row>
    <row r="37" spans="1:17" ht="19.5" customHeight="1" x14ac:dyDescent="0.25">
      <c r="A37" s="42">
        <v>18</v>
      </c>
      <c r="B37" s="47" t="s">
        <v>14</v>
      </c>
      <c r="C37" s="3" t="s">
        <v>52</v>
      </c>
      <c r="D37" s="3">
        <v>1</v>
      </c>
      <c r="E37" s="3">
        <v>0</v>
      </c>
      <c r="F37" s="3">
        <v>3</v>
      </c>
      <c r="G37" s="3" t="s">
        <v>52</v>
      </c>
      <c r="H37" s="24">
        <v>3</v>
      </c>
      <c r="I37" s="2">
        <v>2</v>
      </c>
      <c r="J37" s="2">
        <v>0</v>
      </c>
      <c r="K37" s="18" t="s">
        <v>52</v>
      </c>
    </row>
    <row r="38" spans="1:17" ht="19.5" customHeight="1" x14ac:dyDescent="0.25">
      <c r="A38" s="42">
        <v>19</v>
      </c>
      <c r="B38" s="47" t="s">
        <v>2</v>
      </c>
      <c r="C38" s="3" t="s">
        <v>52</v>
      </c>
      <c r="D38" s="3">
        <v>0</v>
      </c>
      <c r="E38" s="3">
        <v>0</v>
      </c>
      <c r="F38" s="3">
        <v>0</v>
      </c>
      <c r="G38" s="3" t="s">
        <v>52</v>
      </c>
      <c r="H38" s="24">
        <v>0</v>
      </c>
      <c r="I38" s="2">
        <v>0</v>
      </c>
      <c r="J38" s="2">
        <v>0</v>
      </c>
      <c r="K38" s="18" t="s">
        <v>52</v>
      </c>
    </row>
    <row r="39" spans="1:17" ht="19.5" customHeight="1" x14ac:dyDescent="0.25">
      <c r="A39" s="42">
        <v>20</v>
      </c>
      <c r="B39" s="47" t="s">
        <v>15</v>
      </c>
      <c r="C39" s="3" t="s">
        <v>52</v>
      </c>
      <c r="D39" s="3">
        <v>5</v>
      </c>
      <c r="E39" s="3">
        <v>0</v>
      </c>
      <c r="F39" s="3" t="s">
        <v>149</v>
      </c>
      <c r="G39" s="3" t="s">
        <v>52</v>
      </c>
      <c r="H39" s="24" t="s">
        <v>147</v>
      </c>
      <c r="I39" s="2" t="s">
        <v>148</v>
      </c>
      <c r="J39" s="2">
        <v>0</v>
      </c>
      <c r="K39" s="18" t="s">
        <v>52</v>
      </c>
    </row>
    <row r="40" spans="1:17" ht="19.5" customHeight="1" thickBot="1" x14ac:dyDescent="0.3">
      <c r="A40" s="42">
        <v>21</v>
      </c>
      <c r="B40" s="48" t="s">
        <v>16</v>
      </c>
      <c r="C40" s="20" t="s">
        <v>20</v>
      </c>
      <c r="D40" s="20" t="s">
        <v>20</v>
      </c>
      <c r="E40" s="20" t="s">
        <v>20</v>
      </c>
      <c r="F40" s="20" t="s">
        <v>20</v>
      </c>
      <c r="G40" s="20" t="s">
        <v>20</v>
      </c>
      <c r="H40" s="25" t="s">
        <v>20</v>
      </c>
      <c r="I40" s="21" t="s">
        <v>20</v>
      </c>
      <c r="J40" s="21" t="s">
        <v>20</v>
      </c>
      <c r="K40" s="22" t="s">
        <v>52</v>
      </c>
    </row>
    <row r="41" spans="1:17" ht="19.5" customHeight="1" thickBot="1" x14ac:dyDescent="0.3"/>
    <row r="42" spans="1:17" ht="19.5" customHeight="1" thickBot="1" x14ac:dyDescent="0.3">
      <c r="A42" s="893" t="s">
        <v>46</v>
      </c>
      <c r="B42" s="894"/>
      <c r="C42" s="894"/>
      <c r="D42" s="894"/>
      <c r="E42" s="894"/>
      <c r="F42" s="894"/>
      <c r="G42" s="894"/>
      <c r="H42" s="894"/>
      <c r="I42" s="894"/>
      <c r="J42" s="894"/>
      <c r="K42" s="894"/>
      <c r="L42" s="894"/>
      <c r="M42" s="894"/>
      <c r="N42" s="894"/>
      <c r="O42" s="894"/>
      <c r="P42" s="894"/>
      <c r="Q42" s="895"/>
    </row>
    <row r="43" spans="1:17" ht="15.6" customHeight="1" x14ac:dyDescent="0.3">
      <c r="A43" s="834" t="s">
        <v>362</v>
      </c>
      <c r="B43" s="835"/>
      <c r="C43" s="79" t="s">
        <v>33</v>
      </c>
      <c r="D43" s="49" t="s">
        <v>27</v>
      </c>
      <c r="E43" s="49" t="s">
        <v>22</v>
      </c>
      <c r="F43" s="49" t="s">
        <v>28</v>
      </c>
      <c r="G43" s="49" t="s">
        <v>30</v>
      </c>
      <c r="H43" s="49" t="s">
        <v>29</v>
      </c>
      <c r="I43" s="49" t="s">
        <v>34</v>
      </c>
      <c r="J43" s="49" t="s">
        <v>1</v>
      </c>
      <c r="K43" s="49">
        <v>100</v>
      </c>
      <c r="L43" s="49">
        <v>50</v>
      </c>
      <c r="M43" s="49">
        <v>0</v>
      </c>
      <c r="N43" s="49" t="s">
        <v>31</v>
      </c>
      <c r="O43" s="49" t="s">
        <v>32</v>
      </c>
      <c r="P43" s="49" t="s">
        <v>35</v>
      </c>
      <c r="Q43" s="50" t="s">
        <v>36</v>
      </c>
    </row>
    <row r="44" spans="1:17" ht="15.6" customHeight="1" x14ac:dyDescent="0.25">
      <c r="A44" s="917"/>
      <c r="B44" s="918"/>
      <c r="C44" s="416">
        <v>3</v>
      </c>
      <c r="D44" s="58">
        <v>3</v>
      </c>
      <c r="E44" s="58" t="s">
        <v>48</v>
      </c>
      <c r="F44" s="58">
        <v>91</v>
      </c>
      <c r="G44" s="58">
        <v>106</v>
      </c>
      <c r="H44" s="58">
        <v>38</v>
      </c>
      <c r="I44" s="58">
        <v>30.33</v>
      </c>
      <c r="J44" s="58">
        <v>85.84</v>
      </c>
      <c r="K44" s="58" t="s">
        <v>48</v>
      </c>
      <c r="L44" s="58" t="s">
        <v>48</v>
      </c>
      <c r="M44" s="58" t="s">
        <v>48</v>
      </c>
      <c r="N44" s="58">
        <v>8</v>
      </c>
      <c r="O44" s="58">
        <v>3</v>
      </c>
      <c r="P44" s="58">
        <v>2</v>
      </c>
      <c r="Q44" s="418" t="s">
        <v>48</v>
      </c>
    </row>
    <row r="45" spans="1:17" ht="13.2" customHeight="1" thickBot="1" x14ac:dyDescent="0.3">
      <c r="A45" s="836" t="s">
        <v>363</v>
      </c>
      <c r="B45" s="837"/>
      <c r="C45" s="671">
        <v>3</v>
      </c>
      <c r="D45" s="371">
        <v>3</v>
      </c>
      <c r="E45" s="371">
        <v>1</v>
      </c>
      <c r="F45" s="371">
        <v>13</v>
      </c>
      <c r="G45" s="371">
        <v>18</v>
      </c>
      <c r="H45" s="371" t="s">
        <v>359</v>
      </c>
      <c r="I45" s="371">
        <v>6.5</v>
      </c>
      <c r="J45" s="371">
        <v>72.22</v>
      </c>
      <c r="K45" s="371" t="s">
        <v>48</v>
      </c>
      <c r="L45" s="371" t="s">
        <v>48</v>
      </c>
      <c r="M45" s="371" t="s">
        <v>48</v>
      </c>
      <c r="N45" s="371">
        <v>2</v>
      </c>
      <c r="O45" s="371">
        <v>0</v>
      </c>
      <c r="P45" s="670">
        <v>1</v>
      </c>
      <c r="Q45" s="371" t="s">
        <v>48</v>
      </c>
    </row>
    <row r="46" spans="1:17" ht="13.8" customHeight="1" x14ac:dyDescent="0.3">
      <c r="A46" s="834" t="s">
        <v>364</v>
      </c>
      <c r="B46" s="835"/>
      <c r="C46" s="261" t="s">
        <v>33</v>
      </c>
      <c r="D46" s="118" t="s">
        <v>27</v>
      </c>
      <c r="E46" s="118" t="s">
        <v>61</v>
      </c>
      <c r="F46" s="118" t="s">
        <v>62</v>
      </c>
      <c r="G46" s="118" t="s">
        <v>28</v>
      </c>
      <c r="H46" s="118" t="s">
        <v>63</v>
      </c>
      <c r="I46" s="118" t="s">
        <v>64</v>
      </c>
      <c r="J46" s="118" t="s">
        <v>34</v>
      </c>
      <c r="K46" s="118" t="s">
        <v>65</v>
      </c>
      <c r="L46" s="118" t="s">
        <v>1</v>
      </c>
      <c r="M46" s="118">
        <v>5</v>
      </c>
      <c r="N46" s="118">
        <v>10</v>
      </c>
      <c r="O46" s="49"/>
      <c r="P46" s="49"/>
      <c r="Q46" s="50"/>
    </row>
    <row r="47" spans="1:17" ht="15.6" x14ac:dyDescent="0.25">
      <c r="A47" s="917"/>
      <c r="B47" s="918"/>
      <c r="C47" s="511">
        <v>3</v>
      </c>
      <c r="D47" s="418">
        <v>3</v>
      </c>
      <c r="E47" s="418">
        <v>18</v>
      </c>
      <c r="F47" s="418">
        <v>3</v>
      </c>
      <c r="G47" s="418">
        <v>79</v>
      </c>
      <c r="H47" s="418">
        <v>2</v>
      </c>
      <c r="I47" s="655" t="s">
        <v>221</v>
      </c>
      <c r="J47" s="418">
        <v>39.5</v>
      </c>
      <c r="K47" s="418">
        <v>4.38</v>
      </c>
      <c r="L47" s="418">
        <v>54</v>
      </c>
      <c r="M47" s="418" t="s">
        <v>48</v>
      </c>
      <c r="N47" s="418" t="s">
        <v>48</v>
      </c>
      <c r="O47" s="418" t="s">
        <v>48</v>
      </c>
      <c r="P47" s="418" t="s">
        <v>48</v>
      </c>
      <c r="Q47" s="513" t="s">
        <v>48</v>
      </c>
    </row>
    <row r="48" spans="1:17" ht="16.2" thickBot="1" x14ac:dyDescent="0.3">
      <c r="A48" s="836" t="s">
        <v>367</v>
      </c>
      <c r="B48" s="837"/>
      <c r="C48" s="280">
        <v>3</v>
      </c>
      <c r="D48" s="281">
        <v>1</v>
      </c>
      <c r="E48" s="281">
        <v>2</v>
      </c>
      <c r="F48" s="281" t="s">
        <v>48</v>
      </c>
      <c r="G48" s="281">
        <v>18</v>
      </c>
      <c r="H48" s="281">
        <v>0</v>
      </c>
      <c r="I48" s="281" t="s">
        <v>48</v>
      </c>
      <c r="J48" s="281" t="s">
        <v>48</v>
      </c>
      <c r="K48" s="281">
        <v>9</v>
      </c>
      <c r="L48" s="281" t="s">
        <v>48</v>
      </c>
      <c r="M48" s="281" t="s">
        <v>48</v>
      </c>
      <c r="N48" s="281" t="s">
        <v>48</v>
      </c>
      <c r="O48" s="281" t="s">
        <v>48</v>
      </c>
      <c r="P48" s="281" t="s">
        <v>48</v>
      </c>
      <c r="Q48" s="294" t="s">
        <v>48</v>
      </c>
    </row>
    <row r="49" spans="1:17" ht="18" customHeight="1" x14ac:dyDescent="0.3">
      <c r="A49" s="1088" t="s">
        <v>85</v>
      </c>
      <c r="B49" s="1089"/>
      <c r="C49" s="663" t="s">
        <v>33</v>
      </c>
      <c r="D49" s="617" t="s">
        <v>27</v>
      </c>
      <c r="E49" s="617" t="s">
        <v>22</v>
      </c>
      <c r="F49" s="617" t="s">
        <v>28</v>
      </c>
      <c r="G49" s="617" t="s">
        <v>30</v>
      </c>
      <c r="H49" s="617" t="s">
        <v>29</v>
      </c>
      <c r="I49" s="617" t="s">
        <v>34</v>
      </c>
      <c r="J49" s="617" t="s">
        <v>1</v>
      </c>
      <c r="K49" s="617">
        <v>100</v>
      </c>
      <c r="L49" s="617">
        <v>50</v>
      </c>
      <c r="M49" s="617">
        <v>0</v>
      </c>
      <c r="N49" s="617" t="s">
        <v>31</v>
      </c>
      <c r="O49" s="617" t="s">
        <v>32</v>
      </c>
      <c r="P49" s="617" t="s">
        <v>35</v>
      </c>
      <c r="Q49" s="618" t="s">
        <v>36</v>
      </c>
    </row>
    <row r="50" spans="1:17" ht="18" customHeight="1" x14ac:dyDescent="0.3">
      <c r="A50" s="1077"/>
      <c r="B50" s="1078"/>
      <c r="C50" s="660">
        <f>SUM(C47:C49)</f>
        <v>6</v>
      </c>
      <c r="D50" s="660">
        <f>SUM(D44:D45)</f>
        <v>6</v>
      </c>
      <c r="E50" s="660">
        <f>SUM(E44:E45)</f>
        <v>1</v>
      </c>
      <c r="F50" s="660">
        <f>SUM(F44:F45)</f>
        <v>104</v>
      </c>
      <c r="G50" s="660">
        <f>SUM(G44:G45)</f>
        <v>124</v>
      </c>
      <c r="H50" s="660">
        <v>38</v>
      </c>
      <c r="I50" s="660">
        <f>F50/5</f>
        <v>20.8</v>
      </c>
      <c r="J50" s="661">
        <f>104*100/124</f>
        <v>83.870967741935488</v>
      </c>
      <c r="K50" s="660">
        <v>0</v>
      </c>
      <c r="L50" s="660">
        <v>0</v>
      </c>
      <c r="M50" s="660">
        <v>0</v>
      </c>
      <c r="N50" s="660">
        <v>10</v>
      </c>
      <c r="O50" s="660">
        <v>3</v>
      </c>
      <c r="P50" s="660">
        <v>3</v>
      </c>
      <c r="Q50" s="664"/>
    </row>
    <row r="51" spans="1:17" ht="18" customHeight="1" x14ac:dyDescent="0.3">
      <c r="A51" s="1077" t="s">
        <v>86</v>
      </c>
      <c r="B51" s="1078"/>
      <c r="C51" s="657" t="s">
        <v>33</v>
      </c>
      <c r="D51" s="658" t="s">
        <v>27</v>
      </c>
      <c r="E51" s="658" t="s">
        <v>61</v>
      </c>
      <c r="F51" s="658" t="s">
        <v>62</v>
      </c>
      <c r="G51" s="658" t="s">
        <v>28</v>
      </c>
      <c r="H51" s="658" t="s">
        <v>63</v>
      </c>
      <c r="I51" s="658" t="s">
        <v>64</v>
      </c>
      <c r="J51" s="658" t="s">
        <v>34</v>
      </c>
      <c r="K51" s="658" t="s">
        <v>65</v>
      </c>
      <c r="L51" s="658" t="s">
        <v>1</v>
      </c>
      <c r="M51" s="658">
        <v>5</v>
      </c>
      <c r="N51" s="658">
        <v>10</v>
      </c>
      <c r="O51" s="659"/>
      <c r="P51" s="659"/>
      <c r="Q51" s="665"/>
    </row>
    <row r="52" spans="1:17" ht="15.6" customHeight="1" thickBot="1" x14ac:dyDescent="0.3">
      <c r="A52" s="1079"/>
      <c r="B52" s="1080"/>
      <c r="C52" s="666">
        <f>SUM(C50)</f>
        <v>6</v>
      </c>
      <c r="D52" s="666">
        <f>SUM(D47:D48)</f>
        <v>4</v>
      </c>
      <c r="E52" s="666">
        <f>SUM(E47:E48)</f>
        <v>20</v>
      </c>
      <c r="F52" s="666">
        <f>SUM(F47:F48)</f>
        <v>3</v>
      </c>
      <c r="G52" s="666">
        <f>SUM(G47:G48)</f>
        <v>97</v>
      </c>
      <c r="H52" s="666">
        <f>SUM(H47:H48)</f>
        <v>2</v>
      </c>
      <c r="I52" s="666" t="s">
        <v>221</v>
      </c>
      <c r="J52" s="666">
        <f>G52/H52</f>
        <v>48.5</v>
      </c>
      <c r="K52" s="666">
        <f>G52/E52</f>
        <v>4.8499999999999996</v>
      </c>
      <c r="L52" s="666">
        <f>120/2</f>
        <v>60</v>
      </c>
      <c r="M52" s="667"/>
      <c r="N52" s="667"/>
      <c r="O52" s="667"/>
      <c r="P52" s="668"/>
      <c r="Q52" s="669"/>
    </row>
    <row r="53" spans="1:17" ht="13.8" thickBot="1" x14ac:dyDescent="0.3"/>
    <row r="54" spans="1:17" ht="20.25" customHeight="1" thickBot="1" x14ac:dyDescent="0.3">
      <c r="A54" s="72" t="s">
        <v>1</v>
      </c>
      <c r="B54" s="802" t="s">
        <v>0</v>
      </c>
      <c r="C54" s="1090" t="s">
        <v>43</v>
      </c>
      <c r="D54" s="1091"/>
      <c r="E54" s="1091"/>
      <c r="F54" s="1091"/>
      <c r="G54" s="1091"/>
      <c r="H54" s="1092"/>
      <c r="I54" s="1081" t="s">
        <v>377</v>
      </c>
      <c r="J54" s="1082"/>
      <c r="K54" s="1083"/>
    </row>
    <row r="55" spans="1:17" ht="31.8" thickBot="1" x14ac:dyDescent="0.3">
      <c r="A55" s="74"/>
      <c r="B55" s="803"/>
      <c r="C55" s="285" t="s">
        <v>151</v>
      </c>
      <c r="D55" s="654" t="s">
        <v>152</v>
      </c>
      <c r="E55" s="654" t="s">
        <v>154</v>
      </c>
      <c r="F55" s="654" t="s">
        <v>153</v>
      </c>
      <c r="G55" s="654" t="s">
        <v>214</v>
      </c>
      <c r="H55" s="286" t="s">
        <v>215</v>
      </c>
      <c r="I55" s="651" t="s">
        <v>397</v>
      </c>
      <c r="J55" s="652" t="s">
        <v>332</v>
      </c>
      <c r="K55" s="653" t="s">
        <v>326</v>
      </c>
    </row>
    <row r="56" spans="1:17" ht="20.25" customHeight="1" thickBot="1" x14ac:dyDescent="0.3">
      <c r="A56" s="821" t="s">
        <v>17</v>
      </c>
      <c r="B56" s="822"/>
      <c r="C56" s="822"/>
      <c r="D56" s="822"/>
      <c r="E56" s="822"/>
      <c r="F56" s="822"/>
      <c r="G56" s="822"/>
      <c r="H56" s="823"/>
      <c r="I56" s="1084" t="s">
        <v>17</v>
      </c>
      <c r="J56" s="1085"/>
      <c r="K56" s="1086"/>
    </row>
    <row r="57" spans="1:17" ht="18" x14ac:dyDescent="0.25">
      <c r="A57" s="29">
        <v>1</v>
      </c>
      <c r="B57" s="26" t="s">
        <v>3</v>
      </c>
      <c r="C57" s="13">
        <v>2</v>
      </c>
      <c r="D57" s="14">
        <v>5</v>
      </c>
      <c r="E57" s="14">
        <v>8</v>
      </c>
      <c r="F57" s="14">
        <v>10</v>
      </c>
      <c r="G57" s="14">
        <v>12</v>
      </c>
      <c r="H57" s="69">
        <v>13</v>
      </c>
      <c r="I57" s="672">
        <v>4</v>
      </c>
      <c r="J57" s="645">
        <v>11</v>
      </c>
      <c r="K57" s="595">
        <v>12</v>
      </c>
      <c r="L57" s="5"/>
      <c r="M57" s="5"/>
      <c r="N57" s="5"/>
      <c r="O57" s="5"/>
      <c r="P57" s="5"/>
      <c r="Q57" s="5"/>
    </row>
    <row r="58" spans="1:17" ht="18" customHeight="1" x14ac:dyDescent="0.25">
      <c r="A58" s="30">
        <v>2</v>
      </c>
      <c r="B58" s="27" t="s">
        <v>4</v>
      </c>
      <c r="C58" s="17">
        <v>2</v>
      </c>
      <c r="D58" s="3">
        <v>2</v>
      </c>
      <c r="E58" s="3">
        <v>1</v>
      </c>
      <c r="F58" s="3">
        <v>2</v>
      </c>
      <c r="G58" s="3">
        <v>1</v>
      </c>
      <c r="H58" s="639" t="s">
        <v>216</v>
      </c>
      <c r="I58" s="673">
        <v>1</v>
      </c>
      <c r="J58" s="642">
        <v>2</v>
      </c>
      <c r="K58" s="597">
        <v>1</v>
      </c>
      <c r="L58" s="5"/>
      <c r="M58" s="5"/>
      <c r="N58" s="5"/>
      <c r="O58" s="5"/>
      <c r="P58" s="5"/>
      <c r="Q58" s="5"/>
    </row>
    <row r="59" spans="1:17" ht="18" x14ac:dyDescent="0.25">
      <c r="A59" s="31">
        <v>3</v>
      </c>
      <c r="B59" s="27" t="s">
        <v>5</v>
      </c>
      <c r="C59" s="246" t="s">
        <v>138</v>
      </c>
      <c r="D59" s="247" t="s">
        <v>138</v>
      </c>
      <c r="E59" s="247" t="s">
        <v>138</v>
      </c>
      <c r="F59" s="247" t="s">
        <v>138</v>
      </c>
      <c r="G59" s="247" t="s">
        <v>138</v>
      </c>
      <c r="H59" s="640" t="s">
        <v>138</v>
      </c>
      <c r="I59" s="544" t="s">
        <v>378</v>
      </c>
      <c r="J59" s="643" t="s">
        <v>378</v>
      </c>
      <c r="K59" s="597" t="s">
        <v>378</v>
      </c>
      <c r="L59" s="5"/>
      <c r="M59" s="5"/>
      <c r="N59" s="5"/>
      <c r="O59" s="5"/>
      <c r="P59" s="5"/>
      <c r="Q59" s="5"/>
    </row>
    <row r="60" spans="1:17" ht="16.8" x14ac:dyDescent="0.25">
      <c r="A60" s="32">
        <v>4</v>
      </c>
      <c r="B60" s="27" t="s">
        <v>38</v>
      </c>
      <c r="C60" s="246" t="s">
        <v>141</v>
      </c>
      <c r="D60" s="247" t="s">
        <v>171</v>
      </c>
      <c r="E60" s="247" t="s">
        <v>182</v>
      </c>
      <c r="F60" s="247" t="s">
        <v>170</v>
      </c>
      <c r="G60" s="247" t="s">
        <v>141</v>
      </c>
      <c r="H60" s="640" t="s">
        <v>182</v>
      </c>
      <c r="I60" s="544" t="s">
        <v>398</v>
      </c>
      <c r="J60" s="643" t="s">
        <v>379</v>
      </c>
      <c r="K60" s="597" t="s">
        <v>380</v>
      </c>
      <c r="L60" s="5"/>
      <c r="M60" s="5"/>
      <c r="N60" s="5"/>
      <c r="O60" s="5"/>
      <c r="P60" s="5"/>
      <c r="Q60" s="5"/>
    </row>
    <row r="61" spans="1:17" ht="16.8" x14ac:dyDescent="0.25">
      <c r="A61" s="33" t="s">
        <v>39</v>
      </c>
      <c r="B61" s="27" t="s">
        <v>6</v>
      </c>
      <c r="C61" s="17">
        <v>203</v>
      </c>
      <c r="D61" s="3">
        <v>199</v>
      </c>
      <c r="E61" s="3">
        <v>367</v>
      </c>
      <c r="F61" s="3">
        <v>310</v>
      </c>
      <c r="G61" s="3">
        <v>263</v>
      </c>
      <c r="H61" s="639" t="s">
        <v>216</v>
      </c>
      <c r="I61" s="544">
        <v>238</v>
      </c>
      <c r="J61" s="643">
        <v>223</v>
      </c>
      <c r="K61" s="597">
        <v>275</v>
      </c>
      <c r="L61" s="5"/>
      <c r="M61" s="5"/>
      <c r="N61" s="5"/>
      <c r="O61" s="5"/>
      <c r="P61" s="5"/>
      <c r="Q61" s="5"/>
    </row>
    <row r="62" spans="1:17" ht="16.8" x14ac:dyDescent="0.25">
      <c r="A62" s="34">
        <v>6</v>
      </c>
      <c r="B62" s="27" t="s">
        <v>40</v>
      </c>
      <c r="C62" s="17">
        <v>10</v>
      </c>
      <c r="D62" s="3">
        <v>10</v>
      </c>
      <c r="E62" s="3">
        <v>6</v>
      </c>
      <c r="F62" s="3">
        <v>8</v>
      </c>
      <c r="G62" s="3">
        <v>9</v>
      </c>
      <c r="H62" s="639" t="s">
        <v>216</v>
      </c>
      <c r="I62" s="544">
        <v>10</v>
      </c>
      <c r="J62" s="643">
        <v>2</v>
      </c>
      <c r="K62" s="597">
        <v>9</v>
      </c>
      <c r="L62" s="5"/>
      <c r="M62" s="5"/>
      <c r="N62" s="5"/>
      <c r="O62" s="5"/>
      <c r="P62" s="5"/>
      <c r="Q62" s="5"/>
    </row>
    <row r="63" spans="1:17" ht="16.8" x14ac:dyDescent="0.25">
      <c r="A63" s="35">
        <v>7</v>
      </c>
      <c r="B63" s="27" t="s">
        <v>7</v>
      </c>
      <c r="C63" s="17">
        <v>237</v>
      </c>
      <c r="D63" s="3">
        <v>212</v>
      </c>
      <c r="E63" s="3">
        <v>300</v>
      </c>
      <c r="F63" s="3">
        <v>300</v>
      </c>
      <c r="G63" s="3">
        <v>50</v>
      </c>
      <c r="H63" s="639" t="s">
        <v>216</v>
      </c>
      <c r="I63" s="544">
        <v>300</v>
      </c>
      <c r="J63" s="643">
        <v>219</v>
      </c>
      <c r="K63" s="597">
        <v>252</v>
      </c>
      <c r="L63" s="5"/>
      <c r="M63" s="5"/>
      <c r="N63" s="5"/>
      <c r="O63" s="5"/>
      <c r="P63" s="5"/>
      <c r="Q63" s="5"/>
    </row>
    <row r="64" spans="1:17" ht="16.8" x14ac:dyDescent="0.25">
      <c r="A64" s="36">
        <v>8</v>
      </c>
      <c r="B64" s="27" t="s">
        <v>41</v>
      </c>
      <c r="C64" s="17">
        <v>336</v>
      </c>
      <c r="D64" s="3">
        <v>283</v>
      </c>
      <c r="E64" s="3">
        <v>332</v>
      </c>
      <c r="F64" s="3">
        <v>326</v>
      </c>
      <c r="G64" s="3">
        <v>251</v>
      </c>
      <c r="H64" s="639" t="s">
        <v>216</v>
      </c>
      <c r="I64" s="544">
        <v>239</v>
      </c>
      <c r="J64" s="644">
        <v>222</v>
      </c>
      <c r="K64" s="600">
        <v>276</v>
      </c>
      <c r="L64" s="5"/>
      <c r="M64" s="5"/>
      <c r="N64" s="5"/>
      <c r="O64" s="5"/>
      <c r="P64" s="5"/>
      <c r="Q64" s="5"/>
    </row>
    <row r="65" spans="1:17" ht="15.6" customHeight="1" x14ac:dyDescent="0.25">
      <c r="A65" s="30">
        <v>9</v>
      </c>
      <c r="B65" s="27" t="s">
        <v>42</v>
      </c>
      <c r="C65" s="17">
        <v>5</v>
      </c>
      <c r="D65" s="3">
        <v>10</v>
      </c>
      <c r="E65" s="3">
        <v>9</v>
      </c>
      <c r="F65" s="3">
        <v>10</v>
      </c>
      <c r="G65" s="3">
        <v>10</v>
      </c>
      <c r="H65" s="639" t="s">
        <v>216</v>
      </c>
      <c r="I65" s="544">
        <v>2</v>
      </c>
      <c r="J65" s="548">
        <v>10</v>
      </c>
      <c r="K65" s="545">
        <v>8</v>
      </c>
      <c r="L65" s="5"/>
      <c r="M65" s="5"/>
      <c r="N65" s="5"/>
      <c r="O65" s="5"/>
      <c r="P65" s="5"/>
      <c r="Q65" s="5"/>
    </row>
    <row r="66" spans="1:17" ht="17.399999999999999" thickBot="1" x14ac:dyDescent="0.3">
      <c r="A66" s="37">
        <v>10</v>
      </c>
      <c r="B66" s="28" t="s">
        <v>19</v>
      </c>
      <c r="C66" s="19">
        <v>300</v>
      </c>
      <c r="D66" s="20">
        <v>281</v>
      </c>
      <c r="E66" s="20">
        <v>300</v>
      </c>
      <c r="F66" s="20">
        <v>297</v>
      </c>
      <c r="G66" s="20">
        <v>297</v>
      </c>
      <c r="H66" s="641" t="s">
        <v>216</v>
      </c>
      <c r="I66" s="546">
        <v>235</v>
      </c>
      <c r="J66" s="583">
        <v>291</v>
      </c>
      <c r="K66" s="547">
        <v>251</v>
      </c>
      <c r="L66" s="5"/>
      <c r="M66" s="5"/>
      <c r="N66" s="5"/>
      <c r="O66" s="5"/>
      <c r="P66" s="5"/>
      <c r="Q66" s="5"/>
    </row>
    <row r="67" spans="1:17" ht="18" customHeight="1" thickBot="1" x14ac:dyDescent="0.3">
      <c r="A67" s="813" t="s">
        <v>18</v>
      </c>
      <c r="B67" s="814"/>
      <c r="C67" s="814"/>
      <c r="D67" s="814"/>
      <c r="E67" s="814"/>
      <c r="F67" s="814"/>
      <c r="G67" s="814"/>
      <c r="H67" s="815"/>
      <c r="I67" s="1069" t="s">
        <v>18</v>
      </c>
      <c r="J67" s="1070"/>
      <c r="K67" s="1087"/>
      <c r="L67" s="78"/>
      <c r="M67" s="78"/>
      <c r="N67" s="78"/>
      <c r="O67" s="78"/>
      <c r="P67" s="78"/>
      <c r="Q67" s="78"/>
    </row>
    <row r="68" spans="1:17" ht="16.8" x14ac:dyDescent="0.25">
      <c r="A68" s="41">
        <v>11</v>
      </c>
      <c r="B68" s="232" t="s">
        <v>8</v>
      </c>
      <c r="C68" s="13">
        <v>28</v>
      </c>
      <c r="D68" s="14" t="s">
        <v>52</v>
      </c>
      <c r="E68" s="14" t="s">
        <v>52</v>
      </c>
      <c r="F68" s="14">
        <v>25</v>
      </c>
      <c r="G68" s="14">
        <v>38</v>
      </c>
      <c r="H68" s="646" t="s">
        <v>216</v>
      </c>
      <c r="I68" s="469">
        <v>1</v>
      </c>
      <c r="J68" s="649" t="s">
        <v>359</v>
      </c>
      <c r="K68" s="589">
        <v>3</v>
      </c>
      <c r="L68" s="5"/>
      <c r="M68" s="5"/>
      <c r="N68" s="5"/>
      <c r="O68" s="5"/>
      <c r="P68" s="5"/>
      <c r="Q68" s="5"/>
    </row>
    <row r="69" spans="1:17" ht="16.8" x14ac:dyDescent="0.25">
      <c r="A69" s="30">
        <v>12</v>
      </c>
      <c r="B69" s="233" t="s">
        <v>9</v>
      </c>
      <c r="C69" s="17">
        <v>38</v>
      </c>
      <c r="D69" s="3" t="s">
        <v>52</v>
      </c>
      <c r="E69" s="3" t="s">
        <v>52</v>
      </c>
      <c r="F69" s="3">
        <v>18</v>
      </c>
      <c r="G69" s="3">
        <v>50</v>
      </c>
      <c r="H69" s="639" t="s">
        <v>216</v>
      </c>
      <c r="I69" s="472">
        <v>5</v>
      </c>
      <c r="J69" s="647">
        <v>6</v>
      </c>
      <c r="K69" s="533">
        <v>7</v>
      </c>
      <c r="L69" s="5"/>
      <c r="M69" s="5"/>
      <c r="N69" s="5"/>
      <c r="O69" s="5"/>
      <c r="P69" s="5"/>
      <c r="Q69" s="5"/>
    </row>
    <row r="70" spans="1:17" ht="16.8" x14ac:dyDescent="0.25">
      <c r="A70" s="30">
        <v>13</v>
      </c>
      <c r="B70" s="233" t="s">
        <v>10</v>
      </c>
      <c r="C70" s="17">
        <v>5</v>
      </c>
      <c r="D70" s="3" t="s">
        <v>52</v>
      </c>
      <c r="E70" s="3" t="s">
        <v>52</v>
      </c>
      <c r="F70" s="3">
        <v>4</v>
      </c>
      <c r="G70" s="3">
        <v>5</v>
      </c>
      <c r="H70" s="639" t="s">
        <v>216</v>
      </c>
      <c r="I70" s="472">
        <v>4</v>
      </c>
      <c r="J70" s="647">
        <v>4</v>
      </c>
      <c r="K70" s="533">
        <v>4</v>
      </c>
      <c r="L70" s="5"/>
      <c r="M70" s="5"/>
      <c r="N70" s="5"/>
      <c r="O70" s="5"/>
      <c r="P70" s="5"/>
      <c r="Q70" s="5"/>
    </row>
    <row r="71" spans="1:17" ht="16.8" x14ac:dyDescent="0.25">
      <c r="A71" s="30">
        <v>14</v>
      </c>
      <c r="B71" s="233" t="s">
        <v>11</v>
      </c>
      <c r="C71" s="17" t="s">
        <v>51</v>
      </c>
      <c r="D71" s="3" t="s">
        <v>52</v>
      </c>
      <c r="E71" s="3" t="s">
        <v>52</v>
      </c>
      <c r="F71" s="3" t="s">
        <v>51</v>
      </c>
      <c r="G71" s="3" t="s">
        <v>51</v>
      </c>
      <c r="H71" s="639" t="s">
        <v>216</v>
      </c>
      <c r="I71" s="472" t="s">
        <v>51</v>
      </c>
      <c r="J71" s="647" t="s">
        <v>22</v>
      </c>
      <c r="K71" s="533" t="s">
        <v>51</v>
      </c>
      <c r="L71" s="5"/>
      <c r="M71" s="5"/>
      <c r="N71" s="5"/>
      <c r="O71" s="5"/>
      <c r="P71" s="5"/>
      <c r="Q71" s="5"/>
    </row>
    <row r="72" spans="1:17" ht="16.8" x14ac:dyDescent="0.25">
      <c r="A72" s="30">
        <v>15</v>
      </c>
      <c r="B72" s="233" t="s">
        <v>12</v>
      </c>
      <c r="C72" s="17" t="s">
        <v>20</v>
      </c>
      <c r="D72" s="3" t="s">
        <v>52</v>
      </c>
      <c r="E72" s="3" t="s">
        <v>52</v>
      </c>
      <c r="F72" s="3" t="s">
        <v>20</v>
      </c>
      <c r="G72" s="3" t="s">
        <v>20</v>
      </c>
      <c r="H72" s="639" t="s">
        <v>216</v>
      </c>
      <c r="I72" s="472" t="s">
        <v>20</v>
      </c>
      <c r="J72" s="647" t="s">
        <v>20</v>
      </c>
      <c r="K72" s="533" t="s">
        <v>20</v>
      </c>
      <c r="L72" s="5"/>
      <c r="M72" s="5"/>
      <c r="N72" s="5"/>
      <c r="O72" s="5"/>
      <c r="P72" s="5"/>
      <c r="Q72" s="5"/>
    </row>
    <row r="73" spans="1:17" ht="16.2" x14ac:dyDescent="0.25">
      <c r="A73" s="42">
        <v>16</v>
      </c>
      <c r="B73" s="233" t="s">
        <v>13</v>
      </c>
      <c r="C73" s="17">
        <v>6</v>
      </c>
      <c r="D73" s="3" t="s">
        <v>52</v>
      </c>
      <c r="E73" s="3" t="s">
        <v>52</v>
      </c>
      <c r="F73" s="3">
        <v>60</v>
      </c>
      <c r="G73" s="3">
        <v>42</v>
      </c>
      <c r="H73" s="639" t="s">
        <v>216</v>
      </c>
      <c r="I73" s="472">
        <v>12</v>
      </c>
      <c r="J73" s="647" t="s">
        <v>52</v>
      </c>
      <c r="K73" s="533" t="s">
        <v>52</v>
      </c>
      <c r="L73" s="5"/>
      <c r="M73" s="5"/>
      <c r="N73" s="5"/>
      <c r="O73" s="5"/>
      <c r="P73" s="5"/>
      <c r="Q73" s="5"/>
    </row>
    <row r="74" spans="1:17" ht="16.2" x14ac:dyDescent="0.25">
      <c r="A74" s="42">
        <v>17</v>
      </c>
      <c r="B74" s="233" t="s">
        <v>50</v>
      </c>
      <c r="C74" s="17">
        <v>14</v>
      </c>
      <c r="D74" s="3" t="s">
        <v>52</v>
      </c>
      <c r="E74" s="3" t="s">
        <v>52</v>
      </c>
      <c r="F74" s="3">
        <v>44</v>
      </c>
      <c r="G74" s="3">
        <v>21</v>
      </c>
      <c r="H74" s="639" t="s">
        <v>216</v>
      </c>
      <c r="I74" s="472">
        <v>18</v>
      </c>
      <c r="J74" s="647" t="s">
        <v>52</v>
      </c>
      <c r="K74" s="533" t="s">
        <v>52</v>
      </c>
      <c r="L74" s="5"/>
      <c r="M74" s="5"/>
      <c r="N74" s="5"/>
      <c r="O74" s="5"/>
      <c r="P74" s="5"/>
      <c r="Q74" s="5"/>
    </row>
    <row r="75" spans="1:17" ht="16.2" x14ac:dyDescent="0.25">
      <c r="A75" s="42">
        <v>18</v>
      </c>
      <c r="B75" s="233" t="s">
        <v>14</v>
      </c>
      <c r="C75" s="17">
        <v>0</v>
      </c>
      <c r="D75" s="3" t="s">
        <v>52</v>
      </c>
      <c r="E75" s="3" t="s">
        <v>52</v>
      </c>
      <c r="F75" s="3">
        <v>1</v>
      </c>
      <c r="G75" s="3">
        <v>1</v>
      </c>
      <c r="H75" s="639" t="s">
        <v>216</v>
      </c>
      <c r="I75" s="472">
        <v>0</v>
      </c>
      <c r="J75" s="647" t="s">
        <v>52</v>
      </c>
      <c r="K75" s="533" t="s">
        <v>52</v>
      </c>
      <c r="L75" s="5"/>
      <c r="M75" s="5"/>
      <c r="N75" s="5"/>
      <c r="O75" s="5"/>
      <c r="P75" s="5"/>
      <c r="Q75" s="5"/>
    </row>
    <row r="76" spans="1:17" ht="16.2" x14ac:dyDescent="0.25">
      <c r="A76" s="42">
        <v>19</v>
      </c>
      <c r="B76" s="233" t="s">
        <v>2</v>
      </c>
      <c r="C76" s="17">
        <v>0</v>
      </c>
      <c r="D76" s="3" t="s">
        <v>52</v>
      </c>
      <c r="E76" s="3" t="s">
        <v>52</v>
      </c>
      <c r="F76" s="3">
        <v>0</v>
      </c>
      <c r="G76" s="3">
        <v>3</v>
      </c>
      <c r="H76" s="639" t="s">
        <v>216</v>
      </c>
      <c r="I76" s="472">
        <v>0</v>
      </c>
      <c r="J76" s="647" t="s">
        <v>52</v>
      </c>
      <c r="K76" s="533" t="s">
        <v>52</v>
      </c>
      <c r="L76" s="5"/>
      <c r="M76" s="5"/>
      <c r="N76" s="5"/>
      <c r="O76" s="5"/>
      <c r="P76" s="5"/>
      <c r="Q76" s="5"/>
    </row>
    <row r="77" spans="1:17" ht="16.2" x14ac:dyDescent="0.25">
      <c r="A77" s="42">
        <v>20</v>
      </c>
      <c r="B77" s="233" t="s">
        <v>15</v>
      </c>
      <c r="C77" s="17">
        <v>0</v>
      </c>
      <c r="D77" s="3" t="s">
        <v>52</v>
      </c>
      <c r="E77" s="3" t="s">
        <v>52</v>
      </c>
      <c r="F77" s="3">
        <v>5</v>
      </c>
      <c r="G77" s="3">
        <v>5</v>
      </c>
      <c r="H77" s="639" t="s">
        <v>216</v>
      </c>
      <c r="I77" s="472">
        <v>0</v>
      </c>
      <c r="J77" s="647" t="s">
        <v>52</v>
      </c>
      <c r="K77" s="533" t="s">
        <v>52</v>
      </c>
      <c r="L77" s="5"/>
      <c r="M77" s="5"/>
      <c r="N77" s="5"/>
      <c r="O77" s="5"/>
      <c r="P77" s="5"/>
      <c r="Q77" s="5"/>
    </row>
    <row r="78" spans="1:17" ht="16.8" thickBot="1" x14ac:dyDescent="0.3">
      <c r="A78" s="77">
        <v>21</v>
      </c>
      <c r="B78" s="234" t="s">
        <v>16</v>
      </c>
      <c r="C78" s="19" t="s">
        <v>20</v>
      </c>
      <c r="D78" s="20" t="s">
        <v>52</v>
      </c>
      <c r="E78" s="20" t="s">
        <v>52</v>
      </c>
      <c r="F78" s="20" t="s">
        <v>20</v>
      </c>
      <c r="G78" s="20" t="s">
        <v>20</v>
      </c>
      <c r="H78" s="641" t="s">
        <v>216</v>
      </c>
      <c r="I78" s="474" t="s">
        <v>20</v>
      </c>
      <c r="J78" s="648" t="s">
        <v>52</v>
      </c>
      <c r="K78" s="590" t="s">
        <v>52</v>
      </c>
      <c r="L78" s="5"/>
      <c r="M78" s="5"/>
      <c r="N78" s="5"/>
      <c r="O78" s="5"/>
      <c r="P78" s="5"/>
      <c r="Q78" s="5"/>
    </row>
    <row r="79" spans="1:17" ht="13.8" thickBot="1" x14ac:dyDescent="0.3"/>
    <row r="80" spans="1:17" ht="23.4" thickBot="1" x14ac:dyDescent="0.3">
      <c r="A80" s="893" t="s">
        <v>44</v>
      </c>
      <c r="B80" s="894"/>
      <c r="C80" s="780"/>
      <c r="D80" s="780"/>
      <c r="E80" s="780"/>
      <c r="F80" s="780"/>
      <c r="G80" s="780"/>
      <c r="H80" s="780"/>
      <c r="I80" s="780"/>
      <c r="J80" s="780"/>
      <c r="K80" s="780"/>
      <c r="L80" s="780"/>
      <c r="M80" s="780"/>
      <c r="N80" s="780"/>
      <c r="O80" s="780"/>
      <c r="P80" s="780"/>
      <c r="Q80" s="781"/>
    </row>
    <row r="81" spans="1:28" ht="15.6" customHeight="1" x14ac:dyDescent="0.3">
      <c r="A81" s="989" t="s">
        <v>390</v>
      </c>
      <c r="B81" s="989"/>
      <c r="C81" s="79" t="s">
        <v>33</v>
      </c>
      <c r="D81" s="49" t="s">
        <v>27</v>
      </c>
      <c r="E81" s="49" t="s">
        <v>22</v>
      </c>
      <c r="F81" s="49" t="s">
        <v>28</v>
      </c>
      <c r="G81" s="49" t="s">
        <v>30</v>
      </c>
      <c r="H81" s="49" t="s">
        <v>29</v>
      </c>
      <c r="I81" s="49" t="s">
        <v>34</v>
      </c>
      <c r="J81" s="49" t="s">
        <v>1</v>
      </c>
      <c r="K81" s="49">
        <v>100</v>
      </c>
      <c r="L81" s="49">
        <v>50</v>
      </c>
      <c r="M81" s="49">
        <v>0</v>
      </c>
      <c r="N81" s="49" t="s">
        <v>31</v>
      </c>
      <c r="O81" s="49" t="s">
        <v>32</v>
      </c>
      <c r="P81" s="49" t="s">
        <v>35</v>
      </c>
      <c r="Q81" s="50" t="s">
        <v>36</v>
      </c>
    </row>
    <row r="82" spans="1:28" ht="15.6" customHeight="1" x14ac:dyDescent="0.25">
      <c r="A82" s="989"/>
      <c r="B82" s="989"/>
      <c r="C82" s="566">
        <v>5</v>
      </c>
      <c r="D82" s="262">
        <v>9</v>
      </c>
      <c r="E82" s="262">
        <v>1</v>
      </c>
      <c r="F82" s="262">
        <v>320</v>
      </c>
      <c r="G82" s="262">
        <v>502</v>
      </c>
      <c r="H82" s="262">
        <v>71</v>
      </c>
      <c r="I82" s="262">
        <v>40</v>
      </c>
      <c r="J82" s="262">
        <v>63.74</v>
      </c>
      <c r="K82" s="262" t="s">
        <v>48</v>
      </c>
      <c r="L82" s="262">
        <v>3</v>
      </c>
      <c r="M82" s="262" t="s">
        <v>48</v>
      </c>
      <c r="N82" s="262">
        <v>43</v>
      </c>
      <c r="O82" s="262">
        <v>3</v>
      </c>
      <c r="P82" s="6">
        <v>5</v>
      </c>
      <c r="Q82" s="278"/>
    </row>
    <row r="83" spans="1:28" ht="15.6" customHeight="1" thickBot="1" x14ac:dyDescent="0.35">
      <c r="A83" s="972" t="s">
        <v>391</v>
      </c>
      <c r="B83" s="1072"/>
      <c r="C83" s="371">
        <v>5</v>
      </c>
      <c r="D83" s="371">
        <v>8</v>
      </c>
      <c r="E83" s="371" t="s">
        <v>48</v>
      </c>
      <c r="F83" s="371">
        <v>217</v>
      </c>
      <c r="G83" s="371">
        <v>418</v>
      </c>
      <c r="H83" s="371">
        <v>103</v>
      </c>
      <c r="I83" s="371">
        <v>27.12</v>
      </c>
      <c r="J83" s="371">
        <v>51.91</v>
      </c>
      <c r="K83" s="371">
        <v>1</v>
      </c>
      <c r="L83" s="371" t="s">
        <v>48</v>
      </c>
      <c r="M83" s="371">
        <v>1</v>
      </c>
      <c r="N83" s="371">
        <v>21</v>
      </c>
      <c r="O83" s="371">
        <v>2</v>
      </c>
      <c r="P83" s="553">
        <v>5</v>
      </c>
      <c r="Q83" s="554"/>
    </row>
    <row r="84" spans="1:28" ht="17.399999999999999" customHeight="1" x14ac:dyDescent="0.3">
      <c r="A84" s="1073" t="s">
        <v>373</v>
      </c>
      <c r="B84" s="1074"/>
      <c r="C84" s="291" t="s">
        <v>33</v>
      </c>
      <c r="D84" s="292" t="s">
        <v>27</v>
      </c>
      <c r="E84" s="292" t="s">
        <v>61</v>
      </c>
      <c r="F84" s="292" t="s">
        <v>62</v>
      </c>
      <c r="G84" s="292" t="s">
        <v>28</v>
      </c>
      <c r="H84" s="292" t="s">
        <v>63</v>
      </c>
      <c r="I84" s="292" t="s">
        <v>64</v>
      </c>
      <c r="J84" s="292" t="s">
        <v>34</v>
      </c>
      <c r="K84" s="292" t="s">
        <v>65</v>
      </c>
      <c r="L84" s="292" t="s">
        <v>1</v>
      </c>
      <c r="M84" s="292">
        <v>5</v>
      </c>
      <c r="N84" s="292">
        <v>10</v>
      </c>
      <c r="O84" s="49"/>
      <c r="P84" s="49"/>
      <c r="Q84" s="50"/>
    </row>
    <row r="85" spans="1:28" ht="17.399999999999999" customHeight="1" x14ac:dyDescent="0.25">
      <c r="A85" s="1075"/>
      <c r="B85" s="1076"/>
      <c r="C85" s="279">
        <v>5</v>
      </c>
      <c r="D85" s="262">
        <v>3</v>
      </c>
      <c r="E85" s="262">
        <v>21</v>
      </c>
      <c r="F85" s="262">
        <v>2</v>
      </c>
      <c r="G85" s="262">
        <v>79</v>
      </c>
      <c r="H85" s="262">
        <v>0</v>
      </c>
      <c r="I85" s="262" t="s">
        <v>48</v>
      </c>
      <c r="J85" s="262" t="s">
        <v>48</v>
      </c>
      <c r="K85" s="262">
        <v>3.76</v>
      </c>
      <c r="L85" s="262" t="s">
        <v>48</v>
      </c>
      <c r="M85" s="262" t="s">
        <v>48</v>
      </c>
      <c r="N85" s="262" t="s">
        <v>48</v>
      </c>
      <c r="O85" s="262"/>
      <c r="P85" s="6"/>
      <c r="Q85" s="278"/>
    </row>
    <row r="86" spans="1:28" ht="17.399999999999999" customHeight="1" thickBot="1" x14ac:dyDescent="0.3">
      <c r="A86" s="972" t="s">
        <v>372</v>
      </c>
      <c r="B86" s="967"/>
      <c r="C86" s="280">
        <v>5</v>
      </c>
      <c r="D86" s="281">
        <v>10</v>
      </c>
      <c r="E86" s="281">
        <v>80</v>
      </c>
      <c r="F86" s="281">
        <v>15</v>
      </c>
      <c r="G86" s="281">
        <v>226</v>
      </c>
      <c r="H86" s="281">
        <v>8</v>
      </c>
      <c r="I86" s="293" t="s">
        <v>399</v>
      </c>
      <c r="J86" s="281">
        <v>28.25</v>
      </c>
      <c r="K86" s="281">
        <v>2.82</v>
      </c>
      <c r="L86" s="281">
        <v>60</v>
      </c>
      <c r="M86" s="281" t="s">
        <v>48</v>
      </c>
      <c r="N86" s="281" t="s">
        <v>48</v>
      </c>
      <c r="O86" s="281"/>
      <c r="P86" s="130"/>
      <c r="Q86" s="272"/>
    </row>
    <row r="87" spans="1:28" ht="17.399999999999999" customHeight="1" x14ac:dyDescent="0.3">
      <c r="A87" s="1088" t="s">
        <v>85</v>
      </c>
      <c r="B87" s="1089"/>
      <c r="C87" s="663" t="s">
        <v>33</v>
      </c>
      <c r="D87" s="617" t="s">
        <v>27</v>
      </c>
      <c r="E87" s="617" t="s">
        <v>22</v>
      </c>
      <c r="F87" s="617" t="s">
        <v>28</v>
      </c>
      <c r="G87" s="617" t="s">
        <v>30</v>
      </c>
      <c r="H87" s="617" t="s">
        <v>29</v>
      </c>
      <c r="I87" s="617" t="s">
        <v>34</v>
      </c>
      <c r="J87" s="617" t="s">
        <v>1</v>
      </c>
      <c r="K87" s="617">
        <v>100</v>
      </c>
      <c r="L87" s="617">
        <v>50</v>
      </c>
      <c r="M87" s="617">
        <v>0</v>
      </c>
      <c r="N87" s="617" t="s">
        <v>31</v>
      </c>
      <c r="O87" s="617" t="s">
        <v>32</v>
      </c>
      <c r="P87" s="617" t="s">
        <v>35</v>
      </c>
      <c r="Q87" s="618" t="s">
        <v>36</v>
      </c>
    </row>
    <row r="88" spans="1:28" ht="17.399999999999999" customHeight="1" x14ac:dyDescent="0.3">
      <c r="A88" s="1077"/>
      <c r="B88" s="1078"/>
      <c r="C88" s="660">
        <f>SUM(C85:C87)</f>
        <v>10</v>
      </c>
      <c r="D88" s="660">
        <f>SUM(D82:D83)</f>
        <v>17</v>
      </c>
      <c r="E88" s="660">
        <f>SUM(E82:E83)</f>
        <v>1</v>
      </c>
      <c r="F88" s="660">
        <f>SUM(F82:F83)</f>
        <v>537</v>
      </c>
      <c r="G88" s="660">
        <f>SUM(G82:G83)</f>
        <v>920</v>
      </c>
      <c r="H88" s="660">
        <v>103</v>
      </c>
      <c r="I88" s="661">
        <f>F88/16</f>
        <v>33.5625</v>
      </c>
      <c r="J88" s="661">
        <f>F88*100/G88</f>
        <v>58.369565217391305</v>
      </c>
      <c r="K88" s="660">
        <f>SUM(K82:K83)</f>
        <v>1</v>
      </c>
      <c r="L88" s="660">
        <v>3</v>
      </c>
      <c r="M88" s="660">
        <f>SUM(M82:M83)</f>
        <v>1</v>
      </c>
      <c r="N88" s="660">
        <f>SUM(N82:N83)</f>
        <v>64</v>
      </c>
      <c r="O88" s="660">
        <f>SUM(O82:O83)</f>
        <v>5</v>
      </c>
      <c r="P88" s="660">
        <f>SUM(P82:P83)</f>
        <v>10</v>
      </c>
      <c r="Q88" s="664"/>
    </row>
    <row r="89" spans="1:28" ht="17.399999999999999" customHeight="1" x14ac:dyDescent="0.3">
      <c r="A89" s="1077" t="s">
        <v>86</v>
      </c>
      <c r="B89" s="1078"/>
      <c r="C89" s="657" t="s">
        <v>33</v>
      </c>
      <c r="D89" s="658" t="s">
        <v>27</v>
      </c>
      <c r="E89" s="658" t="s">
        <v>61</v>
      </c>
      <c r="F89" s="658" t="s">
        <v>62</v>
      </c>
      <c r="G89" s="658" t="s">
        <v>28</v>
      </c>
      <c r="H89" s="658" t="s">
        <v>63</v>
      </c>
      <c r="I89" s="658" t="s">
        <v>64</v>
      </c>
      <c r="J89" s="658" t="s">
        <v>34</v>
      </c>
      <c r="K89" s="658" t="s">
        <v>65</v>
      </c>
      <c r="L89" s="658" t="s">
        <v>1</v>
      </c>
      <c r="M89" s="658">
        <v>5</v>
      </c>
      <c r="N89" s="658">
        <v>10</v>
      </c>
      <c r="O89" s="659"/>
      <c r="P89" s="659"/>
      <c r="Q89" s="665"/>
    </row>
    <row r="90" spans="1:28" ht="17.399999999999999" customHeight="1" thickBot="1" x14ac:dyDescent="0.3">
      <c r="A90" s="1079"/>
      <c r="B90" s="1080"/>
      <c r="C90" s="666">
        <f>SUM(C88)</f>
        <v>10</v>
      </c>
      <c r="D90" s="666">
        <f>SUM(D85:D86)</f>
        <v>13</v>
      </c>
      <c r="E90" s="666">
        <f>SUM(E85:E86)</f>
        <v>101</v>
      </c>
      <c r="F90" s="666">
        <f>SUM(F85:F86)</f>
        <v>17</v>
      </c>
      <c r="G90" s="666">
        <f>SUM(G85:G86)</f>
        <v>305</v>
      </c>
      <c r="H90" s="666">
        <f>SUM(H85:H86)</f>
        <v>8</v>
      </c>
      <c r="I90" s="666" t="s">
        <v>399</v>
      </c>
      <c r="J90" s="666">
        <f>G90/H90</f>
        <v>38.125</v>
      </c>
      <c r="K90" s="674">
        <f>G90/E90</f>
        <v>3.0198019801980198</v>
      </c>
      <c r="L90" s="666">
        <f>606/8</f>
        <v>75.75</v>
      </c>
      <c r="M90" s="667"/>
      <c r="N90" s="667"/>
      <c r="O90" s="667"/>
      <c r="P90" s="668"/>
      <c r="Q90" s="669"/>
    </row>
    <row r="91" spans="1:28" ht="31.8" customHeight="1" thickBot="1" x14ac:dyDescent="0.3"/>
    <row r="92" spans="1:28" ht="16.2" customHeight="1" thickBot="1" x14ac:dyDescent="0.3">
      <c r="A92" s="806" t="s">
        <v>1</v>
      </c>
      <c r="B92" s="942" t="s">
        <v>0</v>
      </c>
      <c r="C92" s="810" t="s">
        <v>47</v>
      </c>
      <c r="D92" s="811"/>
      <c r="E92" s="811"/>
      <c r="F92" s="811"/>
      <c r="G92" s="811"/>
      <c r="H92" s="811"/>
      <c r="I92" s="811"/>
      <c r="J92" s="811"/>
      <c r="K92" s="811"/>
      <c r="L92" s="812"/>
      <c r="M92" s="982" t="s">
        <v>333</v>
      </c>
      <c r="N92" s="983"/>
      <c r="O92" s="983"/>
      <c r="P92" s="983"/>
      <c r="Q92" s="983"/>
      <c r="R92" s="983"/>
      <c r="S92" s="983"/>
      <c r="T92" s="983"/>
      <c r="U92" s="983"/>
      <c r="V92" s="983"/>
      <c r="W92" s="983"/>
      <c r="X92" s="983"/>
      <c r="Y92" s="983"/>
      <c r="Z92" s="983"/>
      <c r="AA92" s="983"/>
      <c r="AB92" s="984"/>
    </row>
    <row r="93" spans="1:28" ht="30" customHeight="1" thickBot="1" x14ac:dyDescent="0.3">
      <c r="A93" s="807"/>
      <c r="B93" s="930"/>
      <c r="C93" s="883" t="s">
        <v>244</v>
      </c>
      <c r="D93" s="884"/>
      <c r="E93" s="808" t="s">
        <v>243</v>
      </c>
      <c r="F93" s="809"/>
      <c r="G93" s="883" t="s">
        <v>245</v>
      </c>
      <c r="H93" s="884"/>
      <c r="I93" s="808" t="s">
        <v>198</v>
      </c>
      <c r="J93" s="809"/>
      <c r="K93" s="808" t="s">
        <v>156</v>
      </c>
      <c r="L93" s="809"/>
      <c r="M93" s="954" t="s">
        <v>382</v>
      </c>
      <c r="N93" s="955"/>
      <c r="O93" s="954" t="s">
        <v>383</v>
      </c>
      <c r="P93" s="955"/>
      <c r="Q93" s="954" t="s">
        <v>384</v>
      </c>
      <c r="R93" s="955"/>
      <c r="S93" s="954" t="s">
        <v>385</v>
      </c>
      <c r="T93" s="955"/>
      <c r="U93" s="954" t="s">
        <v>386</v>
      </c>
      <c r="V93" s="955"/>
      <c r="W93" s="954" t="s">
        <v>387</v>
      </c>
      <c r="X93" s="955"/>
      <c r="Y93" s="954" t="s">
        <v>388</v>
      </c>
      <c r="Z93" s="955"/>
      <c r="AA93" s="954" t="s">
        <v>389</v>
      </c>
      <c r="AB93" s="955"/>
    </row>
    <row r="94" spans="1:28" ht="17.399999999999999" customHeight="1" thickBot="1" x14ac:dyDescent="0.3">
      <c r="A94" s="816" t="s">
        <v>17</v>
      </c>
      <c r="B94" s="817"/>
      <c r="C94" s="817"/>
      <c r="D94" s="817"/>
      <c r="E94" s="817"/>
      <c r="F94" s="817"/>
      <c r="G94" s="817"/>
      <c r="H94" s="817"/>
      <c r="I94" s="817"/>
      <c r="J94" s="817"/>
      <c r="K94" s="817"/>
      <c r="L94" s="818"/>
      <c r="M94" s="959" t="s">
        <v>17</v>
      </c>
      <c r="N94" s="960"/>
      <c r="O94" s="960"/>
      <c r="P94" s="960"/>
      <c r="Q94" s="960"/>
      <c r="R94" s="960"/>
      <c r="S94" s="960"/>
      <c r="T94" s="960"/>
      <c r="U94" s="960"/>
      <c r="V94" s="960"/>
      <c r="W94" s="960"/>
      <c r="X94" s="960"/>
      <c r="Y94" s="960"/>
      <c r="Z94" s="960"/>
      <c r="AA94" s="960"/>
      <c r="AB94" s="961"/>
    </row>
    <row r="95" spans="1:28" ht="15.6" customHeight="1" x14ac:dyDescent="0.25">
      <c r="A95" s="29">
        <v>1</v>
      </c>
      <c r="B95" s="239" t="s">
        <v>3</v>
      </c>
      <c r="C95" s="948">
        <v>1</v>
      </c>
      <c r="D95" s="949"/>
      <c r="E95" s="948">
        <v>14</v>
      </c>
      <c r="F95" s="949"/>
      <c r="G95" s="948">
        <v>21</v>
      </c>
      <c r="H95" s="949"/>
      <c r="I95" s="950">
        <v>28</v>
      </c>
      <c r="J95" s="951"/>
      <c r="K95" s="950">
        <v>43</v>
      </c>
      <c r="L95" s="951"/>
      <c r="M95" s="962">
        <v>2</v>
      </c>
      <c r="N95" s="963"/>
      <c r="O95" s="962">
        <v>8</v>
      </c>
      <c r="P95" s="963"/>
      <c r="Q95" s="962">
        <v>11</v>
      </c>
      <c r="R95" s="963"/>
      <c r="S95" s="962">
        <v>16</v>
      </c>
      <c r="T95" s="963"/>
      <c r="U95" s="962">
        <v>24</v>
      </c>
      <c r="V95" s="963"/>
      <c r="W95" s="962">
        <v>25</v>
      </c>
      <c r="X95" s="963"/>
      <c r="Y95" s="962">
        <v>32</v>
      </c>
      <c r="Z95" s="963"/>
      <c r="AA95" s="962">
        <v>35</v>
      </c>
      <c r="AB95" s="963"/>
    </row>
    <row r="96" spans="1:28" ht="18" customHeight="1" x14ac:dyDescent="0.25">
      <c r="A96" s="30">
        <v>2</v>
      </c>
      <c r="B96" s="240" t="s">
        <v>4</v>
      </c>
      <c r="C96" s="17">
        <v>1</v>
      </c>
      <c r="D96" s="211">
        <v>3</v>
      </c>
      <c r="E96" s="17">
        <v>1</v>
      </c>
      <c r="F96" s="211">
        <v>3</v>
      </c>
      <c r="G96" s="17">
        <v>2</v>
      </c>
      <c r="H96" s="18">
        <v>4</v>
      </c>
      <c r="I96" s="24">
        <v>1</v>
      </c>
      <c r="J96" s="18">
        <v>3</v>
      </c>
      <c r="K96" s="24">
        <v>2</v>
      </c>
      <c r="L96" s="18">
        <v>4</v>
      </c>
      <c r="M96" s="608">
        <v>2</v>
      </c>
      <c r="N96" s="609">
        <v>4</v>
      </c>
      <c r="O96" s="610">
        <v>2</v>
      </c>
      <c r="P96" s="611">
        <v>4</v>
      </c>
      <c r="Q96" s="608">
        <v>2</v>
      </c>
      <c r="R96" s="609">
        <v>4</v>
      </c>
      <c r="S96" s="608">
        <v>2</v>
      </c>
      <c r="T96" s="609">
        <v>4</v>
      </c>
      <c r="U96" s="610">
        <v>2</v>
      </c>
      <c r="V96" s="611">
        <v>4</v>
      </c>
      <c r="W96" s="608">
        <v>2</v>
      </c>
      <c r="X96" s="609">
        <v>4</v>
      </c>
      <c r="Y96" s="608">
        <v>1</v>
      </c>
      <c r="Z96" s="609">
        <v>3</v>
      </c>
      <c r="AA96" s="610">
        <v>2</v>
      </c>
      <c r="AB96" s="611">
        <v>4</v>
      </c>
    </row>
    <row r="97" spans="1:28" ht="18" customHeight="1" x14ac:dyDescent="0.25">
      <c r="A97" s="31">
        <v>3</v>
      </c>
      <c r="B97" s="240" t="s">
        <v>5</v>
      </c>
      <c r="C97" s="873">
        <v>5</v>
      </c>
      <c r="D97" s="874"/>
      <c r="E97" s="873">
        <v>5</v>
      </c>
      <c r="F97" s="874"/>
      <c r="G97" s="873">
        <v>5</v>
      </c>
      <c r="H97" s="874"/>
      <c r="I97" s="871">
        <v>5</v>
      </c>
      <c r="J97" s="872"/>
      <c r="K97" s="871">
        <v>5</v>
      </c>
      <c r="L97" s="872"/>
      <c r="M97" s="952">
        <v>6</v>
      </c>
      <c r="N97" s="953"/>
      <c r="O97" s="952">
        <v>6</v>
      </c>
      <c r="P97" s="953"/>
      <c r="Q97" s="952">
        <v>6</v>
      </c>
      <c r="R97" s="953"/>
      <c r="S97" s="952">
        <v>6</v>
      </c>
      <c r="T97" s="953"/>
      <c r="U97" s="952">
        <v>6</v>
      </c>
      <c r="V97" s="953"/>
      <c r="W97" s="952">
        <v>6</v>
      </c>
      <c r="X97" s="953"/>
      <c r="Y97" s="952">
        <v>6</v>
      </c>
      <c r="Z97" s="953"/>
      <c r="AA97" s="952">
        <v>6</v>
      </c>
      <c r="AB97" s="953"/>
    </row>
    <row r="98" spans="1:28" ht="16.8" x14ac:dyDescent="0.25">
      <c r="A98" s="32">
        <v>4</v>
      </c>
      <c r="B98" s="240" t="s">
        <v>38</v>
      </c>
      <c r="C98" s="873">
        <v>3</v>
      </c>
      <c r="D98" s="874"/>
      <c r="E98" s="873">
        <v>4</v>
      </c>
      <c r="F98" s="874"/>
      <c r="G98" s="873">
        <v>2</v>
      </c>
      <c r="H98" s="874"/>
      <c r="I98" s="871">
        <v>1</v>
      </c>
      <c r="J98" s="872"/>
      <c r="K98" s="871">
        <v>6</v>
      </c>
      <c r="L98" s="872"/>
      <c r="M98" s="952">
        <v>5</v>
      </c>
      <c r="N98" s="953"/>
      <c r="O98" s="952">
        <v>8</v>
      </c>
      <c r="P98" s="953"/>
      <c r="Q98" s="952">
        <v>1</v>
      </c>
      <c r="R98" s="953"/>
      <c r="S98" s="952">
        <v>7</v>
      </c>
      <c r="T98" s="953"/>
      <c r="U98" s="952">
        <v>3</v>
      </c>
      <c r="V98" s="953"/>
      <c r="W98" s="952">
        <v>4</v>
      </c>
      <c r="X98" s="953"/>
      <c r="Y98" s="952">
        <v>9</v>
      </c>
      <c r="Z98" s="953"/>
      <c r="AA98" s="952">
        <v>150</v>
      </c>
      <c r="AB98" s="953"/>
    </row>
    <row r="99" spans="1:28" ht="16.8" x14ac:dyDescent="0.25">
      <c r="A99" s="33" t="s">
        <v>39</v>
      </c>
      <c r="B99" s="240" t="s">
        <v>6</v>
      </c>
      <c r="C99" s="17">
        <v>256</v>
      </c>
      <c r="D99" s="211">
        <v>493</v>
      </c>
      <c r="E99" s="17">
        <v>260</v>
      </c>
      <c r="F99" s="211">
        <v>125</v>
      </c>
      <c r="G99" s="17">
        <v>147</v>
      </c>
      <c r="H99" s="18">
        <v>142</v>
      </c>
      <c r="I99" s="24">
        <v>292</v>
      </c>
      <c r="J99" s="18">
        <v>233</v>
      </c>
      <c r="K99" s="24">
        <v>468</v>
      </c>
      <c r="L99" s="18" t="s">
        <v>52</v>
      </c>
      <c r="M99" s="608">
        <v>268</v>
      </c>
      <c r="N99" s="609">
        <v>313</v>
      </c>
      <c r="O99" s="610">
        <v>183</v>
      </c>
      <c r="P99" s="611">
        <v>63</v>
      </c>
      <c r="Q99" s="608">
        <v>479</v>
      </c>
      <c r="R99" s="609" t="s">
        <v>20</v>
      </c>
      <c r="S99" s="610">
        <v>280</v>
      </c>
      <c r="T99" s="611">
        <v>207</v>
      </c>
      <c r="U99" s="608">
        <v>499</v>
      </c>
      <c r="V99" s="609">
        <v>31</v>
      </c>
      <c r="W99" s="608">
        <v>174</v>
      </c>
      <c r="X99" s="609">
        <v>200</v>
      </c>
      <c r="Y99" s="610">
        <v>353</v>
      </c>
      <c r="Z99" s="611">
        <v>335</v>
      </c>
      <c r="AA99" s="608">
        <v>150</v>
      </c>
      <c r="AB99" s="609">
        <v>384</v>
      </c>
    </row>
    <row r="100" spans="1:28" ht="16.8" x14ac:dyDescent="0.25">
      <c r="A100" s="34">
        <v>6</v>
      </c>
      <c r="B100" s="240" t="s">
        <v>40</v>
      </c>
      <c r="C100" s="17">
        <v>10</v>
      </c>
      <c r="D100" s="211">
        <v>10</v>
      </c>
      <c r="E100" s="17">
        <v>10</v>
      </c>
      <c r="F100" s="211">
        <v>10</v>
      </c>
      <c r="G100" s="17">
        <v>10</v>
      </c>
      <c r="H100" s="18">
        <v>10</v>
      </c>
      <c r="I100" s="24">
        <v>10</v>
      </c>
      <c r="J100" s="18">
        <v>4</v>
      </c>
      <c r="K100" s="24">
        <v>6</v>
      </c>
      <c r="L100" s="18" t="s">
        <v>52</v>
      </c>
      <c r="M100" s="608">
        <v>10</v>
      </c>
      <c r="N100" s="609">
        <v>10</v>
      </c>
      <c r="O100" s="610">
        <v>10</v>
      </c>
      <c r="P100" s="611">
        <v>10</v>
      </c>
      <c r="Q100" s="608">
        <v>10</v>
      </c>
      <c r="R100" s="609" t="s">
        <v>20</v>
      </c>
      <c r="S100" s="610">
        <v>10</v>
      </c>
      <c r="T100" s="611">
        <v>6</v>
      </c>
      <c r="U100" s="608">
        <v>10</v>
      </c>
      <c r="V100" s="609">
        <v>2</v>
      </c>
      <c r="W100" s="608">
        <v>10</v>
      </c>
      <c r="X100" s="609">
        <v>10</v>
      </c>
      <c r="Y100" s="610">
        <v>10</v>
      </c>
      <c r="Z100" s="611">
        <v>5</v>
      </c>
      <c r="AA100" s="608">
        <v>10</v>
      </c>
      <c r="AB100" s="609">
        <v>3</v>
      </c>
    </row>
    <row r="101" spans="1:28" ht="16.8" x14ac:dyDescent="0.25">
      <c r="A101" s="35">
        <v>7</v>
      </c>
      <c r="B101" s="240" t="s">
        <v>7</v>
      </c>
      <c r="C101" s="17">
        <v>371</v>
      </c>
      <c r="D101" s="211">
        <v>742</v>
      </c>
      <c r="E101" s="17">
        <v>468</v>
      </c>
      <c r="F101" s="211">
        <v>306</v>
      </c>
      <c r="G101" s="17">
        <v>207</v>
      </c>
      <c r="H101" s="18">
        <v>247</v>
      </c>
      <c r="I101" s="24">
        <v>525</v>
      </c>
      <c r="J101" s="18">
        <v>342</v>
      </c>
      <c r="K101" s="24">
        <v>576</v>
      </c>
      <c r="L101" s="18" t="s">
        <v>52</v>
      </c>
      <c r="M101" s="608">
        <v>501</v>
      </c>
      <c r="N101" s="609">
        <v>466</v>
      </c>
      <c r="O101" s="610">
        <v>345</v>
      </c>
      <c r="P101" s="611">
        <v>131</v>
      </c>
      <c r="Q101" s="608">
        <v>883</v>
      </c>
      <c r="R101" s="609" t="s">
        <v>20</v>
      </c>
      <c r="S101" s="610">
        <v>491</v>
      </c>
      <c r="T101" s="611">
        <v>318</v>
      </c>
      <c r="U101" s="608">
        <v>826</v>
      </c>
      <c r="V101" s="609">
        <v>54</v>
      </c>
      <c r="W101" s="608">
        <v>325</v>
      </c>
      <c r="X101" s="609">
        <v>373</v>
      </c>
      <c r="Y101" s="610">
        <v>596</v>
      </c>
      <c r="Z101" s="611">
        <v>494</v>
      </c>
      <c r="AA101" s="608">
        <v>290</v>
      </c>
      <c r="AB101" s="609">
        <v>652</v>
      </c>
    </row>
    <row r="102" spans="1:28" ht="16.8" x14ac:dyDescent="0.25">
      <c r="A102" s="36">
        <v>8</v>
      </c>
      <c r="B102" s="240" t="s">
        <v>41</v>
      </c>
      <c r="C102" s="17">
        <v>529</v>
      </c>
      <c r="D102" s="211">
        <v>72</v>
      </c>
      <c r="E102" s="17">
        <v>170</v>
      </c>
      <c r="F102" s="211">
        <v>216</v>
      </c>
      <c r="G102" s="17">
        <v>297</v>
      </c>
      <c r="H102" s="18">
        <v>70</v>
      </c>
      <c r="I102" s="24">
        <v>251</v>
      </c>
      <c r="J102" s="18" t="s">
        <v>52</v>
      </c>
      <c r="K102" s="24">
        <v>188</v>
      </c>
      <c r="L102" s="18">
        <v>168</v>
      </c>
      <c r="M102" s="608">
        <v>151</v>
      </c>
      <c r="N102" s="609">
        <v>140</v>
      </c>
      <c r="O102" s="610">
        <v>137</v>
      </c>
      <c r="P102" s="611">
        <v>239</v>
      </c>
      <c r="Q102" s="608">
        <v>335</v>
      </c>
      <c r="R102" s="609">
        <v>456</v>
      </c>
      <c r="S102" s="610">
        <v>334</v>
      </c>
      <c r="T102" s="611">
        <v>152</v>
      </c>
      <c r="U102" s="608">
        <v>406</v>
      </c>
      <c r="V102" s="609">
        <v>288</v>
      </c>
      <c r="W102" s="608">
        <v>238</v>
      </c>
      <c r="X102" s="609">
        <v>165</v>
      </c>
      <c r="Y102" s="610">
        <v>199</v>
      </c>
      <c r="Z102" s="611">
        <v>277</v>
      </c>
      <c r="AA102" s="608">
        <v>119</v>
      </c>
      <c r="AB102" s="609">
        <v>568</v>
      </c>
    </row>
    <row r="103" spans="1:28" ht="16.8" x14ac:dyDescent="0.25">
      <c r="A103" s="30">
        <v>9</v>
      </c>
      <c r="B103" s="240" t="s">
        <v>42</v>
      </c>
      <c r="C103" s="17">
        <v>10</v>
      </c>
      <c r="D103" s="211">
        <v>4</v>
      </c>
      <c r="E103" s="17">
        <v>10</v>
      </c>
      <c r="F103" s="211">
        <v>7</v>
      </c>
      <c r="G103" s="17">
        <v>10</v>
      </c>
      <c r="H103" s="18">
        <v>10</v>
      </c>
      <c r="I103" s="24">
        <v>10</v>
      </c>
      <c r="J103" s="18" t="s">
        <v>52</v>
      </c>
      <c r="K103" s="24">
        <v>10</v>
      </c>
      <c r="L103" s="18">
        <v>10</v>
      </c>
      <c r="M103" s="608">
        <v>10</v>
      </c>
      <c r="N103" s="609">
        <v>9</v>
      </c>
      <c r="O103" s="610">
        <v>10</v>
      </c>
      <c r="P103" s="611">
        <v>10</v>
      </c>
      <c r="Q103" s="608">
        <v>10</v>
      </c>
      <c r="R103" s="609">
        <v>3</v>
      </c>
      <c r="S103" s="610">
        <v>10</v>
      </c>
      <c r="T103" s="611">
        <v>10</v>
      </c>
      <c r="U103" s="608">
        <v>10</v>
      </c>
      <c r="V103" s="609">
        <v>10</v>
      </c>
      <c r="W103" s="608">
        <v>10</v>
      </c>
      <c r="X103" s="609">
        <v>10</v>
      </c>
      <c r="Y103" s="610">
        <v>10</v>
      </c>
      <c r="Z103" s="611">
        <v>6</v>
      </c>
      <c r="AA103" s="608">
        <v>10</v>
      </c>
      <c r="AB103" s="609">
        <v>9</v>
      </c>
    </row>
    <row r="104" spans="1:28" ht="17.399999999999999" thickBot="1" x14ac:dyDescent="0.3">
      <c r="A104" s="37">
        <v>10</v>
      </c>
      <c r="B104" s="241" t="s">
        <v>19</v>
      </c>
      <c r="C104" s="19">
        <v>715</v>
      </c>
      <c r="D104" s="109">
        <v>84</v>
      </c>
      <c r="E104" s="19">
        <v>330</v>
      </c>
      <c r="F104" s="109">
        <v>255</v>
      </c>
      <c r="G104" s="19">
        <v>638</v>
      </c>
      <c r="H104" s="22">
        <v>109</v>
      </c>
      <c r="I104" s="25">
        <v>419</v>
      </c>
      <c r="J104" s="22" t="s">
        <v>52</v>
      </c>
      <c r="K104" s="25">
        <v>330</v>
      </c>
      <c r="L104" s="22">
        <v>333</v>
      </c>
      <c r="M104" s="612">
        <v>290</v>
      </c>
      <c r="N104" s="613">
        <v>243</v>
      </c>
      <c r="O104" s="614">
        <v>277</v>
      </c>
      <c r="P104" s="615">
        <v>498</v>
      </c>
      <c r="Q104" s="612">
        <v>513</v>
      </c>
      <c r="R104" s="613">
        <v>680</v>
      </c>
      <c r="S104" s="614">
        <v>590</v>
      </c>
      <c r="T104" s="615">
        <v>290</v>
      </c>
      <c r="U104" s="612">
        <v>583</v>
      </c>
      <c r="V104" s="613">
        <v>608</v>
      </c>
      <c r="W104" s="612">
        <v>514</v>
      </c>
      <c r="X104" s="613">
        <v>288</v>
      </c>
      <c r="Y104" s="614">
        <v>376</v>
      </c>
      <c r="Z104" s="615">
        <v>636</v>
      </c>
      <c r="AA104" s="612">
        <v>194</v>
      </c>
      <c r="AB104" s="613">
        <v>918</v>
      </c>
    </row>
    <row r="105" spans="1:28" ht="18" thickBot="1" x14ac:dyDescent="0.3">
      <c r="A105" s="927" t="s">
        <v>54</v>
      </c>
      <c r="B105" s="929" t="s">
        <v>0</v>
      </c>
      <c r="C105" s="813" t="s">
        <v>18</v>
      </c>
      <c r="D105" s="814"/>
      <c r="E105" s="814"/>
      <c r="F105" s="814"/>
      <c r="G105" s="814"/>
      <c r="H105" s="814"/>
      <c r="I105" s="814"/>
      <c r="J105" s="814"/>
      <c r="K105" s="814"/>
      <c r="L105" s="815"/>
      <c r="M105" s="956" t="s">
        <v>18</v>
      </c>
      <c r="N105" s="957"/>
      <c r="O105" s="957"/>
      <c r="P105" s="957"/>
      <c r="Q105" s="957"/>
      <c r="R105" s="957"/>
      <c r="S105" s="957"/>
      <c r="T105" s="957"/>
      <c r="U105" s="957"/>
      <c r="V105" s="957"/>
      <c r="W105" s="957"/>
      <c r="X105" s="957"/>
      <c r="Y105" s="957"/>
      <c r="Z105" s="957"/>
      <c r="AA105" s="957"/>
      <c r="AB105" s="958"/>
    </row>
    <row r="106" spans="1:28" ht="18" thickBot="1" x14ac:dyDescent="0.3">
      <c r="A106" s="928"/>
      <c r="B106" s="930"/>
      <c r="C106" s="288" t="s">
        <v>55</v>
      </c>
      <c r="D106" s="289" t="s">
        <v>56</v>
      </c>
      <c r="E106" s="270" t="s">
        <v>55</v>
      </c>
      <c r="F106" s="271" t="s">
        <v>56</v>
      </c>
      <c r="G106" s="270" t="s">
        <v>55</v>
      </c>
      <c r="H106" s="271" t="s">
        <v>56</v>
      </c>
      <c r="I106" s="270" t="s">
        <v>55</v>
      </c>
      <c r="J106" s="271" t="s">
        <v>56</v>
      </c>
      <c r="K106" s="270" t="s">
        <v>55</v>
      </c>
      <c r="L106" s="271" t="s">
        <v>56</v>
      </c>
      <c r="M106" s="270" t="s">
        <v>55</v>
      </c>
      <c r="N106" s="271" t="s">
        <v>56</v>
      </c>
      <c r="O106" s="270" t="s">
        <v>55</v>
      </c>
      <c r="P106" s="271" t="s">
        <v>56</v>
      </c>
      <c r="Q106" s="270" t="s">
        <v>55</v>
      </c>
      <c r="R106" s="271" t="s">
        <v>56</v>
      </c>
      <c r="S106" s="270" t="s">
        <v>55</v>
      </c>
      <c r="T106" s="271" t="s">
        <v>56</v>
      </c>
      <c r="U106" s="270" t="s">
        <v>55</v>
      </c>
      <c r="V106" s="271" t="s">
        <v>56</v>
      </c>
      <c r="W106" s="270" t="s">
        <v>55</v>
      </c>
      <c r="X106" s="271" t="s">
        <v>56</v>
      </c>
      <c r="Y106" s="270" t="s">
        <v>55</v>
      </c>
      <c r="Z106" s="271" t="s">
        <v>56</v>
      </c>
      <c r="AA106" s="270" t="s">
        <v>55</v>
      </c>
      <c r="AB106" s="271" t="s">
        <v>56</v>
      </c>
    </row>
    <row r="107" spans="1:28" ht="16.8" x14ac:dyDescent="0.25">
      <c r="A107" s="41">
        <v>11</v>
      </c>
      <c r="B107" s="232" t="s">
        <v>8</v>
      </c>
      <c r="C107" s="13">
        <v>32</v>
      </c>
      <c r="D107" s="231">
        <v>66</v>
      </c>
      <c r="E107" s="93">
        <v>71</v>
      </c>
      <c r="F107" s="267">
        <v>7</v>
      </c>
      <c r="G107" s="266">
        <v>24</v>
      </c>
      <c r="H107" s="94">
        <v>37</v>
      </c>
      <c r="I107" s="95">
        <v>12</v>
      </c>
      <c r="J107" s="94" t="s">
        <v>164</v>
      </c>
      <c r="K107" s="95">
        <v>69</v>
      </c>
      <c r="L107" s="94" t="s">
        <v>52</v>
      </c>
      <c r="M107" s="469">
        <v>0</v>
      </c>
      <c r="N107" s="471">
        <v>1</v>
      </c>
      <c r="O107" s="588" t="s">
        <v>52</v>
      </c>
      <c r="P107" s="589" t="s">
        <v>52</v>
      </c>
      <c r="Q107" s="588" t="s">
        <v>52</v>
      </c>
      <c r="R107" s="589" t="s">
        <v>52</v>
      </c>
      <c r="S107" s="469">
        <v>32</v>
      </c>
      <c r="T107" s="471">
        <v>14</v>
      </c>
      <c r="U107" s="469">
        <v>2</v>
      </c>
      <c r="V107" s="471" t="s">
        <v>21</v>
      </c>
      <c r="W107" s="588" t="s">
        <v>52</v>
      </c>
      <c r="X107" s="589" t="s">
        <v>52</v>
      </c>
      <c r="Y107" s="469">
        <v>27</v>
      </c>
      <c r="Z107" s="471">
        <v>103</v>
      </c>
      <c r="AA107" s="588">
        <v>38</v>
      </c>
      <c r="AB107" s="589" t="s">
        <v>52</v>
      </c>
    </row>
    <row r="108" spans="1:28" ht="16.8" x14ac:dyDescent="0.25">
      <c r="A108" s="30">
        <v>12</v>
      </c>
      <c r="B108" s="233" t="s">
        <v>9</v>
      </c>
      <c r="C108" s="17">
        <v>36</v>
      </c>
      <c r="D108" s="211">
        <v>161</v>
      </c>
      <c r="E108" s="44">
        <v>95</v>
      </c>
      <c r="F108" s="211">
        <v>8</v>
      </c>
      <c r="G108" s="266">
        <v>39</v>
      </c>
      <c r="H108" s="18">
        <v>59</v>
      </c>
      <c r="I108" s="24">
        <v>15</v>
      </c>
      <c r="J108" s="18">
        <v>12</v>
      </c>
      <c r="K108" s="24">
        <v>77</v>
      </c>
      <c r="L108" s="18" t="s">
        <v>52</v>
      </c>
      <c r="M108" s="472">
        <v>4</v>
      </c>
      <c r="N108" s="465">
        <v>5</v>
      </c>
      <c r="O108" s="532" t="s">
        <v>52</v>
      </c>
      <c r="P108" s="533" t="s">
        <v>52</v>
      </c>
      <c r="Q108" s="532" t="s">
        <v>52</v>
      </c>
      <c r="R108" s="533" t="s">
        <v>52</v>
      </c>
      <c r="S108" s="472">
        <v>82</v>
      </c>
      <c r="T108" s="465">
        <v>38</v>
      </c>
      <c r="U108" s="472">
        <v>13</v>
      </c>
      <c r="V108" s="465" t="s">
        <v>21</v>
      </c>
      <c r="W108" s="532" t="s">
        <v>52</v>
      </c>
      <c r="X108" s="533" t="s">
        <v>52</v>
      </c>
      <c r="Y108" s="472">
        <v>59</v>
      </c>
      <c r="Z108" s="465">
        <v>142</v>
      </c>
      <c r="AA108" s="532">
        <v>75</v>
      </c>
      <c r="AB108" s="533" t="s">
        <v>52</v>
      </c>
    </row>
    <row r="109" spans="1:28" ht="16.8" x14ac:dyDescent="0.25">
      <c r="A109" s="30">
        <v>13</v>
      </c>
      <c r="B109" s="233" t="s">
        <v>10</v>
      </c>
      <c r="C109" s="17">
        <v>5</v>
      </c>
      <c r="D109" s="211">
        <v>5</v>
      </c>
      <c r="E109" s="44">
        <v>5</v>
      </c>
      <c r="F109" s="211">
        <v>6</v>
      </c>
      <c r="G109" s="266">
        <v>5</v>
      </c>
      <c r="H109" s="18">
        <v>5</v>
      </c>
      <c r="I109" s="24">
        <v>7</v>
      </c>
      <c r="J109" s="18">
        <v>6</v>
      </c>
      <c r="K109" s="24">
        <v>6</v>
      </c>
      <c r="L109" s="18" t="s">
        <v>52</v>
      </c>
      <c r="M109" s="472">
        <v>5</v>
      </c>
      <c r="N109" s="465">
        <v>8</v>
      </c>
      <c r="O109" s="532" t="s">
        <v>52</v>
      </c>
      <c r="P109" s="533" t="s">
        <v>52</v>
      </c>
      <c r="Q109" s="532" t="s">
        <v>52</v>
      </c>
      <c r="R109" s="533" t="s">
        <v>52</v>
      </c>
      <c r="S109" s="472">
        <v>5</v>
      </c>
      <c r="T109" s="465">
        <v>5</v>
      </c>
      <c r="U109" s="472">
        <v>4</v>
      </c>
      <c r="V109" s="465" t="s">
        <v>21</v>
      </c>
      <c r="W109" s="532" t="s">
        <v>52</v>
      </c>
      <c r="X109" s="533" t="s">
        <v>52</v>
      </c>
      <c r="Y109" s="472">
        <v>5</v>
      </c>
      <c r="Z109" s="465">
        <v>5</v>
      </c>
      <c r="AA109" s="532">
        <v>5</v>
      </c>
      <c r="AB109" s="533" t="s">
        <v>52</v>
      </c>
    </row>
    <row r="110" spans="1:28" ht="16.8" x14ac:dyDescent="0.25">
      <c r="A110" s="30">
        <v>14</v>
      </c>
      <c r="B110" s="233" t="s">
        <v>11</v>
      </c>
      <c r="C110" s="17" t="s">
        <v>51</v>
      </c>
      <c r="D110" s="211" t="s">
        <v>51</v>
      </c>
      <c r="E110" s="44" t="s">
        <v>51</v>
      </c>
      <c r="F110" s="211" t="s">
        <v>51</v>
      </c>
      <c r="G110" s="266" t="s">
        <v>51</v>
      </c>
      <c r="H110" s="18" t="s">
        <v>51</v>
      </c>
      <c r="I110" s="24" t="s">
        <v>51</v>
      </c>
      <c r="J110" s="18" t="s">
        <v>22</v>
      </c>
      <c r="K110" s="24" t="s">
        <v>51</v>
      </c>
      <c r="L110" s="18" t="s">
        <v>52</v>
      </c>
      <c r="M110" s="472" t="s">
        <v>51</v>
      </c>
      <c r="N110" s="465" t="s">
        <v>51</v>
      </c>
      <c r="O110" s="532" t="s">
        <v>52</v>
      </c>
      <c r="P110" s="533" t="s">
        <v>52</v>
      </c>
      <c r="Q110" s="532" t="s">
        <v>52</v>
      </c>
      <c r="R110" s="533" t="s">
        <v>52</v>
      </c>
      <c r="S110" s="472" t="s">
        <v>51</v>
      </c>
      <c r="T110" s="465" t="s">
        <v>51</v>
      </c>
      <c r="U110" s="472" t="s">
        <v>51</v>
      </c>
      <c r="V110" s="465" t="s">
        <v>21</v>
      </c>
      <c r="W110" s="532" t="s">
        <v>52</v>
      </c>
      <c r="X110" s="533" t="s">
        <v>52</v>
      </c>
      <c r="Y110" s="472" t="s">
        <v>51</v>
      </c>
      <c r="Z110" s="465" t="s">
        <v>51</v>
      </c>
      <c r="AA110" s="532" t="s">
        <v>51</v>
      </c>
      <c r="AB110" s="533" t="s">
        <v>52</v>
      </c>
    </row>
    <row r="111" spans="1:28" ht="16.8" x14ac:dyDescent="0.25">
      <c r="A111" s="30">
        <v>15</v>
      </c>
      <c r="B111" s="233" t="s">
        <v>12</v>
      </c>
      <c r="C111" s="17" t="s">
        <v>20</v>
      </c>
      <c r="D111" s="211" t="s">
        <v>20</v>
      </c>
      <c r="E111" s="44" t="s">
        <v>20</v>
      </c>
      <c r="F111" s="211" t="s">
        <v>20</v>
      </c>
      <c r="G111" s="266" t="s">
        <v>20</v>
      </c>
      <c r="H111" s="18" t="s">
        <v>20</v>
      </c>
      <c r="I111" s="24" t="s">
        <v>20</v>
      </c>
      <c r="J111" s="18" t="s">
        <v>20</v>
      </c>
      <c r="K111" s="24" t="s">
        <v>20</v>
      </c>
      <c r="L111" s="18" t="s">
        <v>52</v>
      </c>
      <c r="M111" s="472" t="s">
        <v>20</v>
      </c>
      <c r="N111" s="465" t="s">
        <v>20</v>
      </c>
      <c r="O111" s="532" t="s">
        <v>52</v>
      </c>
      <c r="P111" s="533" t="s">
        <v>52</v>
      </c>
      <c r="Q111" s="532" t="s">
        <v>52</v>
      </c>
      <c r="R111" s="533" t="s">
        <v>52</v>
      </c>
      <c r="S111" s="472" t="s">
        <v>20</v>
      </c>
      <c r="T111" s="465" t="s">
        <v>20</v>
      </c>
      <c r="U111" s="472" t="s">
        <v>20</v>
      </c>
      <c r="V111" s="465" t="s">
        <v>20</v>
      </c>
      <c r="W111" s="532" t="s">
        <v>52</v>
      </c>
      <c r="X111" s="533" t="s">
        <v>52</v>
      </c>
      <c r="Y111" s="472" t="s">
        <v>20</v>
      </c>
      <c r="Z111" s="465" t="s">
        <v>20</v>
      </c>
      <c r="AA111" s="532" t="s">
        <v>20</v>
      </c>
      <c r="AB111" s="533" t="s">
        <v>20</v>
      </c>
    </row>
    <row r="112" spans="1:28" ht="16.2" x14ac:dyDescent="0.25">
      <c r="A112" s="42">
        <v>16</v>
      </c>
      <c r="B112" s="233" t="s">
        <v>13</v>
      </c>
      <c r="C112" s="17">
        <v>90</v>
      </c>
      <c r="D112" s="211" t="s">
        <v>52</v>
      </c>
      <c r="E112" s="44" t="s">
        <v>52</v>
      </c>
      <c r="F112" s="211" t="s">
        <v>52</v>
      </c>
      <c r="G112" s="266">
        <v>30</v>
      </c>
      <c r="H112" s="18" t="s">
        <v>52</v>
      </c>
      <c r="I112" s="24" t="s">
        <v>52</v>
      </c>
      <c r="J112" s="18" t="s">
        <v>52</v>
      </c>
      <c r="K112" s="24" t="s">
        <v>52</v>
      </c>
      <c r="L112" s="18" t="s">
        <v>52</v>
      </c>
      <c r="M112" s="472">
        <v>30</v>
      </c>
      <c r="N112" s="465">
        <v>6</v>
      </c>
      <c r="O112" s="532" t="s">
        <v>52</v>
      </c>
      <c r="P112" s="533" t="s">
        <v>52</v>
      </c>
      <c r="Q112" s="532" t="s">
        <v>52</v>
      </c>
      <c r="R112" s="533" t="s">
        <v>52</v>
      </c>
      <c r="S112" s="472">
        <v>12</v>
      </c>
      <c r="T112" s="465">
        <v>12</v>
      </c>
      <c r="U112" s="472">
        <v>42</v>
      </c>
      <c r="V112" s="465">
        <v>36</v>
      </c>
      <c r="W112" s="532" t="s">
        <v>52</v>
      </c>
      <c r="X112" s="533" t="s">
        <v>52</v>
      </c>
      <c r="Y112" s="472">
        <v>48</v>
      </c>
      <c r="Z112" s="465">
        <v>102</v>
      </c>
      <c r="AA112" s="532">
        <v>36</v>
      </c>
      <c r="AB112" s="533">
        <v>156</v>
      </c>
    </row>
    <row r="113" spans="1:28" ht="16.2" x14ac:dyDescent="0.25">
      <c r="A113" s="42">
        <v>17</v>
      </c>
      <c r="B113" s="233" t="s">
        <v>50</v>
      </c>
      <c r="C113" s="17">
        <v>55</v>
      </c>
      <c r="D113" s="211" t="s">
        <v>52</v>
      </c>
      <c r="E113" s="44" t="s">
        <v>52</v>
      </c>
      <c r="F113" s="211" t="s">
        <v>52</v>
      </c>
      <c r="G113" s="266">
        <v>24</v>
      </c>
      <c r="H113" s="18" t="s">
        <v>52</v>
      </c>
      <c r="I113" s="24" t="s">
        <v>52</v>
      </c>
      <c r="J113" s="18" t="s">
        <v>52</v>
      </c>
      <c r="K113" s="24" t="s">
        <v>52</v>
      </c>
      <c r="L113" s="18" t="s">
        <v>52</v>
      </c>
      <c r="M113" s="472">
        <v>13</v>
      </c>
      <c r="N113" s="465">
        <v>1</v>
      </c>
      <c r="O113" s="532" t="s">
        <v>52</v>
      </c>
      <c r="P113" s="533" t="s">
        <v>52</v>
      </c>
      <c r="Q113" s="532" t="s">
        <v>52</v>
      </c>
      <c r="R113" s="533" t="s">
        <v>52</v>
      </c>
      <c r="S113" s="472">
        <v>10</v>
      </c>
      <c r="T113" s="465">
        <v>10</v>
      </c>
      <c r="U113" s="472">
        <v>26</v>
      </c>
      <c r="V113" s="465">
        <v>13</v>
      </c>
      <c r="W113" s="532" t="s">
        <v>52</v>
      </c>
      <c r="X113" s="533" t="s">
        <v>52</v>
      </c>
      <c r="Y113" s="472">
        <v>26</v>
      </c>
      <c r="Z113" s="465">
        <v>19</v>
      </c>
      <c r="AA113" s="532">
        <v>18</v>
      </c>
      <c r="AB113" s="533">
        <v>90</v>
      </c>
    </row>
    <row r="114" spans="1:28" ht="16.2" x14ac:dyDescent="0.25">
      <c r="A114" s="42">
        <v>18</v>
      </c>
      <c r="B114" s="233" t="s">
        <v>14</v>
      </c>
      <c r="C114" s="17">
        <v>0</v>
      </c>
      <c r="D114" s="211" t="s">
        <v>52</v>
      </c>
      <c r="E114" s="44" t="s">
        <v>52</v>
      </c>
      <c r="F114" s="211" t="s">
        <v>52</v>
      </c>
      <c r="G114" s="266">
        <v>0</v>
      </c>
      <c r="H114" s="18" t="s">
        <v>52</v>
      </c>
      <c r="I114" s="24" t="s">
        <v>52</v>
      </c>
      <c r="J114" s="18" t="s">
        <v>52</v>
      </c>
      <c r="K114" s="24" t="s">
        <v>52</v>
      </c>
      <c r="L114" s="18" t="s">
        <v>52</v>
      </c>
      <c r="M114" s="472">
        <v>0</v>
      </c>
      <c r="N114" s="465">
        <v>0</v>
      </c>
      <c r="O114" s="532" t="s">
        <v>52</v>
      </c>
      <c r="P114" s="533" t="s">
        <v>52</v>
      </c>
      <c r="Q114" s="532" t="s">
        <v>52</v>
      </c>
      <c r="R114" s="533" t="s">
        <v>52</v>
      </c>
      <c r="S114" s="472">
        <v>0</v>
      </c>
      <c r="T114" s="465">
        <v>0</v>
      </c>
      <c r="U114" s="472">
        <v>0</v>
      </c>
      <c r="V114" s="465">
        <v>0</v>
      </c>
      <c r="W114" s="532" t="s">
        <v>52</v>
      </c>
      <c r="X114" s="533" t="s">
        <v>52</v>
      </c>
      <c r="Y114" s="472">
        <v>2</v>
      </c>
      <c r="Z114" s="465">
        <v>1</v>
      </c>
      <c r="AA114" s="532">
        <v>2</v>
      </c>
      <c r="AB114" s="533">
        <v>3</v>
      </c>
    </row>
    <row r="115" spans="1:28" ht="16.2" x14ac:dyDescent="0.25">
      <c r="A115" s="42">
        <v>19</v>
      </c>
      <c r="B115" s="233" t="s">
        <v>2</v>
      </c>
      <c r="C115" s="17">
        <v>0</v>
      </c>
      <c r="D115" s="211" t="s">
        <v>52</v>
      </c>
      <c r="E115" s="44" t="s">
        <v>52</v>
      </c>
      <c r="F115" s="211" t="s">
        <v>52</v>
      </c>
      <c r="G115" s="266">
        <v>1</v>
      </c>
      <c r="H115" s="18" t="s">
        <v>52</v>
      </c>
      <c r="I115" s="24" t="s">
        <v>52</v>
      </c>
      <c r="J115" s="18" t="s">
        <v>52</v>
      </c>
      <c r="K115" s="24" t="s">
        <v>52</v>
      </c>
      <c r="L115" s="18" t="s">
        <v>52</v>
      </c>
      <c r="M115" s="472">
        <v>1</v>
      </c>
      <c r="N115" s="465">
        <v>0</v>
      </c>
      <c r="O115" s="532" t="s">
        <v>52</v>
      </c>
      <c r="P115" s="533" t="s">
        <v>52</v>
      </c>
      <c r="Q115" s="532" t="s">
        <v>52</v>
      </c>
      <c r="R115" s="533" t="s">
        <v>52</v>
      </c>
      <c r="S115" s="472">
        <v>0</v>
      </c>
      <c r="T115" s="465">
        <v>1</v>
      </c>
      <c r="U115" s="472">
        <v>0</v>
      </c>
      <c r="V115" s="465">
        <v>0</v>
      </c>
      <c r="W115" s="532" t="s">
        <v>52</v>
      </c>
      <c r="X115" s="533" t="s">
        <v>52</v>
      </c>
      <c r="Y115" s="472">
        <v>1</v>
      </c>
      <c r="Z115" s="465">
        <v>6</v>
      </c>
      <c r="AA115" s="532">
        <v>1</v>
      </c>
      <c r="AB115" s="533">
        <v>5</v>
      </c>
    </row>
    <row r="116" spans="1:28" ht="16.2" x14ac:dyDescent="0.25">
      <c r="A116" s="42">
        <v>20</v>
      </c>
      <c r="B116" s="233" t="s">
        <v>15</v>
      </c>
      <c r="C116" s="17">
        <v>0</v>
      </c>
      <c r="D116" s="211" t="s">
        <v>52</v>
      </c>
      <c r="E116" s="44" t="s">
        <v>52</v>
      </c>
      <c r="F116" s="211" t="s">
        <v>52</v>
      </c>
      <c r="G116" s="266">
        <v>0</v>
      </c>
      <c r="H116" s="18" t="s">
        <v>52</v>
      </c>
      <c r="I116" s="24" t="s">
        <v>52</v>
      </c>
      <c r="J116" s="18" t="s">
        <v>52</v>
      </c>
      <c r="K116" s="24" t="s">
        <v>52</v>
      </c>
      <c r="L116" s="18" t="s">
        <v>52</v>
      </c>
      <c r="M116" s="472">
        <v>0</v>
      </c>
      <c r="N116" s="465">
        <v>0</v>
      </c>
      <c r="O116" s="532" t="s">
        <v>52</v>
      </c>
      <c r="P116" s="533" t="s">
        <v>52</v>
      </c>
      <c r="Q116" s="532" t="s">
        <v>52</v>
      </c>
      <c r="R116" s="533" t="s">
        <v>52</v>
      </c>
      <c r="S116" s="472">
        <v>0</v>
      </c>
      <c r="T116" s="465">
        <v>0</v>
      </c>
      <c r="U116" s="472">
        <v>0</v>
      </c>
      <c r="V116" s="465">
        <v>0</v>
      </c>
      <c r="W116" s="532" t="s">
        <v>52</v>
      </c>
      <c r="X116" s="533" t="s">
        <v>52</v>
      </c>
      <c r="Y116" s="472" t="s">
        <v>89</v>
      </c>
      <c r="Z116" s="465">
        <v>5</v>
      </c>
      <c r="AA116" s="532" t="s">
        <v>165</v>
      </c>
      <c r="AB116" s="533" t="s">
        <v>400</v>
      </c>
    </row>
    <row r="117" spans="1:28" ht="16.8" thickBot="1" x14ac:dyDescent="0.3">
      <c r="A117" s="42">
        <v>21</v>
      </c>
      <c r="B117" s="234" t="s">
        <v>16</v>
      </c>
      <c r="C117" s="19" t="s">
        <v>20</v>
      </c>
      <c r="D117" s="109" t="s">
        <v>52</v>
      </c>
      <c r="E117" s="45" t="s">
        <v>52</v>
      </c>
      <c r="F117" s="109" t="s">
        <v>52</v>
      </c>
      <c r="G117" s="19" t="s">
        <v>20</v>
      </c>
      <c r="H117" s="22" t="s">
        <v>52</v>
      </c>
      <c r="I117" s="25" t="s">
        <v>52</v>
      </c>
      <c r="J117" s="22" t="s">
        <v>52</v>
      </c>
      <c r="K117" s="25" t="s">
        <v>52</v>
      </c>
      <c r="L117" s="22" t="s">
        <v>52</v>
      </c>
      <c r="M117" s="474" t="s">
        <v>20</v>
      </c>
      <c r="N117" s="476" t="s">
        <v>20</v>
      </c>
      <c r="O117" s="534" t="s">
        <v>52</v>
      </c>
      <c r="P117" s="535" t="s">
        <v>52</v>
      </c>
      <c r="Q117" s="534" t="s">
        <v>52</v>
      </c>
      <c r="R117" s="535" t="s">
        <v>52</v>
      </c>
      <c r="S117" s="474" t="s">
        <v>20</v>
      </c>
      <c r="T117" s="476" t="s">
        <v>20</v>
      </c>
      <c r="U117" s="474" t="s">
        <v>20</v>
      </c>
      <c r="V117" s="476" t="s">
        <v>20</v>
      </c>
      <c r="W117" s="534" t="s">
        <v>52</v>
      </c>
      <c r="X117" s="535" t="s">
        <v>52</v>
      </c>
      <c r="Y117" s="474" t="s">
        <v>20</v>
      </c>
      <c r="Z117" s="476" t="s">
        <v>20</v>
      </c>
      <c r="AA117" s="534" t="s">
        <v>20</v>
      </c>
      <c r="AB117" s="535" t="s">
        <v>20</v>
      </c>
    </row>
  </sheetData>
  <mergeCells count="99">
    <mergeCell ref="A105:A106"/>
    <mergeCell ref="B105:B106"/>
    <mergeCell ref="C105:L105"/>
    <mergeCell ref="C98:D98"/>
    <mergeCell ref="E98:F98"/>
    <mergeCell ref="G98:H98"/>
    <mergeCell ref="I98:J98"/>
    <mergeCell ref="K98:L98"/>
    <mergeCell ref="C97:D97"/>
    <mergeCell ref="E97:F97"/>
    <mergeCell ref="G97:H97"/>
    <mergeCell ref="I97:J97"/>
    <mergeCell ref="K97:L97"/>
    <mergeCell ref="A5:B6"/>
    <mergeCell ref="A11:B12"/>
    <mergeCell ref="A7:B7"/>
    <mergeCell ref="A8:B9"/>
    <mergeCell ref="A13:B14"/>
    <mergeCell ref="A1:Q1"/>
    <mergeCell ref="A4:Q4"/>
    <mergeCell ref="A10:B10"/>
    <mergeCell ref="A67:H67"/>
    <mergeCell ref="A16:A17"/>
    <mergeCell ref="B16:B17"/>
    <mergeCell ref="A18:K18"/>
    <mergeCell ref="A29:K29"/>
    <mergeCell ref="A56:H56"/>
    <mergeCell ref="A42:Q42"/>
    <mergeCell ref="B54:B55"/>
    <mergeCell ref="C54:H54"/>
    <mergeCell ref="A3:B3"/>
    <mergeCell ref="C3:Q3"/>
    <mergeCell ref="H16:K16"/>
    <mergeCell ref="C16:G16"/>
    <mergeCell ref="A51:B52"/>
    <mergeCell ref="A94:L94"/>
    <mergeCell ref="C95:D95"/>
    <mergeCell ref="E95:F95"/>
    <mergeCell ref="G95:H95"/>
    <mergeCell ref="I95:J95"/>
    <mergeCell ref="K95:L95"/>
    <mergeCell ref="A80:Q80"/>
    <mergeCell ref="C93:D93"/>
    <mergeCell ref="E93:F93"/>
    <mergeCell ref="G93:H93"/>
    <mergeCell ref="I93:J93"/>
    <mergeCell ref="K93:L93"/>
    <mergeCell ref="A92:A93"/>
    <mergeCell ref="B92:B93"/>
    <mergeCell ref="C92:L92"/>
    <mergeCell ref="A43:B44"/>
    <mergeCell ref="A45:B45"/>
    <mergeCell ref="A46:B47"/>
    <mergeCell ref="A48:B48"/>
    <mergeCell ref="A49:B50"/>
    <mergeCell ref="A83:B83"/>
    <mergeCell ref="A84:B85"/>
    <mergeCell ref="A86:B86"/>
    <mergeCell ref="A89:B90"/>
    <mergeCell ref="I54:K54"/>
    <mergeCell ref="I56:K56"/>
    <mergeCell ref="I67:K67"/>
    <mergeCell ref="A81:B82"/>
    <mergeCell ref="A87:B88"/>
    <mergeCell ref="M92:AB92"/>
    <mergeCell ref="M93:N93"/>
    <mergeCell ref="O93:P93"/>
    <mergeCell ref="Q93:R93"/>
    <mergeCell ref="S93:T93"/>
    <mergeCell ref="U93:V93"/>
    <mergeCell ref="W93:X93"/>
    <mergeCell ref="Y93:Z93"/>
    <mergeCell ref="AA93:AB93"/>
    <mergeCell ref="U97:V97"/>
    <mergeCell ref="M94:AB94"/>
    <mergeCell ref="M95:N95"/>
    <mergeCell ref="O95:P95"/>
    <mergeCell ref="Q95:R95"/>
    <mergeCell ref="S95:T95"/>
    <mergeCell ref="U95:V95"/>
    <mergeCell ref="W95:X95"/>
    <mergeCell ref="Y95:Z95"/>
    <mergeCell ref="AA95:AB95"/>
    <mergeCell ref="M105:AB105"/>
    <mergeCell ref="W97:X97"/>
    <mergeCell ref="Y97:Z97"/>
    <mergeCell ref="AA97:AB97"/>
    <mergeCell ref="M98:N98"/>
    <mergeCell ref="O98:P98"/>
    <mergeCell ref="Q98:R98"/>
    <mergeCell ref="S98:T98"/>
    <mergeCell ref="U98:V98"/>
    <mergeCell ref="W98:X98"/>
    <mergeCell ref="Y98:Z98"/>
    <mergeCell ref="AA98:AB98"/>
    <mergeCell ref="M97:N97"/>
    <mergeCell ref="O97:P97"/>
    <mergeCell ref="Q97:R97"/>
    <mergeCell ref="S97:T97"/>
  </mergeCells>
  <pageMargins left="0.7" right="0.7" top="0.75" bottom="0.75" header="0.3" footer="0.3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8"/>
  <sheetViews>
    <sheetView zoomScale="70" zoomScaleNormal="70" workbookViewId="0">
      <selection sqref="A1:P1"/>
    </sheetView>
  </sheetViews>
  <sheetFormatPr defaultColWidth="9.33203125" defaultRowHeight="13.2" x14ac:dyDescent="0.25"/>
  <cols>
    <col min="1" max="1" width="5.109375" style="1" bestFit="1" customWidth="1"/>
    <col min="2" max="2" width="59.109375" style="1" customWidth="1"/>
    <col min="3" max="35" width="10.77734375" style="1" customWidth="1"/>
    <col min="36" max="16384" width="9.33203125" style="1"/>
  </cols>
  <sheetData>
    <row r="1" spans="1:16" ht="90.6" customHeight="1" thickBot="1" x14ac:dyDescent="0.3">
      <c r="A1" s="829" t="s">
        <v>260</v>
      </c>
      <c r="B1" s="830"/>
      <c r="C1" s="830"/>
      <c r="D1" s="830"/>
      <c r="E1" s="830"/>
      <c r="F1" s="830"/>
      <c r="G1" s="830"/>
      <c r="H1" s="830"/>
      <c r="I1" s="830"/>
      <c r="J1" s="830"/>
      <c r="K1" s="830"/>
      <c r="L1" s="830"/>
      <c r="M1" s="830"/>
      <c r="N1" s="830"/>
      <c r="O1" s="830"/>
      <c r="P1" s="830"/>
    </row>
    <row r="2" spans="1:16" ht="13.8" customHeight="1" thickBot="1" x14ac:dyDescent="0.3"/>
    <row r="3" spans="1:16" ht="25.2" thickBot="1" x14ac:dyDescent="0.3">
      <c r="A3" s="840" t="s">
        <v>315</v>
      </c>
      <c r="B3" s="889"/>
      <c r="C3" s="1093">
        <v>119</v>
      </c>
      <c r="D3" s="1094"/>
      <c r="E3" s="1094"/>
      <c r="F3" s="1094"/>
      <c r="G3" s="1094"/>
      <c r="H3" s="1094"/>
      <c r="I3" s="1094"/>
      <c r="J3" s="1094"/>
      <c r="K3" s="1094"/>
      <c r="L3" s="1094"/>
      <c r="M3" s="1094"/>
      <c r="N3" s="1094"/>
      <c r="O3" s="1094"/>
      <c r="P3" s="1095"/>
    </row>
    <row r="4" spans="1:16" ht="23.4" customHeight="1" thickBot="1" x14ac:dyDescent="0.3">
      <c r="A4" s="779" t="s">
        <v>45</v>
      </c>
      <c r="B4" s="780"/>
      <c r="C4" s="780"/>
      <c r="D4" s="780"/>
      <c r="E4" s="780"/>
      <c r="F4" s="780"/>
      <c r="G4" s="780"/>
      <c r="H4" s="780"/>
      <c r="I4" s="780"/>
      <c r="J4" s="780"/>
      <c r="K4" s="780"/>
      <c r="L4" s="780"/>
      <c r="M4" s="780"/>
      <c r="N4" s="780"/>
      <c r="O4" s="780"/>
      <c r="P4" s="781"/>
    </row>
    <row r="5" spans="1:16" ht="22.2" customHeight="1" thickBot="1" x14ac:dyDescent="0.3">
      <c r="A5" s="1114"/>
      <c r="B5" s="1115"/>
      <c r="C5" s="138" t="s">
        <v>33</v>
      </c>
      <c r="D5" s="104" t="s">
        <v>27</v>
      </c>
      <c r="E5" s="104" t="s">
        <v>61</v>
      </c>
      <c r="F5" s="104" t="s">
        <v>62</v>
      </c>
      <c r="G5" s="104" t="s">
        <v>28</v>
      </c>
      <c r="H5" s="104" t="s">
        <v>63</v>
      </c>
      <c r="I5" s="104" t="s">
        <v>64</v>
      </c>
      <c r="J5" s="104" t="s">
        <v>34</v>
      </c>
      <c r="K5" s="104" t="s">
        <v>65</v>
      </c>
      <c r="L5" s="104" t="s">
        <v>1</v>
      </c>
      <c r="M5" s="104" t="s">
        <v>95</v>
      </c>
      <c r="N5" s="104" t="s">
        <v>96</v>
      </c>
      <c r="O5" s="104" t="s">
        <v>35</v>
      </c>
      <c r="P5" s="105" t="s">
        <v>36</v>
      </c>
    </row>
    <row r="6" spans="1:16" ht="15.6" x14ac:dyDescent="0.25">
      <c r="A6" s="834" t="s">
        <v>94</v>
      </c>
      <c r="B6" s="887"/>
      <c r="C6" s="205">
        <v>2</v>
      </c>
      <c r="D6" s="206">
        <v>2</v>
      </c>
      <c r="E6" s="206">
        <v>8</v>
      </c>
      <c r="F6" s="206" t="s">
        <v>48</v>
      </c>
      <c r="G6" s="206">
        <v>61</v>
      </c>
      <c r="H6" s="206">
        <v>1</v>
      </c>
      <c r="I6" s="207" t="s">
        <v>131</v>
      </c>
      <c r="J6" s="206">
        <v>61</v>
      </c>
      <c r="K6" s="206">
        <v>7.62</v>
      </c>
      <c r="L6" s="206">
        <v>48</v>
      </c>
      <c r="M6" s="206" t="s">
        <v>48</v>
      </c>
      <c r="N6" s="206" t="s">
        <v>48</v>
      </c>
      <c r="O6" s="206">
        <v>1</v>
      </c>
      <c r="P6" s="208" t="s">
        <v>48</v>
      </c>
    </row>
    <row r="7" spans="1:16" ht="16.2" thickBot="1" x14ac:dyDescent="0.3">
      <c r="A7" s="836" t="s">
        <v>84</v>
      </c>
      <c r="B7" s="888"/>
      <c r="C7" s="61">
        <v>5</v>
      </c>
      <c r="D7" s="62">
        <v>5</v>
      </c>
      <c r="E7" s="62">
        <v>16</v>
      </c>
      <c r="F7" s="62">
        <v>0</v>
      </c>
      <c r="G7" s="62">
        <v>119</v>
      </c>
      <c r="H7" s="62">
        <v>4</v>
      </c>
      <c r="I7" s="142" t="s">
        <v>130</v>
      </c>
      <c r="J7" s="62">
        <v>29.75</v>
      </c>
      <c r="K7" s="62">
        <v>7.44</v>
      </c>
      <c r="L7" s="62">
        <v>24</v>
      </c>
      <c r="M7" s="62"/>
      <c r="N7" s="62"/>
      <c r="O7" s="62">
        <v>3</v>
      </c>
      <c r="P7" s="63"/>
    </row>
    <row r="8" spans="1:16" ht="16.2" thickBot="1" x14ac:dyDescent="0.3">
      <c r="A8" s="819" t="s">
        <v>37</v>
      </c>
      <c r="B8" s="1111"/>
      <c r="C8" s="140">
        <f t="shared" ref="C8:H8" si="0">SUM(C6:C7)</f>
        <v>7</v>
      </c>
      <c r="D8" s="134">
        <f t="shared" si="0"/>
        <v>7</v>
      </c>
      <c r="E8" s="134">
        <f t="shared" si="0"/>
        <v>24</v>
      </c>
      <c r="F8" s="134">
        <f t="shared" si="0"/>
        <v>0</v>
      </c>
      <c r="G8" s="134">
        <f t="shared" si="0"/>
        <v>180</v>
      </c>
      <c r="H8" s="134">
        <f t="shared" si="0"/>
        <v>5</v>
      </c>
      <c r="I8" s="198" t="s">
        <v>130</v>
      </c>
      <c r="J8" s="134">
        <f>G8/H8</f>
        <v>36</v>
      </c>
      <c r="K8" s="199">
        <f>G8/E8</f>
        <v>7.5</v>
      </c>
      <c r="L8" s="203">
        <f>144/H8</f>
        <v>28.8</v>
      </c>
      <c r="M8" s="200"/>
      <c r="N8" s="200"/>
      <c r="O8" s="200">
        <f>SUM(O6:O7)</f>
        <v>4</v>
      </c>
      <c r="P8" s="204"/>
    </row>
    <row r="9" spans="1:16" ht="13.8" thickBot="1" x14ac:dyDescent="0.3"/>
    <row r="10" spans="1:16" ht="21" customHeight="1" x14ac:dyDescent="0.25">
      <c r="A10" s="824" t="s">
        <v>1</v>
      </c>
      <c r="B10" s="824" t="s">
        <v>0</v>
      </c>
      <c r="C10" s="1112" t="s">
        <v>25</v>
      </c>
      <c r="D10" s="1113"/>
      <c r="E10" s="992" t="s">
        <v>26</v>
      </c>
      <c r="F10" s="993"/>
      <c r="G10" s="993"/>
      <c r="H10" s="993"/>
      <c r="I10" s="994"/>
    </row>
    <row r="11" spans="1:16" ht="33" customHeight="1" thickBot="1" x14ac:dyDescent="0.3">
      <c r="A11" s="825"/>
      <c r="B11" s="825"/>
      <c r="C11" s="9" t="s">
        <v>150</v>
      </c>
      <c r="D11" s="10" t="s">
        <v>151</v>
      </c>
      <c r="E11" s="178" t="s">
        <v>159</v>
      </c>
      <c r="F11" s="213" t="s">
        <v>160</v>
      </c>
      <c r="G11" s="213" t="s">
        <v>161</v>
      </c>
      <c r="H11" s="213" t="s">
        <v>145</v>
      </c>
      <c r="I11" s="213" t="s">
        <v>146</v>
      </c>
    </row>
    <row r="12" spans="1:16" ht="21" customHeight="1" thickBot="1" x14ac:dyDescent="0.3">
      <c r="A12" s="821" t="s">
        <v>17</v>
      </c>
      <c r="B12" s="822"/>
      <c r="C12" s="822"/>
      <c r="D12" s="822"/>
      <c r="E12" s="822"/>
      <c r="F12" s="822"/>
      <c r="G12" s="822"/>
      <c r="H12" s="822"/>
      <c r="I12" s="823"/>
    </row>
    <row r="13" spans="1:16" ht="20.25" customHeight="1" x14ac:dyDescent="0.25">
      <c r="A13" s="29">
        <v>1</v>
      </c>
      <c r="B13" s="26" t="s">
        <v>3</v>
      </c>
      <c r="C13" s="13">
        <v>1</v>
      </c>
      <c r="D13" s="14">
        <v>4</v>
      </c>
      <c r="E13" s="23">
        <v>12</v>
      </c>
      <c r="F13" s="16">
        <v>14</v>
      </c>
      <c r="G13" s="15">
        <v>26</v>
      </c>
      <c r="H13" s="15">
        <v>34</v>
      </c>
      <c r="I13" s="16">
        <v>38</v>
      </c>
    </row>
    <row r="14" spans="1:16" ht="19.5" customHeight="1" x14ac:dyDescent="0.25">
      <c r="A14" s="30">
        <v>2</v>
      </c>
      <c r="B14" s="27" t="s">
        <v>4</v>
      </c>
      <c r="C14" s="17">
        <v>1</v>
      </c>
      <c r="D14" s="3">
        <v>2</v>
      </c>
      <c r="E14" s="24">
        <v>1</v>
      </c>
      <c r="F14" s="18">
        <v>2</v>
      </c>
      <c r="G14" s="2">
        <v>1</v>
      </c>
      <c r="H14" s="2">
        <v>1</v>
      </c>
      <c r="I14" s="18">
        <v>2</v>
      </c>
    </row>
    <row r="15" spans="1:16" ht="20.25" customHeight="1" x14ac:dyDescent="0.25">
      <c r="A15" s="31">
        <v>3</v>
      </c>
      <c r="B15" s="27" t="s">
        <v>5</v>
      </c>
      <c r="C15" s="17">
        <v>4</v>
      </c>
      <c r="D15" s="3">
        <v>4</v>
      </c>
      <c r="E15" s="216" t="s">
        <v>135</v>
      </c>
      <c r="F15" s="217" t="s">
        <v>135</v>
      </c>
      <c r="G15" s="215" t="s">
        <v>140</v>
      </c>
      <c r="H15" s="215" t="s">
        <v>134</v>
      </c>
      <c r="I15" s="217" t="s">
        <v>134</v>
      </c>
    </row>
    <row r="16" spans="1:16" ht="19.5" customHeight="1" x14ac:dyDescent="0.25">
      <c r="A16" s="32">
        <v>4</v>
      </c>
      <c r="B16" s="27" t="s">
        <v>38</v>
      </c>
      <c r="C16" s="17">
        <v>2</v>
      </c>
      <c r="D16" s="3">
        <v>1</v>
      </c>
      <c r="E16" s="216" t="s">
        <v>136</v>
      </c>
      <c r="F16" s="217" t="s">
        <v>138</v>
      </c>
      <c r="G16" s="215" t="s">
        <v>141</v>
      </c>
      <c r="H16" s="215" t="s">
        <v>143</v>
      </c>
      <c r="I16" s="18" t="s">
        <v>144</v>
      </c>
    </row>
    <row r="17" spans="1:12" ht="19.5" customHeight="1" x14ac:dyDescent="0.25">
      <c r="A17" s="33" t="s">
        <v>39</v>
      </c>
      <c r="B17" s="27" t="s">
        <v>6</v>
      </c>
      <c r="C17" s="17">
        <v>150</v>
      </c>
      <c r="D17" s="3">
        <v>150</v>
      </c>
      <c r="E17" s="24">
        <v>147</v>
      </c>
      <c r="F17" s="18">
        <v>168</v>
      </c>
      <c r="G17" s="2">
        <v>167</v>
      </c>
      <c r="H17" s="2">
        <v>155</v>
      </c>
      <c r="I17" s="18">
        <v>161</v>
      </c>
    </row>
    <row r="18" spans="1:12" ht="19.5" customHeight="1" x14ac:dyDescent="0.25">
      <c r="A18" s="34">
        <v>6</v>
      </c>
      <c r="B18" s="27" t="s">
        <v>40</v>
      </c>
      <c r="C18" s="17">
        <v>7</v>
      </c>
      <c r="D18" s="3">
        <v>7</v>
      </c>
      <c r="E18" s="24">
        <v>8</v>
      </c>
      <c r="F18" s="18">
        <v>5</v>
      </c>
      <c r="G18" s="2">
        <v>7</v>
      </c>
      <c r="H18" s="2">
        <v>9</v>
      </c>
      <c r="I18" s="18">
        <v>7</v>
      </c>
    </row>
    <row r="19" spans="1:12" ht="19.5" customHeight="1" x14ac:dyDescent="0.25">
      <c r="A19" s="35">
        <v>7</v>
      </c>
      <c r="B19" s="27" t="s">
        <v>7</v>
      </c>
      <c r="C19" s="17">
        <v>120</v>
      </c>
      <c r="D19" s="3">
        <v>120</v>
      </c>
      <c r="E19" s="24">
        <v>120</v>
      </c>
      <c r="F19" s="18">
        <v>110</v>
      </c>
      <c r="G19" s="2">
        <v>120</v>
      </c>
      <c r="H19" s="2">
        <v>120</v>
      </c>
      <c r="I19" s="18">
        <v>120</v>
      </c>
    </row>
    <row r="20" spans="1:12" ht="19.5" customHeight="1" x14ac:dyDescent="0.25">
      <c r="A20" s="36">
        <v>8</v>
      </c>
      <c r="B20" s="27" t="s">
        <v>41</v>
      </c>
      <c r="C20" s="17">
        <v>154</v>
      </c>
      <c r="D20" s="3">
        <v>162</v>
      </c>
      <c r="E20" s="24">
        <v>148</v>
      </c>
      <c r="F20" s="18">
        <v>164</v>
      </c>
      <c r="G20" s="2">
        <v>93</v>
      </c>
      <c r="H20" s="2">
        <v>148</v>
      </c>
      <c r="I20" s="18">
        <v>166</v>
      </c>
    </row>
    <row r="21" spans="1:12" ht="19.5" customHeight="1" x14ac:dyDescent="0.25">
      <c r="A21" s="30">
        <v>9</v>
      </c>
      <c r="B21" s="27" t="s">
        <v>42</v>
      </c>
      <c r="C21" s="17">
        <v>6</v>
      </c>
      <c r="D21" s="3">
        <v>5</v>
      </c>
      <c r="E21" s="24">
        <v>7</v>
      </c>
      <c r="F21" s="18">
        <v>8</v>
      </c>
      <c r="G21" s="2">
        <v>10</v>
      </c>
      <c r="H21" s="2">
        <v>8</v>
      </c>
      <c r="I21" s="18">
        <v>4</v>
      </c>
    </row>
    <row r="22" spans="1:12" ht="19.5" customHeight="1" thickBot="1" x14ac:dyDescent="0.3">
      <c r="A22" s="37">
        <v>10</v>
      </c>
      <c r="B22" s="28" t="s">
        <v>19</v>
      </c>
      <c r="C22" s="19">
        <v>114</v>
      </c>
      <c r="D22" s="20">
        <v>120</v>
      </c>
      <c r="E22" s="25">
        <v>117</v>
      </c>
      <c r="F22" s="22">
        <v>120</v>
      </c>
      <c r="G22" s="21">
        <v>104</v>
      </c>
      <c r="H22" s="21">
        <v>120</v>
      </c>
      <c r="I22" s="22">
        <v>120</v>
      </c>
    </row>
    <row r="23" spans="1:12" ht="19.5" customHeight="1" thickBot="1" x14ac:dyDescent="0.3">
      <c r="A23" s="813" t="s">
        <v>18</v>
      </c>
      <c r="B23" s="814"/>
      <c r="C23" s="814"/>
      <c r="D23" s="814"/>
      <c r="E23" s="814"/>
      <c r="F23" s="814"/>
      <c r="G23" s="814"/>
      <c r="H23" s="814"/>
      <c r="I23" s="815"/>
    </row>
    <row r="24" spans="1:12" ht="19.5" customHeight="1" x14ac:dyDescent="0.25">
      <c r="A24" s="41">
        <v>11</v>
      </c>
      <c r="B24" s="46" t="s">
        <v>8</v>
      </c>
      <c r="C24" s="43" t="s">
        <v>21</v>
      </c>
      <c r="D24" s="68" t="s">
        <v>21</v>
      </c>
      <c r="E24" s="23" t="s">
        <v>164</v>
      </c>
      <c r="F24" s="15" t="s">
        <v>21</v>
      </c>
      <c r="G24" s="15" t="s">
        <v>125</v>
      </c>
      <c r="H24" s="15">
        <v>1</v>
      </c>
      <c r="I24" s="16" t="s">
        <v>60</v>
      </c>
    </row>
    <row r="25" spans="1:12" ht="19.5" customHeight="1" x14ac:dyDescent="0.25">
      <c r="A25" s="30">
        <v>12</v>
      </c>
      <c r="B25" s="47" t="s">
        <v>9</v>
      </c>
      <c r="C25" s="44" t="s">
        <v>21</v>
      </c>
      <c r="D25" s="53" t="s">
        <v>21</v>
      </c>
      <c r="E25" s="24">
        <v>3</v>
      </c>
      <c r="F25" s="2" t="s">
        <v>21</v>
      </c>
      <c r="G25" s="2">
        <v>0</v>
      </c>
      <c r="H25" s="2">
        <v>3</v>
      </c>
      <c r="I25" s="18">
        <v>3</v>
      </c>
    </row>
    <row r="26" spans="1:12" ht="19.5" customHeight="1" x14ac:dyDescent="0.25">
      <c r="A26" s="30">
        <v>13</v>
      </c>
      <c r="B26" s="47" t="s">
        <v>10</v>
      </c>
      <c r="C26" s="44" t="s">
        <v>21</v>
      </c>
      <c r="D26" s="53" t="s">
        <v>21</v>
      </c>
      <c r="E26" s="24">
        <v>9</v>
      </c>
      <c r="F26" s="2" t="s">
        <v>21</v>
      </c>
      <c r="G26" s="2">
        <v>9</v>
      </c>
      <c r="H26" s="2">
        <v>9</v>
      </c>
      <c r="I26" s="18">
        <v>9</v>
      </c>
    </row>
    <row r="27" spans="1:12" ht="19.5" customHeight="1" x14ac:dyDescent="0.25">
      <c r="A27" s="30">
        <v>14</v>
      </c>
      <c r="B27" s="47" t="s">
        <v>11</v>
      </c>
      <c r="C27" s="44" t="s">
        <v>21</v>
      </c>
      <c r="D27" s="53" t="s">
        <v>21</v>
      </c>
      <c r="E27" s="24" t="s">
        <v>74</v>
      </c>
      <c r="F27" s="2" t="s">
        <v>21</v>
      </c>
      <c r="G27" s="2" t="s">
        <v>74</v>
      </c>
      <c r="H27" s="2" t="s">
        <v>51</v>
      </c>
      <c r="I27" s="18" t="s">
        <v>74</v>
      </c>
      <c r="J27" s="5"/>
      <c r="K27" s="5"/>
      <c r="L27" s="5"/>
    </row>
    <row r="28" spans="1:12" ht="19.5" customHeight="1" x14ac:dyDescent="0.25">
      <c r="A28" s="30">
        <v>15</v>
      </c>
      <c r="B28" s="47" t="s">
        <v>12</v>
      </c>
      <c r="C28" s="44" t="s">
        <v>20</v>
      </c>
      <c r="D28" s="53" t="s">
        <v>20</v>
      </c>
      <c r="E28" s="24" t="s">
        <v>20</v>
      </c>
      <c r="F28" s="2" t="s">
        <v>20</v>
      </c>
      <c r="G28" s="2" t="s">
        <v>20</v>
      </c>
      <c r="H28" s="2" t="s">
        <v>20</v>
      </c>
      <c r="I28" s="18" t="s">
        <v>20</v>
      </c>
    </row>
    <row r="29" spans="1:12" ht="18.75" customHeight="1" x14ac:dyDescent="0.25">
      <c r="A29" s="42">
        <v>16</v>
      </c>
      <c r="B29" s="47" t="s">
        <v>13</v>
      </c>
      <c r="C29" s="44">
        <v>24</v>
      </c>
      <c r="D29" s="53">
        <v>24</v>
      </c>
      <c r="E29" s="24">
        <v>6</v>
      </c>
      <c r="F29" s="2">
        <v>24</v>
      </c>
      <c r="G29" s="2">
        <v>24</v>
      </c>
      <c r="H29" s="2">
        <v>24</v>
      </c>
      <c r="I29" s="18">
        <v>18</v>
      </c>
    </row>
    <row r="30" spans="1:12" ht="18.75" customHeight="1" x14ac:dyDescent="0.25">
      <c r="A30" s="42">
        <v>17</v>
      </c>
      <c r="B30" s="47" t="s">
        <v>50</v>
      </c>
      <c r="C30" s="44">
        <v>35</v>
      </c>
      <c r="D30" s="53">
        <v>26</v>
      </c>
      <c r="E30" s="24">
        <v>14</v>
      </c>
      <c r="F30" s="2">
        <v>23</v>
      </c>
      <c r="G30" s="2">
        <v>12</v>
      </c>
      <c r="H30" s="2">
        <v>42</v>
      </c>
      <c r="I30" s="18">
        <v>28</v>
      </c>
    </row>
    <row r="31" spans="1:12" ht="19.5" customHeight="1" x14ac:dyDescent="0.25">
      <c r="A31" s="42">
        <v>18</v>
      </c>
      <c r="B31" s="47" t="s">
        <v>14</v>
      </c>
      <c r="C31" s="44">
        <v>0</v>
      </c>
      <c r="D31" s="53">
        <v>1</v>
      </c>
      <c r="E31" s="24">
        <v>0</v>
      </c>
      <c r="F31" s="2">
        <v>1</v>
      </c>
      <c r="G31" s="2">
        <v>1</v>
      </c>
      <c r="H31" s="2">
        <v>2</v>
      </c>
      <c r="I31" s="18">
        <v>0</v>
      </c>
    </row>
    <row r="32" spans="1:12" ht="19.5" customHeight="1" x14ac:dyDescent="0.25">
      <c r="A32" s="42">
        <v>19</v>
      </c>
      <c r="B32" s="47" t="s">
        <v>2</v>
      </c>
      <c r="C32" s="44">
        <v>0</v>
      </c>
      <c r="D32" s="53">
        <v>0</v>
      </c>
      <c r="E32" s="24">
        <v>0</v>
      </c>
      <c r="F32" s="2">
        <v>0</v>
      </c>
      <c r="G32" s="2">
        <v>0</v>
      </c>
      <c r="H32" s="2">
        <v>0</v>
      </c>
      <c r="I32" s="18">
        <v>0</v>
      </c>
    </row>
    <row r="33" spans="1:17" ht="19.5" customHeight="1" x14ac:dyDescent="0.25">
      <c r="A33" s="42">
        <v>20</v>
      </c>
      <c r="B33" s="47" t="s">
        <v>15</v>
      </c>
      <c r="C33" s="44">
        <v>0</v>
      </c>
      <c r="D33" s="53">
        <v>3</v>
      </c>
      <c r="E33" s="24">
        <v>0</v>
      </c>
      <c r="F33" s="2">
        <v>3</v>
      </c>
      <c r="G33" s="2">
        <v>5</v>
      </c>
      <c r="H33" s="2" t="s">
        <v>165</v>
      </c>
      <c r="I33" s="18">
        <v>0</v>
      </c>
    </row>
    <row r="34" spans="1:17" ht="19.5" customHeight="1" thickBot="1" x14ac:dyDescent="0.3">
      <c r="A34" s="42">
        <v>21</v>
      </c>
      <c r="B34" s="48" t="s">
        <v>16</v>
      </c>
      <c r="C34" s="45" t="s">
        <v>20</v>
      </c>
      <c r="D34" s="110" t="s">
        <v>20</v>
      </c>
      <c r="E34" s="25" t="s">
        <v>20</v>
      </c>
      <c r="F34" s="21" t="s">
        <v>20</v>
      </c>
      <c r="G34" s="21" t="s">
        <v>20</v>
      </c>
      <c r="H34" s="21" t="s">
        <v>20</v>
      </c>
      <c r="I34" s="22">
        <v>0</v>
      </c>
    </row>
    <row r="35" spans="1:17" ht="19.5" customHeight="1" thickBot="1" x14ac:dyDescent="0.3"/>
    <row r="36" spans="1:17" ht="19.5" customHeight="1" thickBot="1" x14ac:dyDescent="0.3">
      <c r="A36" s="779" t="s">
        <v>46</v>
      </c>
      <c r="B36" s="780"/>
      <c r="C36" s="780"/>
      <c r="D36" s="780"/>
      <c r="E36" s="780"/>
      <c r="F36" s="780"/>
      <c r="G36" s="780"/>
      <c r="H36" s="780"/>
      <c r="I36" s="780"/>
      <c r="J36" s="780"/>
      <c r="K36" s="780"/>
      <c r="L36" s="780"/>
      <c r="M36" s="780"/>
      <c r="N36" s="780"/>
      <c r="O36" s="780"/>
      <c r="P36" s="781"/>
    </row>
    <row r="37" spans="1:17" ht="16.2" thickBot="1" x14ac:dyDescent="0.35">
      <c r="A37" s="907" t="s">
        <v>53</v>
      </c>
      <c r="B37" s="908"/>
      <c r="C37" s="138" t="s">
        <v>33</v>
      </c>
      <c r="D37" s="104" t="s">
        <v>27</v>
      </c>
      <c r="E37" s="104" t="s">
        <v>61</v>
      </c>
      <c r="F37" s="104" t="s">
        <v>62</v>
      </c>
      <c r="G37" s="104" t="s">
        <v>28</v>
      </c>
      <c r="H37" s="104" t="s">
        <v>63</v>
      </c>
      <c r="I37" s="104" t="s">
        <v>64</v>
      </c>
      <c r="J37" s="104" t="s">
        <v>34</v>
      </c>
      <c r="K37" s="104" t="s">
        <v>65</v>
      </c>
      <c r="L37" s="104" t="s">
        <v>1</v>
      </c>
      <c r="M37" s="104">
        <v>5</v>
      </c>
      <c r="N37" s="104">
        <v>10</v>
      </c>
      <c r="O37" s="54" t="s">
        <v>35</v>
      </c>
      <c r="P37" s="55" t="s">
        <v>36</v>
      </c>
    </row>
    <row r="38" spans="1:17" ht="15.6" x14ac:dyDescent="0.25">
      <c r="A38" s="909"/>
      <c r="B38" s="986"/>
      <c r="C38" s="519">
        <v>3</v>
      </c>
      <c r="D38" s="520">
        <v>3</v>
      </c>
      <c r="E38" s="520">
        <v>19</v>
      </c>
      <c r="F38" s="520">
        <v>1</v>
      </c>
      <c r="G38" s="520">
        <v>140</v>
      </c>
      <c r="H38" s="520">
        <v>2</v>
      </c>
      <c r="I38" s="521" t="s">
        <v>239</v>
      </c>
      <c r="J38" s="520">
        <v>70</v>
      </c>
      <c r="K38" s="520">
        <v>7.36</v>
      </c>
      <c r="L38" s="520">
        <v>57</v>
      </c>
      <c r="M38" s="520" t="s">
        <v>48</v>
      </c>
      <c r="N38" s="520" t="s">
        <v>48</v>
      </c>
      <c r="O38" s="520">
        <v>3</v>
      </c>
      <c r="P38" s="522" t="s">
        <v>48</v>
      </c>
    </row>
    <row r="39" spans="1:17" ht="18" thickBot="1" x14ac:dyDescent="0.3">
      <c r="A39" s="1109" t="s">
        <v>329</v>
      </c>
      <c r="B39" s="1110"/>
      <c r="C39" s="280">
        <v>5</v>
      </c>
      <c r="D39" s="281">
        <v>5</v>
      </c>
      <c r="E39" s="281">
        <v>45</v>
      </c>
      <c r="F39" s="281">
        <v>5</v>
      </c>
      <c r="G39" s="281">
        <v>221</v>
      </c>
      <c r="H39" s="281">
        <v>13</v>
      </c>
      <c r="I39" s="282" t="s">
        <v>351</v>
      </c>
      <c r="J39" s="281">
        <v>17</v>
      </c>
      <c r="K39" s="281">
        <v>4.91</v>
      </c>
      <c r="L39" s="281">
        <v>20.7</v>
      </c>
      <c r="M39" s="281">
        <v>1</v>
      </c>
      <c r="N39" s="281" t="s">
        <v>48</v>
      </c>
      <c r="O39" s="281">
        <v>1</v>
      </c>
      <c r="P39" s="294" t="s">
        <v>48</v>
      </c>
    </row>
    <row r="40" spans="1:17" ht="15.6" customHeight="1" thickBot="1" x14ac:dyDescent="0.3">
      <c r="A40" s="844" t="s">
        <v>37</v>
      </c>
      <c r="B40" s="845"/>
      <c r="C40" s="133">
        <f t="shared" ref="C40:H40" si="1">SUM(C38:C39)</f>
        <v>8</v>
      </c>
      <c r="D40" s="133">
        <f t="shared" si="1"/>
        <v>8</v>
      </c>
      <c r="E40" s="133">
        <f t="shared" si="1"/>
        <v>64</v>
      </c>
      <c r="F40" s="133">
        <f t="shared" si="1"/>
        <v>6</v>
      </c>
      <c r="G40" s="133">
        <f t="shared" si="1"/>
        <v>361</v>
      </c>
      <c r="H40" s="133">
        <f t="shared" si="1"/>
        <v>15</v>
      </c>
      <c r="I40" s="518" t="s">
        <v>351</v>
      </c>
      <c r="J40" s="143">
        <f>G40/H40</f>
        <v>24.066666666666666</v>
      </c>
      <c r="K40" s="143">
        <f>G40/E40</f>
        <v>5.640625</v>
      </c>
      <c r="L40" s="133">
        <f>384/H40</f>
        <v>25.6</v>
      </c>
      <c r="M40" s="133">
        <f>SUM(M39)</f>
        <v>1</v>
      </c>
      <c r="N40" s="133"/>
      <c r="O40" s="133">
        <f>SUM(O38:O39)</f>
        <v>4</v>
      </c>
      <c r="P40" s="482"/>
    </row>
    <row r="41" spans="1:17" ht="13.8" thickBot="1" x14ac:dyDescent="0.3"/>
    <row r="42" spans="1:17" ht="20.25" customHeight="1" thickBot="1" x14ac:dyDescent="0.3">
      <c r="A42" s="72" t="s">
        <v>1</v>
      </c>
      <c r="B42" s="802" t="s">
        <v>0</v>
      </c>
      <c r="C42" s="826" t="s">
        <v>43</v>
      </c>
      <c r="D42" s="827"/>
      <c r="E42" s="827"/>
      <c r="F42" s="827"/>
      <c r="G42" s="827"/>
      <c r="H42" s="828"/>
      <c r="I42" s="868" t="s">
        <v>327</v>
      </c>
      <c r="J42" s="869"/>
      <c r="K42" s="869"/>
      <c r="L42" s="869"/>
      <c r="M42" s="870"/>
    </row>
    <row r="43" spans="1:17" ht="31.8" thickBot="1" x14ac:dyDescent="0.3">
      <c r="A43" s="74"/>
      <c r="B43" s="803"/>
      <c r="C43" s="51" t="s">
        <v>151</v>
      </c>
      <c r="D43" s="10" t="s">
        <v>152</v>
      </c>
      <c r="E43" s="10" t="s">
        <v>154</v>
      </c>
      <c r="F43" s="10" t="s">
        <v>153</v>
      </c>
      <c r="G43" s="10" t="s">
        <v>214</v>
      </c>
      <c r="H43" s="12" t="s">
        <v>215</v>
      </c>
      <c r="I43" s="514" t="s">
        <v>318</v>
      </c>
      <c r="J43" s="515" t="s">
        <v>319</v>
      </c>
      <c r="K43" s="515" t="s">
        <v>320</v>
      </c>
      <c r="L43" s="515" t="s">
        <v>321</v>
      </c>
      <c r="M43" s="516" t="s">
        <v>322</v>
      </c>
    </row>
    <row r="44" spans="1:17" ht="20.25" customHeight="1" thickBot="1" x14ac:dyDescent="0.3">
      <c r="A44" s="821" t="s">
        <v>17</v>
      </c>
      <c r="B44" s="822"/>
      <c r="C44" s="822"/>
      <c r="D44" s="822"/>
      <c r="E44" s="822"/>
      <c r="F44" s="822"/>
      <c r="G44" s="822"/>
      <c r="H44" s="823"/>
      <c r="I44" s="821" t="s">
        <v>17</v>
      </c>
      <c r="J44" s="822"/>
      <c r="K44" s="822"/>
      <c r="L44" s="822"/>
      <c r="M44" s="823"/>
    </row>
    <row r="45" spans="1:17" ht="18" x14ac:dyDescent="0.25">
      <c r="A45" s="29">
        <v>1</v>
      </c>
      <c r="B45" s="26" t="s">
        <v>3</v>
      </c>
      <c r="C45" s="13">
        <v>2</v>
      </c>
      <c r="D45" s="14">
        <v>5</v>
      </c>
      <c r="E45" s="14">
        <v>8</v>
      </c>
      <c r="F45" s="14">
        <v>10</v>
      </c>
      <c r="G45" s="14">
        <v>12</v>
      </c>
      <c r="H45" s="16">
        <v>13</v>
      </c>
      <c r="I45" s="451">
        <v>1</v>
      </c>
      <c r="J45" s="451">
        <v>8</v>
      </c>
      <c r="K45" s="451">
        <v>13</v>
      </c>
      <c r="L45" s="451">
        <v>15</v>
      </c>
      <c r="M45" s="451">
        <v>18</v>
      </c>
      <c r="N45" s="5"/>
      <c r="O45" s="5"/>
      <c r="P45" s="5"/>
      <c r="Q45" s="5"/>
    </row>
    <row r="46" spans="1:17" ht="16.8" x14ac:dyDescent="0.25">
      <c r="A46" s="30">
        <v>2</v>
      </c>
      <c r="B46" s="27" t="s">
        <v>4</v>
      </c>
      <c r="C46" s="17">
        <v>2</v>
      </c>
      <c r="D46" s="3">
        <v>2</v>
      </c>
      <c r="E46" s="3">
        <v>1</v>
      </c>
      <c r="F46" s="3">
        <v>2</v>
      </c>
      <c r="G46" s="3">
        <v>1</v>
      </c>
      <c r="H46" s="248" t="s">
        <v>216</v>
      </c>
      <c r="I46" s="451">
        <v>1</v>
      </c>
      <c r="J46" s="451">
        <v>2</v>
      </c>
      <c r="K46" s="451">
        <v>2</v>
      </c>
      <c r="L46" s="451">
        <v>2</v>
      </c>
      <c r="M46" s="451">
        <v>2</v>
      </c>
      <c r="N46" s="5"/>
      <c r="O46" s="5"/>
      <c r="P46" s="5"/>
      <c r="Q46" s="5"/>
    </row>
    <row r="47" spans="1:17" ht="18" x14ac:dyDescent="0.25">
      <c r="A47" s="31">
        <v>3</v>
      </c>
      <c r="B47" s="27" t="s">
        <v>5</v>
      </c>
      <c r="C47" s="246" t="s">
        <v>138</v>
      </c>
      <c r="D47" s="247" t="s">
        <v>138</v>
      </c>
      <c r="E47" s="247" t="s">
        <v>138</v>
      </c>
      <c r="F47" s="247" t="s">
        <v>138</v>
      </c>
      <c r="G47" s="247" t="s">
        <v>138</v>
      </c>
      <c r="H47" s="249" t="s">
        <v>138</v>
      </c>
      <c r="I47" s="488" t="s">
        <v>136</v>
      </c>
      <c r="J47" s="488" t="s">
        <v>136</v>
      </c>
      <c r="K47" s="488" t="s">
        <v>136</v>
      </c>
      <c r="L47" s="488" t="s">
        <v>136</v>
      </c>
      <c r="M47" s="488" t="s">
        <v>133</v>
      </c>
      <c r="N47" s="5"/>
      <c r="O47" s="5"/>
      <c r="P47" s="5"/>
      <c r="Q47" s="5"/>
    </row>
    <row r="48" spans="1:17" ht="16.8" x14ac:dyDescent="0.25">
      <c r="A48" s="32">
        <v>4</v>
      </c>
      <c r="B48" s="27" t="s">
        <v>38</v>
      </c>
      <c r="C48" s="246" t="s">
        <v>141</v>
      </c>
      <c r="D48" s="247" t="s">
        <v>171</v>
      </c>
      <c r="E48" s="247" t="s">
        <v>182</v>
      </c>
      <c r="F48" s="247" t="s">
        <v>170</v>
      </c>
      <c r="G48" s="247" t="s">
        <v>141</v>
      </c>
      <c r="H48" s="249" t="s">
        <v>182</v>
      </c>
      <c r="I48" s="487" t="s">
        <v>138</v>
      </c>
      <c r="J48" s="487" t="s">
        <v>170</v>
      </c>
      <c r="K48" s="487" t="s">
        <v>140</v>
      </c>
      <c r="L48" s="487" t="s">
        <v>141</v>
      </c>
      <c r="M48" s="451" t="s">
        <v>171</v>
      </c>
      <c r="N48" s="5"/>
      <c r="O48" s="5"/>
      <c r="P48" s="5"/>
      <c r="Q48" s="5"/>
    </row>
    <row r="49" spans="1:17" ht="16.8" x14ac:dyDescent="0.25">
      <c r="A49" s="33" t="s">
        <v>39</v>
      </c>
      <c r="B49" s="27" t="s">
        <v>6</v>
      </c>
      <c r="C49" s="17">
        <v>203</v>
      </c>
      <c r="D49" s="3">
        <v>199</v>
      </c>
      <c r="E49" s="3">
        <v>367</v>
      </c>
      <c r="F49" s="3">
        <v>310</v>
      </c>
      <c r="G49" s="3">
        <v>263</v>
      </c>
      <c r="H49" s="248" t="s">
        <v>216</v>
      </c>
      <c r="I49" s="451">
        <v>320</v>
      </c>
      <c r="J49" s="451">
        <v>169</v>
      </c>
      <c r="K49" s="451">
        <v>156</v>
      </c>
      <c r="L49" s="451">
        <v>224</v>
      </c>
      <c r="M49" s="451">
        <v>271</v>
      </c>
      <c r="N49" s="5"/>
      <c r="O49" s="5"/>
      <c r="P49" s="5"/>
      <c r="Q49" s="5"/>
    </row>
    <row r="50" spans="1:17" ht="16.8" x14ac:dyDescent="0.25">
      <c r="A50" s="34">
        <v>6</v>
      </c>
      <c r="B50" s="27" t="s">
        <v>40</v>
      </c>
      <c r="C50" s="17">
        <v>10</v>
      </c>
      <c r="D50" s="3">
        <v>10</v>
      </c>
      <c r="E50" s="3">
        <v>6</v>
      </c>
      <c r="F50" s="3">
        <v>8</v>
      </c>
      <c r="G50" s="3">
        <v>9</v>
      </c>
      <c r="H50" s="248" t="s">
        <v>216</v>
      </c>
      <c r="I50" s="451">
        <v>8</v>
      </c>
      <c r="J50" s="451">
        <v>1</v>
      </c>
      <c r="K50" s="451">
        <v>9</v>
      </c>
      <c r="L50" s="451">
        <v>8</v>
      </c>
      <c r="M50" s="451">
        <v>10</v>
      </c>
      <c r="N50" s="5"/>
      <c r="O50" s="5"/>
      <c r="P50" s="5"/>
      <c r="Q50" s="5"/>
    </row>
    <row r="51" spans="1:17" ht="16.8" x14ac:dyDescent="0.25">
      <c r="A51" s="35">
        <v>7</v>
      </c>
      <c r="B51" s="27" t="s">
        <v>7</v>
      </c>
      <c r="C51" s="17">
        <v>237</v>
      </c>
      <c r="D51" s="3">
        <v>212</v>
      </c>
      <c r="E51" s="3">
        <v>300</v>
      </c>
      <c r="F51" s="3">
        <v>300</v>
      </c>
      <c r="G51" s="3">
        <v>50</v>
      </c>
      <c r="H51" s="248" t="s">
        <v>216</v>
      </c>
      <c r="I51" s="451">
        <v>300</v>
      </c>
      <c r="J51" s="451">
        <v>155</v>
      </c>
      <c r="K51" s="451">
        <v>215</v>
      </c>
      <c r="L51" s="451">
        <v>258</v>
      </c>
      <c r="M51" s="451">
        <v>257</v>
      </c>
      <c r="N51" s="5"/>
      <c r="O51" s="5"/>
      <c r="P51" s="5"/>
      <c r="Q51" s="5"/>
    </row>
    <row r="52" spans="1:17" ht="16.8" x14ac:dyDescent="0.25">
      <c r="A52" s="36">
        <v>8</v>
      </c>
      <c r="B52" s="27" t="s">
        <v>41</v>
      </c>
      <c r="C52" s="17">
        <v>336</v>
      </c>
      <c r="D52" s="3">
        <v>283</v>
      </c>
      <c r="E52" s="3">
        <v>332</v>
      </c>
      <c r="F52" s="3">
        <v>326</v>
      </c>
      <c r="G52" s="3">
        <v>251</v>
      </c>
      <c r="H52" s="248" t="s">
        <v>216</v>
      </c>
      <c r="I52" s="451">
        <v>250</v>
      </c>
      <c r="J52" s="451">
        <v>168</v>
      </c>
      <c r="K52" s="451">
        <v>249</v>
      </c>
      <c r="L52" s="451">
        <v>220</v>
      </c>
      <c r="M52" s="451">
        <v>342</v>
      </c>
      <c r="N52" s="5"/>
      <c r="O52" s="5"/>
      <c r="P52" s="5"/>
      <c r="Q52" s="5"/>
    </row>
    <row r="53" spans="1:17" ht="15.6" customHeight="1" x14ac:dyDescent="0.25">
      <c r="A53" s="30">
        <v>9</v>
      </c>
      <c r="B53" s="27" t="s">
        <v>42</v>
      </c>
      <c r="C53" s="17">
        <v>5</v>
      </c>
      <c r="D53" s="3">
        <v>10</v>
      </c>
      <c r="E53" s="3">
        <v>9</v>
      </c>
      <c r="F53" s="3">
        <v>10</v>
      </c>
      <c r="G53" s="3">
        <v>10</v>
      </c>
      <c r="H53" s="248" t="s">
        <v>216</v>
      </c>
      <c r="I53" s="451">
        <v>7</v>
      </c>
      <c r="J53" s="451">
        <v>10</v>
      </c>
      <c r="K53" s="451">
        <v>9</v>
      </c>
      <c r="L53" s="451">
        <v>10</v>
      </c>
      <c r="M53" s="451">
        <v>9</v>
      </c>
      <c r="N53" s="5"/>
      <c r="O53" s="5"/>
      <c r="P53" s="5"/>
      <c r="Q53" s="5"/>
    </row>
    <row r="54" spans="1:17" ht="17.399999999999999" thickBot="1" x14ac:dyDescent="0.3">
      <c r="A54" s="37">
        <v>10</v>
      </c>
      <c r="B54" s="28" t="s">
        <v>19</v>
      </c>
      <c r="C54" s="19">
        <v>300</v>
      </c>
      <c r="D54" s="20">
        <v>281</v>
      </c>
      <c r="E54" s="20">
        <v>300</v>
      </c>
      <c r="F54" s="20">
        <v>297</v>
      </c>
      <c r="G54" s="20">
        <v>297</v>
      </c>
      <c r="H54" s="250" t="s">
        <v>216</v>
      </c>
      <c r="I54" s="451">
        <v>270</v>
      </c>
      <c r="J54" s="451">
        <v>260</v>
      </c>
      <c r="K54" s="451">
        <v>270</v>
      </c>
      <c r="L54" s="451">
        <v>265</v>
      </c>
      <c r="M54" s="451">
        <v>300</v>
      </c>
      <c r="N54" s="5"/>
      <c r="O54" s="5"/>
      <c r="P54" s="5"/>
      <c r="Q54" s="5"/>
    </row>
    <row r="55" spans="1:17" ht="18" customHeight="1" thickBot="1" x14ac:dyDescent="0.3">
      <c r="A55" s="813" t="s">
        <v>18</v>
      </c>
      <c r="B55" s="814"/>
      <c r="C55" s="814"/>
      <c r="D55" s="814"/>
      <c r="E55" s="814"/>
      <c r="F55" s="814"/>
      <c r="G55" s="814"/>
      <c r="H55" s="815"/>
      <c r="I55" s="813" t="s">
        <v>18</v>
      </c>
      <c r="J55" s="814"/>
      <c r="K55" s="814"/>
      <c r="L55" s="814"/>
      <c r="M55" s="815"/>
      <c r="N55" s="78"/>
      <c r="O55" s="78"/>
      <c r="P55" s="78"/>
      <c r="Q55" s="78"/>
    </row>
    <row r="56" spans="1:17" ht="16.8" x14ac:dyDescent="0.25">
      <c r="A56" s="41">
        <v>11</v>
      </c>
      <c r="B56" s="46" t="s">
        <v>8</v>
      </c>
      <c r="C56" s="13" t="s">
        <v>100</v>
      </c>
      <c r="D56" s="13" t="s">
        <v>125</v>
      </c>
      <c r="E56" s="13" t="s">
        <v>52</v>
      </c>
      <c r="F56" s="13" t="s">
        <v>52</v>
      </c>
      <c r="G56" s="13" t="s">
        <v>164</v>
      </c>
      <c r="H56" s="80" t="s">
        <v>52</v>
      </c>
      <c r="I56" s="447" t="s">
        <v>100</v>
      </c>
      <c r="J56" s="448" t="s">
        <v>21</v>
      </c>
      <c r="K56" s="448">
        <v>0</v>
      </c>
      <c r="L56" s="448" t="s">
        <v>164</v>
      </c>
      <c r="M56" s="449">
        <v>0</v>
      </c>
      <c r="N56" s="5"/>
      <c r="O56" s="5"/>
      <c r="P56" s="5"/>
      <c r="Q56" s="5"/>
    </row>
    <row r="57" spans="1:17" ht="16.8" x14ac:dyDescent="0.25">
      <c r="A57" s="30">
        <v>12</v>
      </c>
      <c r="B57" s="47" t="s">
        <v>9</v>
      </c>
      <c r="C57" s="17">
        <v>4</v>
      </c>
      <c r="D57" s="17">
        <v>0</v>
      </c>
      <c r="E57" s="17" t="s">
        <v>52</v>
      </c>
      <c r="F57" s="17" t="s">
        <v>52</v>
      </c>
      <c r="G57" s="17">
        <v>6</v>
      </c>
      <c r="H57" s="75" t="s">
        <v>52</v>
      </c>
      <c r="I57" s="450">
        <v>1</v>
      </c>
      <c r="J57" s="451" t="s">
        <v>21</v>
      </c>
      <c r="K57" s="451">
        <v>1</v>
      </c>
      <c r="L57" s="451">
        <v>6</v>
      </c>
      <c r="M57" s="452">
        <v>1</v>
      </c>
      <c r="N57" s="5"/>
      <c r="O57" s="5"/>
      <c r="P57" s="5"/>
      <c r="Q57" s="5"/>
    </row>
    <row r="58" spans="1:17" ht="16.8" x14ac:dyDescent="0.25">
      <c r="A58" s="30">
        <v>13</v>
      </c>
      <c r="B58" s="47" t="s">
        <v>10</v>
      </c>
      <c r="C58" s="17">
        <v>11</v>
      </c>
      <c r="D58" s="17">
        <v>11</v>
      </c>
      <c r="E58" s="17" t="s">
        <v>52</v>
      </c>
      <c r="F58" s="17" t="s">
        <v>52</v>
      </c>
      <c r="G58" s="17">
        <v>11</v>
      </c>
      <c r="H58" s="75" t="s">
        <v>52</v>
      </c>
      <c r="I58" s="450">
        <v>11</v>
      </c>
      <c r="J58" s="451" t="s">
        <v>21</v>
      </c>
      <c r="K58" s="451">
        <v>9</v>
      </c>
      <c r="L58" s="451">
        <v>10</v>
      </c>
      <c r="M58" s="452">
        <v>11</v>
      </c>
      <c r="N58" s="5"/>
      <c r="O58" s="5"/>
      <c r="P58" s="5"/>
      <c r="Q58" s="5"/>
    </row>
    <row r="59" spans="1:17" ht="16.8" x14ac:dyDescent="0.25">
      <c r="A59" s="30">
        <v>14</v>
      </c>
      <c r="B59" s="47" t="s">
        <v>11</v>
      </c>
      <c r="C59" s="17" t="s">
        <v>22</v>
      </c>
      <c r="D59" s="17" t="s">
        <v>22</v>
      </c>
      <c r="E59" s="17" t="s">
        <v>52</v>
      </c>
      <c r="F59" s="17" t="s">
        <v>52</v>
      </c>
      <c r="G59" s="17" t="s">
        <v>22</v>
      </c>
      <c r="H59" s="75" t="s">
        <v>52</v>
      </c>
      <c r="I59" s="450" t="s">
        <v>22</v>
      </c>
      <c r="J59" s="451" t="s">
        <v>21</v>
      </c>
      <c r="K59" s="451" t="s">
        <v>51</v>
      </c>
      <c r="L59" s="451" t="s">
        <v>22</v>
      </c>
      <c r="M59" s="452" t="s">
        <v>51</v>
      </c>
      <c r="N59" s="5"/>
      <c r="O59" s="5"/>
      <c r="P59" s="5"/>
      <c r="Q59" s="5"/>
    </row>
    <row r="60" spans="1:17" ht="16.8" x14ac:dyDescent="0.25">
      <c r="A60" s="30">
        <v>15</v>
      </c>
      <c r="B60" s="47" t="s">
        <v>12</v>
      </c>
      <c r="C60" s="17" t="s">
        <v>20</v>
      </c>
      <c r="D60" s="17" t="s">
        <v>20</v>
      </c>
      <c r="E60" s="17" t="s">
        <v>52</v>
      </c>
      <c r="F60" s="17" t="s">
        <v>52</v>
      </c>
      <c r="G60" s="17" t="s">
        <v>20</v>
      </c>
      <c r="H60" s="75" t="s">
        <v>52</v>
      </c>
      <c r="I60" s="450" t="s">
        <v>20</v>
      </c>
      <c r="J60" s="451" t="s">
        <v>21</v>
      </c>
      <c r="K60" s="451" t="s">
        <v>20</v>
      </c>
      <c r="L60" s="451" t="s">
        <v>20</v>
      </c>
      <c r="M60" s="452" t="s">
        <v>20</v>
      </c>
      <c r="N60" s="5"/>
      <c r="O60" s="5"/>
      <c r="P60" s="5"/>
      <c r="Q60" s="5"/>
    </row>
    <row r="61" spans="1:17" ht="16.2" x14ac:dyDescent="0.25">
      <c r="A61" s="42">
        <v>16</v>
      </c>
      <c r="B61" s="47" t="s">
        <v>13</v>
      </c>
      <c r="C61" s="17">
        <v>36</v>
      </c>
      <c r="D61" s="17">
        <v>30</v>
      </c>
      <c r="E61" s="17" t="s">
        <v>52</v>
      </c>
      <c r="F61" s="17" t="s">
        <v>52</v>
      </c>
      <c r="G61" s="17">
        <v>48</v>
      </c>
      <c r="H61" s="75" t="s">
        <v>52</v>
      </c>
      <c r="I61" s="450">
        <v>54</v>
      </c>
      <c r="J61" s="451">
        <v>48</v>
      </c>
      <c r="K61" s="451">
        <v>54</v>
      </c>
      <c r="L61" s="451">
        <v>54</v>
      </c>
      <c r="M61" s="452">
        <v>60</v>
      </c>
      <c r="N61" s="5"/>
      <c r="O61" s="5"/>
      <c r="P61" s="5"/>
      <c r="Q61" s="5"/>
    </row>
    <row r="62" spans="1:17" ht="16.2" x14ac:dyDescent="0.25">
      <c r="A62" s="42">
        <v>17</v>
      </c>
      <c r="B62" s="47" t="s">
        <v>50</v>
      </c>
      <c r="C62" s="17">
        <v>40</v>
      </c>
      <c r="D62" s="17">
        <v>48</v>
      </c>
      <c r="E62" s="17" t="s">
        <v>52</v>
      </c>
      <c r="F62" s="17" t="s">
        <v>52</v>
      </c>
      <c r="G62" s="17">
        <v>52</v>
      </c>
      <c r="H62" s="75" t="s">
        <v>52</v>
      </c>
      <c r="I62" s="450">
        <v>46</v>
      </c>
      <c r="J62" s="451">
        <v>24</v>
      </c>
      <c r="K62" s="451">
        <v>42</v>
      </c>
      <c r="L62" s="451">
        <v>45</v>
      </c>
      <c r="M62" s="452">
        <v>64</v>
      </c>
      <c r="N62" s="5"/>
      <c r="O62" s="5"/>
      <c r="P62" s="5"/>
      <c r="Q62" s="5"/>
    </row>
    <row r="63" spans="1:17" ht="16.2" x14ac:dyDescent="0.25">
      <c r="A63" s="42">
        <v>18</v>
      </c>
      <c r="B63" s="47" t="s">
        <v>14</v>
      </c>
      <c r="C63" s="17">
        <v>1</v>
      </c>
      <c r="D63" s="17">
        <v>0</v>
      </c>
      <c r="E63" s="17" t="s">
        <v>52</v>
      </c>
      <c r="F63" s="17" t="s">
        <v>52</v>
      </c>
      <c r="G63" s="17">
        <v>1</v>
      </c>
      <c r="H63" s="75" t="s">
        <v>52</v>
      </c>
      <c r="I63" s="450">
        <v>2</v>
      </c>
      <c r="J63" s="451">
        <v>5</v>
      </c>
      <c r="K63" s="451">
        <v>2</v>
      </c>
      <c r="L63" s="451">
        <v>3</v>
      </c>
      <c r="M63" s="452">
        <v>1</v>
      </c>
      <c r="N63" s="5"/>
      <c r="O63" s="5"/>
      <c r="P63" s="5"/>
      <c r="Q63" s="5"/>
    </row>
    <row r="64" spans="1:17" ht="16.2" x14ac:dyDescent="0.25">
      <c r="A64" s="42">
        <v>19</v>
      </c>
      <c r="B64" s="47" t="s">
        <v>2</v>
      </c>
      <c r="C64" s="17">
        <v>0</v>
      </c>
      <c r="D64" s="17">
        <v>1</v>
      </c>
      <c r="E64" s="17" t="s">
        <v>52</v>
      </c>
      <c r="F64" s="17" t="s">
        <v>52</v>
      </c>
      <c r="G64" s="17">
        <v>0</v>
      </c>
      <c r="H64" s="75" t="s">
        <v>52</v>
      </c>
      <c r="I64" s="450">
        <v>0</v>
      </c>
      <c r="J64" s="451">
        <v>2</v>
      </c>
      <c r="K64" s="451">
        <v>1</v>
      </c>
      <c r="L64" s="451">
        <v>1</v>
      </c>
      <c r="M64" s="452">
        <v>1</v>
      </c>
      <c r="N64" s="5"/>
      <c r="O64" s="5"/>
      <c r="P64" s="5"/>
      <c r="Q64" s="5"/>
    </row>
    <row r="65" spans="1:20" ht="16.2" x14ac:dyDescent="0.25">
      <c r="A65" s="42">
        <v>20</v>
      </c>
      <c r="B65" s="47" t="s">
        <v>15</v>
      </c>
      <c r="C65" s="17">
        <v>1</v>
      </c>
      <c r="D65" s="17">
        <v>0</v>
      </c>
      <c r="E65" s="17" t="s">
        <v>52</v>
      </c>
      <c r="F65" s="17" t="s">
        <v>52</v>
      </c>
      <c r="G65" s="17">
        <v>1</v>
      </c>
      <c r="H65" s="75" t="s">
        <v>52</v>
      </c>
      <c r="I65" s="450" t="s">
        <v>254</v>
      </c>
      <c r="J65" s="451" t="s">
        <v>352</v>
      </c>
      <c r="K65" s="451" t="s">
        <v>353</v>
      </c>
      <c r="L65" s="451" t="s">
        <v>354</v>
      </c>
      <c r="M65" s="452">
        <v>7</v>
      </c>
      <c r="N65" s="5"/>
      <c r="O65" s="5"/>
      <c r="P65" s="5"/>
      <c r="Q65" s="5"/>
    </row>
    <row r="66" spans="1:20" ht="16.8" thickBot="1" x14ac:dyDescent="0.3">
      <c r="A66" s="77">
        <v>21</v>
      </c>
      <c r="B66" s="48" t="s">
        <v>16</v>
      </c>
      <c r="C66" s="19" t="s">
        <v>20</v>
      </c>
      <c r="D66" s="19" t="s">
        <v>20</v>
      </c>
      <c r="E66" s="19" t="s">
        <v>52</v>
      </c>
      <c r="F66" s="19" t="s">
        <v>52</v>
      </c>
      <c r="G66" s="19" t="s">
        <v>20</v>
      </c>
      <c r="H66" s="76" t="s">
        <v>52</v>
      </c>
      <c r="I66" s="453" t="s">
        <v>20</v>
      </c>
      <c r="J66" s="454" t="s">
        <v>20</v>
      </c>
      <c r="K66" s="454" t="s">
        <v>20</v>
      </c>
      <c r="L66" s="454" t="s">
        <v>20</v>
      </c>
      <c r="M66" s="455" t="s">
        <v>20</v>
      </c>
      <c r="N66" s="5"/>
      <c r="O66" s="5"/>
      <c r="P66" s="5"/>
      <c r="Q66" s="5"/>
    </row>
    <row r="68" spans="1:20" ht="13.8" thickBot="1" x14ac:dyDescent="0.3"/>
    <row r="69" spans="1:20" ht="21.6" customHeight="1" thickBot="1" x14ac:dyDescent="0.3">
      <c r="A69" s="779" t="s">
        <v>355</v>
      </c>
      <c r="B69" s="780"/>
      <c r="C69" s="780"/>
      <c r="D69" s="780"/>
      <c r="E69" s="780"/>
      <c r="F69" s="780"/>
      <c r="G69" s="780"/>
      <c r="H69" s="780"/>
      <c r="I69" s="780"/>
      <c r="J69" s="780"/>
      <c r="K69" s="780"/>
      <c r="L69" s="780"/>
      <c r="M69" s="780"/>
      <c r="N69" s="780"/>
      <c r="O69" s="780"/>
      <c r="P69" s="781"/>
    </row>
    <row r="70" spans="1:20" ht="23.4" customHeight="1" x14ac:dyDescent="0.3">
      <c r="A70" s="907" t="s">
        <v>356</v>
      </c>
      <c r="B70" s="908"/>
      <c r="C70" s="138" t="s">
        <v>33</v>
      </c>
      <c r="D70" s="104" t="s">
        <v>27</v>
      </c>
      <c r="E70" s="104" t="s">
        <v>61</v>
      </c>
      <c r="F70" s="104" t="s">
        <v>62</v>
      </c>
      <c r="G70" s="104" t="s">
        <v>28</v>
      </c>
      <c r="H70" s="104" t="s">
        <v>63</v>
      </c>
      <c r="I70" s="104" t="s">
        <v>64</v>
      </c>
      <c r="J70" s="104" t="s">
        <v>34</v>
      </c>
      <c r="K70" s="104" t="s">
        <v>65</v>
      </c>
      <c r="L70" s="104" t="s">
        <v>1</v>
      </c>
      <c r="M70" s="104">
        <v>5</v>
      </c>
      <c r="N70" s="104">
        <v>10</v>
      </c>
      <c r="O70" s="54" t="s">
        <v>35</v>
      </c>
      <c r="P70" s="55" t="s">
        <v>36</v>
      </c>
    </row>
    <row r="71" spans="1:20" ht="16.2" thickBot="1" x14ac:dyDescent="0.3">
      <c r="A71" s="911"/>
      <c r="B71" s="1108"/>
      <c r="C71" s="281">
        <v>6</v>
      </c>
      <c r="D71" s="281">
        <v>11</v>
      </c>
      <c r="E71" s="281">
        <v>207</v>
      </c>
      <c r="F71" s="281">
        <v>15</v>
      </c>
      <c r="G71" s="281">
        <v>922</v>
      </c>
      <c r="H71" s="281">
        <v>24</v>
      </c>
      <c r="I71" s="293" t="s">
        <v>357</v>
      </c>
      <c r="J71" s="281">
        <v>38.409999999999997</v>
      </c>
      <c r="K71" s="281">
        <v>4.45</v>
      </c>
      <c r="L71" s="281">
        <v>51.7</v>
      </c>
      <c r="M71" s="281">
        <v>2</v>
      </c>
      <c r="N71" s="281" t="s">
        <v>48</v>
      </c>
      <c r="O71" s="281">
        <v>3</v>
      </c>
      <c r="P71" s="294" t="s">
        <v>48</v>
      </c>
    </row>
    <row r="72" spans="1:20" ht="17.399999999999999" customHeight="1" thickBot="1" x14ac:dyDescent="0.3"/>
    <row r="73" spans="1:20" ht="16.2" thickBot="1" x14ac:dyDescent="0.3">
      <c r="A73" s="1096" t="s">
        <v>1</v>
      </c>
      <c r="B73" s="1100" t="s">
        <v>0</v>
      </c>
      <c r="C73" s="1102" t="s">
        <v>333</v>
      </c>
      <c r="D73" s="1103"/>
      <c r="E73" s="1103"/>
      <c r="F73" s="1103"/>
      <c r="G73" s="1103"/>
      <c r="H73" s="1103"/>
      <c r="I73" s="1103"/>
      <c r="J73" s="1103"/>
      <c r="K73" s="1103"/>
      <c r="L73" s="1103"/>
      <c r="M73" s="1103"/>
      <c r="N73" s="1103"/>
      <c r="O73" s="1103"/>
      <c r="P73" s="1103"/>
      <c r="Q73" s="1103"/>
      <c r="R73" s="1103"/>
      <c r="S73" s="1103"/>
      <c r="T73" s="1104"/>
    </row>
    <row r="74" spans="1:20" ht="31.8" customHeight="1" thickBot="1" x14ac:dyDescent="0.3">
      <c r="A74" s="1097"/>
      <c r="B74" s="1101"/>
      <c r="C74" s="866" t="s">
        <v>320</v>
      </c>
      <c r="D74" s="867"/>
      <c r="E74" s="866" t="s">
        <v>342</v>
      </c>
      <c r="F74" s="867"/>
      <c r="G74" s="866" t="s">
        <v>331</v>
      </c>
      <c r="H74" s="867"/>
      <c r="I74" s="866" t="s">
        <v>321</v>
      </c>
      <c r="J74" s="867"/>
      <c r="K74" s="866" t="s">
        <v>319</v>
      </c>
      <c r="L74" s="867"/>
      <c r="M74" s="866" t="s">
        <v>325</v>
      </c>
      <c r="N74" s="867"/>
      <c r="O74" s="866" t="s">
        <v>332</v>
      </c>
      <c r="P74" s="867"/>
      <c r="Q74" s="866" t="s">
        <v>318</v>
      </c>
      <c r="R74" s="867"/>
      <c r="S74" s="866" t="s">
        <v>343</v>
      </c>
      <c r="T74" s="867"/>
    </row>
    <row r="75" spans="1:20" ht="18" thickBot="1" x14ac:dyDescent="0.3">
      <c r="A75" s="1105" t="s">
        <v>17</v>
      </c>
      <c r="B75" s="1106"/>
      <c r="C75" s="1106"/>
      <c r="D75" s="1106"/>
      <c r="E75" s="1106"/>
      <c r="F75" s="1106"/>
      <c r="G75" s="1106"/>
      <c r="H75" s="1106"/>
      <c r="I75" s="1106"/>
      <c r="J75" s="1106"/>
      <c r="K75" s="1106"/>
      <c r="L75" s="1106"/>
      <c r="M75" s="1106"/>
      <c r="N75" s="1106"/>
      <c r="O75" s="1106"/>
      <c r="P75" s="1106"/>
      <c r="Q75" s="1106"/>
      <c r="R75" s="1106"/>
      <c r="S75" s="1106"/>
      <c r="T75" s="1107"/>
    </row>
    <row r="76" spans="1:20" ht="17.399999999999999" customHeight="1" x14ac:dyDescent="0.25">
      <c r="A76" s="523">
        <v>1</v>
      </c>
      <c r="B76" s="524" t="s">
        <v>3</v>
      </c>
      <c r="C76" s="859">
        <v>1</v>
      </c>
      <c r="D76" s="860"/>
      <c r="E76" s="859">
        <v>6</v>
      </c>
      <c r="F76" s="860"/>
      <c r="G76" s="859">
        <v>10</v>
      </c>
      <c r="H76" s="860"/>
      <c r="I76" s="859">
        <v>14</v>
      </c>
      <c r="J76" s="860"/>
      <c r="K76" s="859">
        <v>17</v>
      </c>
      <c r="L76" s="860"/>
      <c r="M76" s="859">
        <v>22</v>
      </c>
      <c r="N76" s="860"/>
      <c r="O76" s="859">
        <v>26</v>
      </c>
      <c r="P76" s="860"/>
      <c r="Q76" s="859">
        <v>29</v>
      </c>
      <c r="R76" s="860"/>
      <c r="S76" s="859">
        <v>37</v>
      </c>
      <c r="T76" s="860"/>
    </row>
    <row r="77" spans="1:20" ht="15.6" customHeight="1" x14ac:dyDescent="0.25">
      <c r="A77" s="316">
        <v>2</v>
      </c>
      <c r="B77" s="525" t="s">
        <v>4</v>
      </c>
      <c r="C77" s="489">
        <v>2</v>
      </c>
      <c r="D77" s="490">
        <v>4</v>
      </c>
      <c r="E77" s="489">
        <v>1</v>
      </c>
      <c r="F77" s="490">
        <v>3</v>
      </c>
      <c r="G77" s="489">
        <v>1</v>
      </c>
      <c r="H77" s="490">
        <v>3</v>
      </c>
      <c r="I77" s="489">
        <v>2</v>
      </c>
      <c r="J77" s="490">
        <v>4</v>
      </c>
      <c r="K77" s="489">
        <v>2</v>
      </c>
      <c r="L77" s="490">
        <v>4</v>
      </c>
      <c r="M77" s="489">
        <v>1</v>
      </c>
      <c r="N77" s="490">
        <v>3</v>
      </c>
      <c r="O77" s="489">
        <v>1</v>
      </c>
      <c r="P77" s="490">
        <v>3</v>
      </c>
      <c r="Q77" s="489">
        <v>2</v>
      </c>
      <c r="R77" s="490">
        <v>4</v>
      </c>
      <c r="S77" s="489">
        <v>2</v>
      </c>
      <c r="T77" s="490">
        <v>4</v>
      </c>
    </row>
    <row r="78" spans="1:20" ht="18" customHeight="1" x14ac:dyDescent="0.25">
      <c r="A78" s="317">
        <v>3</v>
      </c>
      <c r="B78" s="525" t="s">
        <v>5</v>
      </c>
      <c r="C78" s="861" t="s">
        <v>136</v>
      </c>
      <c r="D78" s="862"/>
      <c r="E78" s="861" t="s">
        <v>136</v>
      </c>
      <c r="F78" s="862"/>
      <c r="G78" s="861" t="s">
        <v>136</v>
      </c>
      <c r="H78" s="862"/>
      <c r="I78" s="861" t="s">
        <v>136</v>
      </c>
      <c r="J78" s="862"/>
      <c r="K78" s="861" t="s">
        <v>136</v>
      </c>
      <c r="L78" s="862"/>
      <c r="M78" s="861" t="s">
        <v>136</v>
      </c>
      <c r="N78" s="862"/>
      <c r="O78" s="861" t="s">
        <v>136</v>
      </c>
      <c r="P78" s="862"/>
      <c r="Q78" s="861" t="s">
        <v>136</v>
      </c>
      <c r="R78" s="862"/>
      <c r="S78" s="861" t="s">
        <v>171</v>
      </c>
      <c r="T78" s="862"/>
    </row>
    <row r="79" spans="1:20" ht="18" customHeight="1" x14ac:dyDescent="0.25">
      <c r="A79" s="318">
        <v>4</v>
      </c>
      <c r="B79" s="525" t="s">
        <v>38</v>
      </c>
      <c r="C79" s="861" t="s">
        <v>344</v>
      </c>
      <c r="D79" s="862"/>
      <c r="E79" s="861" t="s">
        <v>140</v>
      </c>
      <c r="F79" s="862"/>
      <c r="G79" s="861" t="s">
        <v>345</v>
      </c>
      <c r="H79" s="862"/>
      <c r="I79" s="861" t="s">
        <v>346</v>
      </c>
      <c r="J79" s="862"/>
      <c r="K79" s="861" t="s">
        <v>141</v>
      </c>
      <c r="L79" s="862"/>
      <c r="M79" s="861" t="s">
        <v>170</v>
      </c>
      <c r="N79" s="862"/>
      <c r="O79" s="861" t="s">
        <v>347</v>
      </c>
      <c r="P79" s="862"/>
      <c r="Q79" s="861" t="s">
        <v>138</v>
      </c>
      <c r="R79" s="862"/>
      <c r="S79" s="861" t="s">
        <v>182</v>
      </c>
      <c r="T79" s="862"/>
    </row>
    <row r="80" spans="1:20" ht="16.8" x14ac:dyDescent="0.25">
      <c r="A80" s="526" t="s">
        <v>39</v>
      </c>
      <c r="B80" s="525" t="s">
        <v>6</v>
      </c>
      <c r="C80" s="489">
        <v>333</v>
      </c>
      <c r="D80" s="490">
        <v>335</v>
      </c>
      <c r="E80" s="489">
        <v>93</v>
      </c>
      <c r="F80" s="490">
        <v>215</v>
      </c>
      <c r="G80" s="489">
        <v>335</v>
      </c>
      <c r="H80" s="490">
        <v>456</v>
      </c>
      <c r="I80" s="489">
        <v>531</v>
      </c>
      <c r="J80" s="490" t="s">
        <v>52</v>
      </c>
      <c r="K80" s="489">
        <v>325</v>
      </c>
      <c r="L80" s="490">
        <v>248</v>
      </c>
      <c r="M80" s="489">
        <v>421</v>
      </c>
      <c r="N80" s="490">
        <v>112</v>
      </c>
      <c r="O80" s="489">
        <v>425</v>
      </c>
      <c r="P80" s="490" t="s">
        <v>52</v>
      </c>
      <c r="Q80" s="489">
        <v>273</v>
      </c>
      <c r="R80" s="490">
        <v>259</v>
      </c>
      <c r="S80" s="489">
        <v>317</v>
      </c>
      <c r="T80" s="490">
        <v>154</v>
      </c>
    </row>
    <row r="81" spans="1:20" ht="16.8" x14ac:dyDescent="0.25">
      <c r="A81" s="319">
        <v>6</v>
      </c>
      <c r="B81" s="525" t="s">
        <v>40</v>
      </c>
      <c r="C81" s="489">
        <v>10</v>
      </c>
      <c r="D81" s="490">
        <v>6</v>
      </c>
      <c r="E81" s="489">
        <v>10</v>
      </c>
      <c r="F81" s="490">
        <v>10</v>
      </c>
      <c r="G81" s="489">
        <v>10</v>
      </c>
      <c r="H81" s="490">
        <v>3</v>
      </c>
      <c r="I81" s="489">
        <v>9</v>
      </c>
      <c r="J81" s="490" t="s">
        <v>52</v>
      </c>
      <c r="K81" s="489">
        <v>10</v>
      </c>
      <c r="L81" s="490">
        <v>3</v>
      </c>
      <c r="M81" s="489">
        <v>10</v>
      </c>
      <c r="N81" s="490">
        <v>10</v>
      </c>
      <c r="O81" s="489">
        <v>10</v>
      </c>
      <c r="P81" s="490" t="s">
        <v>52</v>
      </c>
      <c r="Q81" s="489">
        <v>10</v>
      </c>
      <c r="R81" s="490">
        <v>4</v>
      </c>
      <c r="S81" s="489">
        <v>10</v>
      </c>
      <c r="T81" s="490">
        <v>4</v>
      </c>
    </row>
    <row r="82" spans="1:20" ht="16.8" x14ac:dyDescent="0.25">
      <c r="A82" s="320">
        <v>7</v>
      </c>
      <c r="B82" s="525" t="s">
        <v>7</v>
      </c>
      <c r="C82" s="489">
        <v>490</v>
      </c>
      <c r="D82" s="490">
        <v>402</v>
      </c>
      <c r="E82" s="489">
        <v>259</v>
      </c>
      <c r="F82" s="490">
        <v>405</v>
      </c>
      <c r="G82" s="489">
        <v>513</v>
      </c>
      <c r="H82" s="490">
        <v>680</v>
      </c>
      <c r="I82" s="489">
        <v>684</v>
      </c>
      <c r="J82" s="490" t="s">
        <v>52</v>
      </c>
      <c r="K82" s="489">
        <v>513</v>
      </c>
      <c r="L82" s="490">
        <v>254</v>
      </c>
      <c r="M82" s="489">
        <v>617</v>
      </c>
      <c r="N82" s="490">
        <v>274</v>
      </c>
      <c r="O82" s="489">
        <v>651</v>
      </c>
      <c r="P82" s="490" t="s">
        <v>52</v>
      </c>
      <c r="Q82" s="489">
        <v>471</v>
      </c>
      <c r="R82" s="490">
        <v>322</v>
      </c>
      <c r="S82" s="489">
        <v>536</v>
      </c>
      <c r="T82" s="490">
        <v>241</v>
      </c>
    </row>
    <row r="83" spans="1:20" ht="16.8" x14ac:dyDescent="0.25">
      <c r="A83" s="321">
        <v>8</v>
      </c>
      <c r="B83" s="525" t="s">
        <v>41</v>
      </c>
      <c r="C83" s="489">
        <v>406</v>
      </c>
      <c r="D83" s="490">
        <v>261</v>
      </c>
      <c r="E83" s="489">
        <v>414</v>
      </c>
      <c r="F83" s="490" t="s">
        <v>52</v>
      </c>
      <c r="G83" s="489">
        <v>479</v>
      </c>
      <c r="H83" s="490" t="s">
        <v>52</v>
      </c>
      <c r="I83" s="489">
        <v>164</v>
      </c>
      <c r="J83" s="490">
        <v>279</v>
      </c>
      <c r="K83" s="489">
        <v>238</v>
      </c>
      <c r="L83" s="490">
        <v>329</v>
      </c>
      <c r="M83" s="489">
        <v>180</v>
      </c>
      <c r="N83" s="490">
        <v>335</v>
      </c>
      <c r="O83" s="489">
        <v>179</v>
      </c>
      <c r="P83" s="490">
        <v>152</v>
      </c>
      <c r="Q83" s="489">
        <v>278</v>
      </c>
      <c r="R83" s="490">
        <v>249</v>
      </c>
      <c r="S83" s="489">
        <v>205</v>
      </c>
      <c r="T83" s="490">
        <v>264</v>
      </c>
    </row>
    <row r="84" spans="1:20" ht="16.8" x14ac:dyDescent="0.25">
      <c r="A84" s="316">
        <v>9</v>
      </c>
      <c r="B84" s="525" t="s">
        <v>42</v>
      </c>
      <c r="C84" s="489">
        <v>10</v>
      </c>
      <c r="D84" s="490">
        <v>10</v>
      </c>
      <c r="E84" s="489">
        <v>9</v>
      </c>
      <c r="F84" s="490" t="s">
        <v>52</v>
      </c>
      <c r="G84" s="489">
        <v>10</v>
      </c>
      <c r="H84" s="490" t="s">
        <v>52</v>
      </c>
      <c r="I84" s="489">
        <v>10</v>
      </c>
      <c r="J84" s="490">
        <v>10</v>
      </c>
      <c r="K84" s="489">
        <v>10</v>
      </c>
      <c r="L84" s="490">
        <v>10</v>
      </c>
      <c r="M84" s="489">
        <v>10</v>
      </c>
      <c r="N84" s="490">
        <v>7</v>
      </c>
      <c r="O84" s="489">
        <v>10</v>
      </c>
      <c r="P84" s="490">
        <v>10</v>
      </c>
      <c r="Q84" s="489">
        <v>10</v>
      </c>
      <c r="R84" s="490">
        <v>10</v>
      </c>
      <c r="S84" s="489">
        <v>10</v>
      </c>
      <c r="T84" s="490">
        <v>10</v>
      </c>
    </row>
    <row r="85" spans="1:20" ht="17.399999999999999" thickBot="1" x14ac:dyDescent="0.3">
      <c r="A85" s="322">
        <v>10</v>
      </c>
      <c r="B85" s="527" t="s">
        <v>19</v>
      </c>
      <c r="C85" s="491">
        <v>589</v>
      </c>
      <c r="D85" s="492">
        <v>612</v>
      </c>
      <c r="E85" s="491">
        <v>589</v>
      </c>
      <c r="F85" s="492" t="s">
        <v>52</v>
      </c>
      <c r="G85" s="491">
        <v>883</v>
      </c>
      <c r="H85" s="492" t="s">
        <v>52</v>
      </c>
      <c r="I85" s="489">
        <v>276</v>
      </c>
      <c r="J85" s="492">
        <v>415</v>
      </c>
      <c r="K85" s="491">
        <v>332</v>
      </c>
      <c r="L85" s="492">
        <v>494</v>
      </c>
      <c r="M85" s="491">
        <v>317</v>
      </c>
      <c r="N85" s="492">
        <v>728</v>
      </c>
      <c r="O85" s="491">
        <v>284</v>
      </c>
      <c r="P85" s="492">
        <v>212</v>
      </c>
      <c r="Q85" s="489">
        <v>557</v>
      </c>
      <c r="R85" s="492">
        <v>473</v>
      </c>
      <c r="S85" s="491">
        <v>326</v>
      </c>
      <c r="T85" s="492">
        <v>458</v>
      </c>
    </row>
    <row r="86" spans="1:20" ht="18" thickBot="1" x14ac:dyDescent="0.3">
      <c r="A86" s="1098" t="s">
        <v>1</v>
      </c>
      <c r="B86" s="1100" t="s">
        <v>0</v>
      </c>
      <c r="C86" s="795" t="s">
        <v>18</v>
      </c>
      <c r="D86" s="796"/>
      <c r="E86" s="796"/>
      <c r="F86" s="796"/>
      <c r="G86" s="796"/>
      <c r="H86" s="796"/>
      <c r="I86" s="796"/>
      <c r="J86" s="796"/>
      <c r="K86" s="796"/>
      <c r="L86" s="796"/>
      <c r="M86" s="796"/>
      <c r="N86" s="796"/>
      <c r="O86" s="796"/>
      <c r="P86" s="796"/>
      <c r="Q86" s="796"/>
      <c r="R86" s="796"/>
      <c r="S86" s="796"/>
      <c r="T86" s="797"/>
    </row>
    <row r="87" spans="1:20" ht="18" thickBot="1" x14ac:dyDescent="0.3">
      <c r="A87" s="1099"/>
      <c r="B87" s="1101"/>
      <c r="C87" s="501" t="s">
        <v>55</v>
      </c>
      <c r="D87" s="502" t="s">
        <v>56</v>
      </c>
      <c r="E87" s="501" t="s">
        <v>55</v>
      </c>
      <c r="F87" s="502" t="s">
        <v>56</v>
      </c>
      <c r="G87" s="501" t="s">
        <v>55</v>
      </c>
      <c r="H87" s="502" t="s">
        <v>56</v>
      </c>
      <c r="I87" s="501" t="s">
        <v>55</v>
      </c>
      <c r="J87" s="502" t="s">
        <v>56</v>
      </c>
      <c r="K87" s="501" t="s">
        <v>55</v>
      </c>
      <c r="L87" s="502" t="s">
        <v>56</v>
      </c>
      <c r="M87" s="501" t="s">
        <v>55</v>
      </c>
      <c r="N87" s="502" t="s">
        <v>56</v>
      </c>
      <c r="O87" s="501" t="s">
        <v>55</v>
      </c>
      <c r="P87" s="502" t="s">
        <v>56</v>
      </c>
      <c r="Q87" s="501" t="s">
        <v>55</v>
      </c>
      <c r="R87" s="502" t="s">
        <v>56</v>
      </c>
      <c r="S87" s="501" t="s">
        <v>55</v>
      </c>
      <c r="T87" s="502" t="s">
        <v>56</v>
      </c>
    </row>
    <row r="88" spans="1:20" ht="16.8" x14ac:dyDescent="0.25">
      <c r="A88" s="528">
        <v>11</v>
      </c>
      <c r="B88" s="529" t="s">
        <v>8</v>
      </c>
      <c r="C88" s="493">
        <v>2</v>
      </c>
      <c r="D88" s="494" t="s">
        <v>21</v>
      </c>
      <c r="E88" s="493" t="s">
        <v>52</v>
      </c>
      <c r="F88" s="494" t="s">
        <v>52</v>
      </c>
      <c r="G88" s="495">
        <v>11</v>
      </c>
      <c r="H88" s="494" t="s">
        <v>21</v>
      </c>
      <c r="I88" s="493" t="s">
        <v>359</v>
      </c>
      <c r="J88" s="494" t="s">
        <v>52</v>
      </c>
      <c r="K88" s="497">
        <v>6</v>
      </c>
      <c r="L88" s="494" t="s">
        <v>21</v>
      </c>
      <c r="M88" s="497">
        <v>0</v>
      </c>
      <c r="N88" s="498">
        <v>16</v>
      </c>
      <c r="O88" s="493" t="s">
        <v>52</v>
      </c>
      <c r="P88" s="494" t="s">
        <v>52</v>
      </c>
      <c r="Q88" s="497">
        <v>5</v>
      </c>
      <c r="R88" s="494" t="s">
        <v>21</v>
      </c>
      <c r="S88" s="493" t="s">
        <v>52</v>
      </c>
      <c r="T88" s="494" t="s">
        <v>52</v>
      </c>
    </row>
    <row r="89" spans="1:20" ht="16.8" x14ac:dyDescent="0.25">
      <c r="A89" s="316">
        <v>12</v>
      </c>
      <c r="B89" s="530" t="s">
        <v>9</v>
      </c>
      <c r="C89" s="489">
        <v>8</v>
      </c>
      <c r="D89" s="490" t="s">
        <v>21</v>
      </c>
      <c r="E89" s="489" t="s">
        <v>52</v>
      </c>
      <c r="F89" s="490" t="s">
        <v>52</v>
      </c>
      <c r="G89" s="489">
        <v>37</v>
      </c>
      <c r="H89" s="490" t="s">
        <v>21</v>
      </c>
      <c r="I89" s="489">
        <v>11</v>
      </c>
      <c r="J89" s="490" t="s">
        <v>52</v>
      </c>
      <c r="K89" s="500">
        <v>15</v>
      </c>
      <c r="L89" s="490" t="s">
        <v>21</v>
      </c>
      <c r="M89" s="500">
        <v>6</v>
      </c>
      <c r="N89" s="499">
        <v>40</v>
      </c>
      <c r="O89" s="489" t="s">
        <v>52</v>
      </c>
      <c r="P89" s="490" t="s">
        <v>52</v>
      </c>
      <c r="Q89" s="500">
        <v>22</v>
      </c>
      <c r="R89" s="490" t="s">
        <v>21</v>
      </c>
      <c r="S89" s="489" t="s">
        <v>52</v>
      </c>
      <c r="T89" s="490" t="s">
        <v>52</v>
      </c>
    </row>
    <row r="90" spans="1:20" ht="16.8" x14ac:dyDescent="0.25">
      <c r="A90" s="316">
        <v>13</v>
      </c>
      <c r="B90" s="530" t="s">
        <v>10</v>
      </c>
      <c r="C90" s="489">
        <v>9</v>
      </c>
      <c r="D90" s="490" t="s">
        <v>21</v>
      </c>
      <c r="E90" s="489" t="s">
        <v>52</v>
      </c>
      <c r="F90" s="490" t="s">
        <v>52</v>
      </c>
      <c r="G90" s="489">
        <v>9</v>
      </c>
      <c r="H90" s="490" t="s">
        <v>21</v>
      </c>
      <c r="I90" s="489">
        <v>10</v>
      </c>
      <c r="J90" s="490" t="s">
        <v>52</v>
      </c>
      <c r="K90" s="500">
        <v>9</v>
      </c>
      <c r="L90" s="490" t="s">
        <v>21</v>
      </c>
      <c r="M90" s="500">
        <v>10</v>
      </c>
      <c r="N90" s="499">
        <v>10</v>
      </c>
      <c r="O90" s="489" t="s">
        <v>52</v>
      </c>
      <c r="P90" s="490" t="s">
        <v>52</v>
      </c>
      <c r="Q90" s="500">
        <v>9</v>
      </c>
      <c r="R90" s="490" t="s">
        <v>21</v>
      </c>
      <c r="S90" s="489" t="s">
        <v>52</v>
      </c>
      <c r="T90" s="490" t="s">
        <v>52</v>
      </c>
    </row>
    <row r="91" spans="1:20" ht="16.8" x14ac:dyDescent="0.25">
      <c r="A91" s="316">
        <v>14</v>
      </c>
      <c r="B91" s="530" t="s">
        <v>11</v>
      </c>
      <c r="C91" s="489" t="s">
        <v>51</v>
      </c>
      <c r="D91" s="490" t="s">
        <v>21</v>
      </c>
      <c r="E91" s="489" t="s">
        <v>52</v>
      </c>
      <c r="F91" s="490" t="s">
        <v>52</v>
      </c>
      <c r="G91" s="489" t="s">
        <v>51</v>
      </c>
      <c r="H91" s="490" t="s">
        <v>21</v>
      </c>
      <c r="I91" s="489" t="s">
        <v>22</v>
      </c>
      <c r="J91" s="490" t="s">
        <v>52</v>
      </c>
      <c r="K91" s="500" t="s">
        <v>51</v>
      </c>
      <c r="L91" s="490" t="s">
        <v>21</v>
      </c>
      <c r="M91" s="500" t="s">
        <v>51</v>
      </c>
      <c r="N91" s="499" t="s">
        <v>51</v>
      </c>
      <c r="O91" s="489" t="s">
        <v>52</v>
      </c>
      <c r="P91" s="490" t="s">
        <v>52</v>
      </c>
      <c r="Q91" s="500" t="s">
        <v>51</v>
      </c>
      <c r="R91" s="490" t="s">
        <v>21</v>
      </c>
      <c r="S91" s="489" t="s">
        <v>52</v>
      </c>
      <c r="T91" s="490" t="s">
        <v>52</v>
      </c>
    </row>
    <row r="92" spans="1:20" ht="16.8" x14ac:dyDescent="0.25">
      <c r="A92" s="316">
        <v>15</v>
      </c>
      <c r="B92" s="530" t="s">
        <v>12</v>
      </c>
      <c r="C92" s="489" t="s">
        <v>20</v>
      </c>
      <c r="D92" s="490" t="s">
        <v>21</v>
      </c>
      <c r="E92" s="489" t="s">
        <v>52</v>
      </c>
      <c r="F92" s="490" t="s">
        <v>52</v>
      </c>
      <c r="G92" s="489" t="s">
        <v>20</v>
      </c>
      <c r="H92" s="490" t="s">
        <v>21</v>
      </c>
      <c r="I92" s="489" t="s">
        <v>20</v>
      </c>
      <c r="J92" s="490" t="s">
        <v>52</v>
      </c>
      <c r="K92" s="489" t="s">
        <v>20</v>
      </c>
      <c r="L92" s="490" t="s">
        <v>21</v>
      </c>
      <c r="M92" s="489" t="s">
        <v>20</v>
      </c>
      <c r="N92" s="490" t="s">
        <v>20</v>
      </c>
      <c r="O92" s="489" t="s">
        <v>52</v>
      </c>
      <c r="P92" s="490" t="s">
        <v>52</v>
      </c>
      <c r="Q92" s="489" t="s">
        <v>20</v>
      </c>
      <c r="R92" s="490" t="s">
        <v>21</v>
      </c>
      <c r="S92" s="489" t="s">
        <v>52</v>
      </c>
      <c r="T92" s="490" t="s">
        <v>52</v>
      </c>
    </row>
    <row r="93" spans="1:20" ht="15.6" x14ac:dyDescent="0.25">
      <c r="A93" s="329">
        <v>16</v>
      </c>
      <c r="B93" s="530" t="s">
        <v>13</v>
      </c>
      <c r="C93" s="489">
        <v>54</v>
      </c>
      <c r="D93" s="490">
        <v>96</v>
      </c>
      <c r="E93" s="489" t="s">
        <v>52</v>
      </c>
      <c r="F93" s="490" t="s">
        <v>52</v>
      </c>
      <c r="G93" s="489">
        <v>252</v>
      </c>
      <c r="H93" s="490" t="s">
        <v>52</v>
      </c>
      <c r="I93" s="489">
        <v>30</v>
      </c>
      <c r="J93" s="490">
        <v>121</v>
      </c>
      <c r="K93" s="489">
        <v>30</v>
      </c>
      <c r="L93" s="490">
        <v>114</v>
      </c>
      <c r="M93" s="489">
        <v>83</v>
      </c>
      <c r="N93" s="490">
        <v>246</v>
      </c>
      <c r="O93" s="489" t="s">
        <v>52</v>
      </c>
      <c r="P93" s="490" t="s">
        <v>52</v>
      </c>
      <c r="Q93" s="489">
        <v>66</v>
      </c>
      <c r="R93" s="490">
        <v>150</v>
      </c>
      <c r="S93" s="489" t="s">
        <v>52</v>
      </c>
      <c r="T93" s="490" t="s">
        <v>52</v>
      </c>
    </row>
    <row r="94" spans="1:20" ht="15.6" x14ac:dyDescent="0.25">
      <c r="A94" s="329">
        <v>17</v>
      </c>
      <c r="B94" s="530" t="s">
        <v>50</v>
      </c>
      <c r="C94" s="489">
        <v>60</v>
      </c>
      <c r="D94" s="490">
        <v>77</v>
      </c>
      <c r="E94" s="489" t="s">
        <v>52</v>
      </c>
      <c r="F94" s="490" t="s">
        <v>52</v>
      </c>
      <c r="G94" s="489">
        <v>185</v>
      </c>
      <c r="H94" s="490" t="s">
        <v>52</v>
      </c>
      <c r="I94" s="489">
        <v>26</v>
      </c>
      <c r="J94" s="490">
        <v>93</v>
      </c>
      <c r="K94" s="489">
        <v>25</v>
      </c>
      <c r="L94" s="490">
        <v>109</v>
      </c>
      <c r="M94" s="489">
        <v>46</v>
      </c>
      <c r="N94" s="490">
        <v>159</v>
      </c>
      <c r="O94" s="489" t="s">
        <v>52</v>
      </c>
      <c r="P94" s="490" t="s">
        <v>52</v>
      </c>
      <c r="Q94" s="489">
        <v>49</v>
      </c>
      <c r="R94" s="490">
        <v>92</v>
      </c>
      <c r="S94" s="489" t="s">
        <v>52</v>
      </c>
      <c r="T94" s="490" t="s">
        <v>52</v>
      </c>
    </row>
    <row r="95" spans="1:20" ht="15.6" x14ac:dyDescent="0.25">
      <c r="A95" s="329">
        <v>18</v>
      </c>
      <c r="B95" s="530" t="s">
        <v>14</v>
      </c>
      <c r="C95" s="489">
        <v>0</v>
      </c>
      <c r="D95" s="490">
        <v>3</v>
      </c>
      <c r="E95" s="489" t="s">
        <v>52</v>
      </c>
      <c r="F95" s="490" t="s">
        <v>52</v>
      </c>
      <c r="G95" s="489">
        <v>2</v>
      </c>
      <c r="H95" s="490" t="s">
        <v>52</v>
      </c>
      <c r="I95" s="489">
        <v>1</v>
      </c>
      <c r="J95" s="490">
        <v>7</v>
      </c>
      <c r="K95" s="489">
        <v>0</v>
      </c>
      <c r="L95" s="490">
        <v>1</v>
      </c>
      <c r="M95" s="489">
        <v>6</v>
      </c>
      <c r="N95" s="490">
        <v>3</v>
      </c>
      <c r="O95" s="489" t="s">
        <v>52</v>
      </c>
      <c r="P95" s="490" t="s">
        <v>52</v>
      </c>
      <c r="Q95" s="489">
        <v>0</v>
      </c>
      <c r="R95" s="490">
        <v>1</v>
      </c>
      <c r="S95" s="489" t="s">
        <v>52</v>
      </c>
      <c r="T95" s="490" t="s">
        <v>52</v>
      </c>
    </row>
    <row r="96" spans="1:20" ht="15.6" x14ac:dyDescent="0.25">
      <c r="A96" s="329">
        <v>19</v>
      </c>
      <c r="B96" s="530" t="s">
        <v>2</v>
      </c>
      <c r="C96" s="489">
        <v>0</v>
      </c>
      <c r="D96" s="490">
        <v>3</v>
      </c>
      <c r="E96" s="489" t="s">
        <v>52</v>
      </c>
      <c r="F96" s="490" t="s">
        <v>52</v>
      </c>
      <c r="G96" s="489">
        <v>3</v>
      </c>
      <c r="H96" s="490" t="s">
        <v>52</v>
      </c>
      <c r="I96" s="489">
        <v>0</v>
      </c>
      <c r="J96" s="490">
        <v>1</v>
      </c>
      <c r="K96" s="489">
        <v>0</v>
      </c>
      <c r="L96" s="490">
        <v>0</v>
      </c>
      <c r="M96" s="489">
        <v>1</v>
      </c>
      <c r="N96" s="490">
        <v>5</v>
      </c>
      <c r="O96" s="489" t="s">
        <v>52</v>
      </c>
      <c r="P96" s="490" t="s">
        <v>52</v>
      </c>
      <c r="Q96" s="489">
        <v>0</v>
      </c>
      <c r="R96" s="490">
        <v>2</v>
      </c>
      <c r="S96" s="489" t="s">
        <v>52</v>
      </c>
      <c r="T96" s="490" t="s">
        <v>52</v>
      </c>
    </row>
    <row r="97" spans="1:20" ht="31.2" x14ac:dyDescent="0.25">
      <c r="A97" s="329">
        <v>20</v>
      </c>
      <c r="B97" s="530" t="s">
        <v>15</v>
      </c>
      <c r="C97" s="489">
        <v>0</v>
      </c>
      <c r="D97" s="490" t="s">
        <v>358</v>
      </c>
      <c r="E97" s="489" t="s">
        <v>52</v>
      </c>
      <c r="F97" s="490" t="s">
        <v>52</v>
      </c>
      <c r="G97" s="489" t="s">
        <v>223</v>
      </c>
      <c r="H97" s="490" t="s">
        <v>52</v>
      </c>
      <c r="I97" s="489">
        <v>3</v>
      </c>
      <c r="J97" s="490" t="s">
        <v>360</v>
      </c>
      <c r="K97" s="489">
        <v>0</v>
      </c>
      <c r="L97" s="490">
        <v>7</v>
      </c>
      <c r="M97" s="489" t="s">
        <v>361</v>
      </c>
      <c r="N97" s="490" t="s">
        <v>109</v>
      </c>
      <c r="O97" s="489" t="s">
        <v>52</v>
      </c>
      <c r="P97" s="490" t="s">
        <v>52</v>
      </c>
      <c r="Q97" s="489">
        <v>0</v>
      </c>
      <c r="R97" s="490">
        <v>9</v>
      </c>
      <c r="S97" s="489" t="s">
        <v>52</v>
      </c>
      <c r="T97" s="490" t="s">
        <v>52</v>
      </c>
    </row>
    <row r="98" spans="1:20" ht="16.2" thickBot="1" x14ac:dyDescent="0.3">
      <c r="A98" s="329">
        <v>21</v>
      </c>
      <c r="B98" s="531" t="s">
        <v>16</v>
      </c>
      <c r="C98" s="491" t="s">
        <v>20</v>
      </c>
      <c r="D98" s="492" t="s">
        <v>20</v>
      </c>
      <c r="E98" s="491" t="s">
        <v>52</v>
      </c>
      <c r="F98" s="492" t="s">
        <v>52</v>
      </c>
      <c r="G98" s="491" t="s">
        <v>20</v>
      </c>
      <c r="H98" s="492" t="s">
        <v>52</v>
      </c>
      <c r="I98" s="491" t="s">
        <v>20</v>
      </c>
      <c r="J98" s="492" t="s">
        <v>20</v>
      </c>
      <c r="K98" s="491" t="s">
        <v>20</v>
      </c>
      <c r="L98" s="492" t="s">
        <v>20</v>
      </c>
      <c r="M98" s="491" t="s">
        <v>20</v>
      </c>
      <c r="N98" s="492" t="s">
        <v>20</v>
      </c>
      <c r="O98" s="491" t="s">
        <v>52</v>
      </c>
      <c r="P98" s="492" t="s">
        <v>52</v>
      </c>
      <c r="Q98" s="491" t="s">
        <v>20</v>
      </c>
      <c r="R98" s="492" t="s">
        <v>20</v>
      </c>
      <c r="S98" s="491" t="s">
        <v>52</v>
      </c>
      <c r="T98" s="492" t="s">
        <v>52</v>
      </c>
    </row>
  </sheetData>
  <mergeCells count="70">
    <mergeCell ref="A8:B8"/>
    <mergeCell ref="A4:P4"/>
    <mergeCell ref="E10:I10"/>
    <mergeCell ref="C10:D10"/>
    <mergeCell ref="A36:P36"/>
    <mergeCell ref="A5:B5"/>
    <mergeCell ref="A6:B6"/>
    <mergeCell ref="A7:B7"/>
    <mergeCell ref="A12:I12"/>
    <mergeCell ref="A70:B71"/>
    <mergeCell ref="A1:P1"/>
    <mergeCell ref="A55:H55"/>
    <mergeCell ref="A10:A11"/>
    <mergeCell ref="B10:B11"/>
    <mergeCell ref="A37:B38"/>
    <mergeCell ref="B42:B43"/>
    <mergeCell ref="C42:H42"/>
    <mergeCell ref="A44:H44"/>
    <mergeCell ref="A3:B3"/>
    <mergeCell ref="I42:M42"/>
    <mergeCell ref="I44:M44"/>
    <mergeCell ref="I55:M55"/>
    <mergeCell ref="A40:B40"/>
    <mergeCell ref="A39:B39"/>
    <mergeCell ref="A23:I23"/>
    <mergeCell ref="C86:T86"/>
    <mergeCell ref="O79:P79"/>
    <mergeCell ref="Q79:R79"/>
    <mergeCell ref="S79:T79"/>
    <mergeCell ref="Q76:R76"/>
    <mergeCell ref="S76:T76"/>
    <mergeCell ref="I78:J78"/>
    <mergeCell ref="K78:L78"/>
    <mergeCell ref="M78:N78"/>
    <mergeCell ref="O78:P78"/>
    <mergeCell ref="Q78:R78"/>
    <mergeCell ref="S78:T78"/>
    <mergeCell ref="G78:H78"/>
    <mergeCell ref="A73:A74"/>
    <mergeCell ref="A86:A87"/>
    <mergeCell ref="M74:N74"/>
    <mergeCell ref="O74:P74"/>
    <mergeCell ref="Q74:R74"/>
    <mergeCell ref="B86:B87"/>
    <mergeCell ref="B73:B74"/>
    <mergeCell ref="G79:H79"/>
    <mergeCell ref="I76:J76"/>
    <mergeCell ref="K76:L76"/>
    <mergeCell ref="M76:N76"/>
    <mergeCell ref="I79:J79"/>
    <mergeCell ref="K79:L79"/>
    <mergeCell ref="M79:N79"/>
    <mergeCell ref="C73:T73"/>
    <mergeCell ref="A75:T75"/>
    <mergeCell ref="C3:P3"/>
    <mergeCell ref="S74:T74"/>
    <mergeCell ref="C76:D76"/>
    <mergeCell ref="C78:D78"/>
    <mergeCell ref="C79:D79"/>
    <mergeCell ref="E76:F76"/>
    <mergeCell ref="E78:F78"/>
    <mergeCell ref="E79:F79"/>
    <mergeCell ref="G76:H76"/>
    <mergeCell ref="C74:D74"/>
    <mergeCell ref="E74:F74"/>
    <mergeCell ref="G74:H74"/>
    <mergeCell ref="I74:J74"/>
    <mergeCell ref="K74:L74"/>
    <mergeCell ref="O76:P76"/>
    <mergeCell ref="A69:P69"/>
  </mergeCells>
  <pageMargins left="0.7" right="0.7" top="0.75" bottom="0.75" header="0.3" footer="0.3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111-Hassan Nawaz</vt:lpstr>
      <vt:lpstr>112-Imam Ul Haq</vt:lpstr>
      <vt:lpstr>113-Shaheen Shah</vt:lpstr>
      <vt:lpstr>114-Khushdil Shah</vt:lpstr>
      <vt:lpstr>115-Shahid Aziz</vt:lpstr>
      <vt:lpstr>116-Afaq Afridi</vt:lpstr>
      <vt:lpstr>117-Sirajuddin</vt:lpstr>
      <vt:lpstr>118-Sharoon Siraj</vt:lpstr>
      <vt:lpstr>119-Faisal Akram</vt:lpstr>
      <vt:lpstr>120-Aamer Yamin</vt:lpstr>
      <vt:lpstr>121-M. Taha</vt:lpstr>
      <vt:lpstr>122-Omair Bin Yousuf</vt:lpstr>
      <vt:lpstr>123-M Asghar</vt:lpstr>
      <vt:lpstr>124-Rohail Nazir</vt:lpstr>
      <vt:lpstr>125-Musa Khan</vt:lpstr>
      <vt:lpstr>126-Shahzaib Khan</vt:lpstr>
      <vt:lpstr>127-Sajjad Ali Hashmi</vt:lpstr>
      <vt:lpstr>128-Shahab Khan</vt:lpstr>
      <vt:lpstr>129-M. Awais Zafar</vt:lpstr>
      <vt:lpstr>130-Irfan Niazi</vt:lpstr>
      <vt:lpstr>131-M. Junaid</vt:lpstr>
      <vt:lpstr>132-Zeeshan Malik</vt:lpstr>
      <vt:lpstr>133-M. Awais Anwar</vt:lpstr>
      <vt:lpstr>134-M Salman</vt:lpstr>
      <vt:lpstr>135-Ahmed Daniyal</vt:lpstr>
      <vt:lpstr>136-Abdullah Shafiq</vt:lpstr>
      <vt:lpstr>137-AMir Jamal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ALPHA</cp:lastModifiedBy>
  <cp:lastPrinted>2025-04-08T10:22:42Z</cp:lastPrinted>
  <dcterms:created xsi:type="dcterms:W3CDTF">2025-04-03T12:28:17Z</dcterms:created>
  <dcterms:modified xsi:type="dcterms:W3CDTF">2025-04-29T14:46:16Z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reated">
    <vt:filetime>2025-04-03T00:00:00Z</vt:filetime>
  </property>
  <property fmtid="{D5CDD505-2E9C-101B-9397-08002B2CF9AE}" pid="3" name="LastSaved">
    <vt:filetime>2025-04-03T00:00:00Z</vt:filetime>
  </property>
  <property fmtid="{D5CDD505-2E9C-101B-9397-08002B2CF9AE}" pid="4" name="Producer">
    <vt:lpwstr>iLovePDF</vt:lpwstr>
  </property>
</Properties>
</file>