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TallyLight\Output_Temp\BOM\"/>
    </mc:Choice>
  </mc:AlternateContent>
  <xr:revisionPtr revIDLastSave="0" documentId="13_ncr:1_{B348F43C-F491-42D7-A4A1-4DC204B97CF4}" xr6:coauthVersionLast="47" xr6:coauthVersionMax="47" xr10:uidLastSave="{00000000-0000-0000-0000-000000000000}"/>
  <bookViews>
    <workbookView xWindow="382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B22" i="1"/>
  <c r="M21" i="1"/>
  <c r="B21" i="1"/>
  <c r="M20" i="1"/>
  <c r="B20" i="1"/>
  <c r="M19" i="1"/>
  <c r="B19" i="1"/>
  <c r="M18" i="1"/>
  <c r="B18" i="1"/>
  <c r="M17" i="1"/>
  <c r="B17" i="1"/>
  <c r="M16" i="1"/>
  <c r="B16" i="1"/>
  <c r="M15" i="1"/>
  <c r="B15" i="1"/>
  <c r="M14" i="1"/>
  <c r="B14" i="1"/>
  <c r="M13" i="1"/>
  <c r="B13" i="1"/>
  <c r="M11" i="1"/>
  <c r="M12" i="1"/>
  <c r="M23" i="1" l="1"/>
  <c r="G8" i="1" l="1"/>
  <c r="F8" i="1"/>
  <c r="B12" i="1" l="1"/>
  <c r="B11" i="1" l="1"/>
</calcChain>
</file>

<file path=xl/sharedStrings.xml><?xml version="1.0" encoding="utf-8"?>
<sst xmlns="http://schemas.openxmlformats.org/spreadsheetml/2006/main" count="133" uniqueCount="101">
  <si>
    <t>#</t>
  </si>
  <si>
    <t>Bill Of Materials</t>
  </si>
  <si>
    <t>Source Data From:</t>
  </si>
  <si>
    <t>Revision:</t>
  </si>
  <si>
    <t>Report Date:</t>
  </si>
  <si>
    <t>Print Date:</t>
  </si>
  <si>
    <t xml:space="preserve">Author: </t>
  </si>
  <si>
    <t>Date:</t>
  </si>
  <si>
    <t>Engineering:</t>
  </si>
  <si>
    <t>Manufacturing:</t>
  </si>
  <si>
    <t>QA:</t>
  </si>
  <si>
    <t>Notes:</t>
  </si>
  <si>
    <t>Confidential &amp; Proprietary</t>
  </si>
  <si>
    <t>Approved by:</t>
  </si>
  <si>
    <t>André-Netline</t>
  </si>
  <si>
    <t>Könizstr. 161</t>
  </si>
  <si>
    <t>CH-3097 Liebefeld</t>
  </si>
  <si>
    <t>All 0603 resistors and capacitors may be replaced by other manufacturer parts, as long as their value, tolerance, oparting temperature and voltage rating is the same or better.</t>
  </si>
  <si>
    <t>The manufacturer part number takes precedence over any supplier part number.</t>
  </si>
  <si>
    <t>Variant:</t>
  </si>
  <si>
    <t>Fitted Qty</t>
  </si>
  <si>
    <t>TallyLight.BomDoc</t>
  </si>
  <si>
    <t>None</t>
  </si>
  <si>
    <t/>
  </si>
  <si>
    <t>14.08.2022</t>
  </si>
  <si>
    <t>18:05</t>
  </si>
  <si>
    <t>Designator</t>
  </si>
  <si>
    <t>J2, J3</t>
  </si>
  <si>
    <t>J1</t>
  </si>
  <si>
    <t>MT1, MT2, MT3, MT4</t>
  </si>
  <si>
    <t>R7, R8</t>
  </si>
  <si>
    <t>R1, R2</t>
  </si>
  <si>
    <t>R5</t>
  </si>
  <si>
    <t>R6</t>
  </si>
  <si>
    <t>R3, R4</t>
  </si>
  <si>
    <t>S2</t>
  </si>
  <si>
    <t>S1</t>
  </si>
  <si>
    <t>Name</t>
  </si>
  <si>
    <t>BM03B-SRSS-TB</t>
  </si>
  <si>
    <t>LolinD32Pro</t>
  </si>
  <si>
    <t>Header 5</t>
  </si>
  <si>
    <t>Mount 3.2mm</t>
  </si>
  <si>
    <t>Battery</t>
  </si>
  <si>
    <t>10E</t>
  </si>
  <si>
    <t>(1.5k)</t>
  </si>
  <si>
    <t>10k</t>
  </si>
  <si>
    <t>20k</t>
  </si>
  <si>
    <t>470E</t>
  </si>
  <si>
    <t>500SSP1S1M6QEA</t>
  </si>
  <si>
    <t>SS075Q102F035V2A</t>
  </si>
  <si>
    <t>Manufacturer</t>
  </si>
  <si>
    <t>JST</t>
  </si>
  <si>
    <t>Panasonic</t>
  </si>
  <si>
    <t>E-Switch</t>
  </si>
  <si>
    <t>Manufacturer Part Number</t>
  </si>
  <si>
    <t>BM03B-SRSS-TB(LF)(SN)</t>
  </si>
  <si>
    <t>Stackpole Electronics Inc</t>
  </si>
  <si>
    <t>ERJ-2RKF1501X</t>
  </si>
  <si>
    <t>ERJ-2RKF1002X</t>
  </si>
  <si>
    <t>ERJ-2RKF2002X</t>
  </si>
  <si>
    <t>ERJ-2RKF4700X</t>
  </si>
  <si>
    <t>Description</t>
  </si>
  <si>
    <t>CONN HEADER SMD 3POS 1MM</t>
  </si>
  <si>
    <t>ESP32 board</t>
  </si>
  <si>
    <t>Header, 5-Pin</t>
  </si>
  <si>
    <t>Mounting hole 3.2mm, 5.7mm pad</t>
  </si>
  <si>
    <t>Multicell Battery</t>
  </si>
  <si>
    <t>RES 10 OHM 1% 1/10W 0603</t>
  </si>
  <si>
    <t>RES SMD 1.5K OHM 1% 1/10W 0402</t>
  </si>
  <si>
    <t>RES SMD 10K OHM 1% 1/10W 0402</t>
  </si>
  <si>
    <t>RES SMD 20K OHM 1% 1/10W 0402</t>
  </si>
  <si>
    <t>RES SMD 470 OHM 1% 1/10W 0402</t>
  </si>
  <si>
    <t>SWITCH SLIDE SPDT 5A 120V</t>
  </si>
  <si>
    <t>SWITCH SNAP ACT SPDT 100MA 125V</t>
  </si>
  <si>
    <t>Supplier 1</t>
  </si>
  <si>
    <t>Digi-Key</t>
  </si>
  <si>
    <t>Newark</t>
  </si>
  <si>
    <t>Mouser</t>
  </si>
  <si>
    <t>Supplier Part Number 1</t>
  </si>
  <si>
    <t>455-1789-1-ND</t>
  </si>
  <si>
    <t>85Y8121</t>
  </si>
  <si>
    <t>85Y8054</t>
  </si>
  <si>
    <t>12AC0974</t>
  </si>
  <si>
    <t>85Y8343</t>
  </si>
  <si>
    <t>EG2478-ND</t>
  </si>
  <si>
    <t>612-SS075Q102F035V2A</t>
  </si>
  <si>
    <t>Footprint</t>
  </si>
  <si>
    <t>HDR1X5</t>
  </si>
  <si>
    <t>MT</t>
  </si>
  <si>
    <t>Bat18650B</t>
  </si>
  <si>
    <t>R0603</t>
  </si>
  <si>
    <t>R0402</t>
  </si>
  <si>
    <t>500SSPxS2M6xEA</t>
  </si>
  <si>
    <t>Fitted</t>
  </si>
  <si>
    <t>Not Fitted</t>
  </si>
  <si>
    <t>Quantity</t>
  </si>
  <si>
    <t>Sullins</t>
  </si>
  <si>
    <t>PPPC161LFBN-RC</t>
  </si>
  <si>
    <t>U1 (2x)</t>
  </si>
  <si>
    <t>Keystone Electronics</t>
  </si>
  <si>
    <t>BT1 (2x)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</si>
</sst>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:ss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2" fillId="0" borderId="8" xfId="0" applyFont="1" applyBorder="1" applyAlignment="1">
      <alignment vertical="center"/>
    </xf>
    <xf numFmtId="0" fontId="0" fillId="0" borderId="11" xfId="0" applyBorder="1"/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3" fillId="0" borderId="7" xfId="0" applyFont="1" applyFill="1" applyBorder="1" applyAlignment="1">
      <alignment horizontal="right"/>
    </xf>
    <xf numFmtId="0" fontId="0" fillId="0" borderId="0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9" xfId="0" applyBorder="1"/>
    <xf numFmtId="0" fontId="0" fillId="0" borderId="17" xfId="0" applyBorder="1" applyAlignment="1">
      <alignment horizontal="center"/>
    </xf>
    <xf numFmtId="0" fontId="0" fillId="0" borderId="21" xfId="0" applyBorder="1"/>
    <xf numFmtId="0" fontId="0" fillId="0" borderId="20" xfId="0" applyBorder="1"/>
    <xf numFmtId="0" fontId="0" fillId="0" borderId="0" xfId="0" applyAlignment="1">
      <alignment horizontal="right"/>
    </xf>
    <xf numFmtId="0" fontId="0" fillId="2" borderId="13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2" fillId="4" borderId="9" xfId="0" applyFont="1" applyFill="1" applyBorder="1" applyAlignment="1">
      <alignment vertical="center"/>
    </xf>
    <xf numFmtId="0" fontId="0" fillId="4" borderId="10" xfId="0" applyFill="1" applyBorder="1"/>
    <xf numFmtId="0" fontId="3" fillId="4" borderId="1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17" xfId="0" applyFont="1" applyFill="1" applyBorder="1"/>
    <xf numFmtId="0" fontId="1" fillId="4" borderId="22" xfId="0" applyFont="1" applyFill="1" applyBorder="1"/>
    <xf numFmtId="0" fontId="0" fillId="2" borderId="23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0" borderId="0" xfId="0" quotePrefix="1"/>
    <xf numFmtId="164" fontId="0" fillId="0" borderId="0" xfId="0" quotePrefix="1" applyNumberFormat="1" applyAlignment="1">
      <alignment horizontal="left"/>
    </xf>
    <xf numFmtId="165" fontId="0" fillId="0" borderId="0" xfId="0" quotePrefix="1" applyNumberFormat="1" applyAlignment="1">
      <alignment horizontal="left"/>
    </xf>
    <xf numFmtId="0" fontId="1" fillId="0" borderId="18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0" fillId="2" borderId="13" xfId="0" applyFill="1" applyBorder="1" applyAlignment="1">
      <alignment horizontal="left" vertical="center" wrapText="1"/>
    </xf>
  </cellXfs>
  <cellStyles count="1">
    <cellStyle name="Normal" xfId="0" builtinId="0"/>
  </cellStyles>
  <dxfs count="6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zoomScale="70" zoomScaleNormal="70" workbookViewId="0">
      <selection activeCell="L14" sqref="L14"/>
    </sheetView>
  </sheetViews>
  <sheetFormatPr defaultRowHeight="14.5" x14ac:dyDescent="0.35"/>
  <cols>
    <col min="1" max="1" width="3.81640625" customWidth="1"/>
    <col min="2" max="2" width="5" customWidth="1"/>
    <col min="3" max="3" width="27.7265625" customWidth="1"/>
    <col min="4" max="5" width="26.1796875" customWidth="1"/>
    <col min="6" max="6" width="31" customWidth="1"/>
    <col min="7" max="7" width="26.7265625" customWidth="1"/>
    <col min="8" max="8" width="21.54296875" customWidth="1"/>
    <col min="9" max="9" width="30.453125" customWidth="1"/>
    <col min="10" max="10" width="24.81640625" customWidth="1"/>
    <col min="11" max="12" width="11.81640625" customWidth="1"/>
    <col min="13" max="13" width="11.453125" customWidth="1"/>
  </cols>
  <sheetData>
    <row r="1" spans="1:13" ht="15" thickBot="1" x14ac:dyDescent="0.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33.75" customHeight="1" thickTop="1" thickBot="1" x14ac:dyDescent="0.5">
      <c r="A2" s="31"/>
      <c r="B2" s="1"/>
      <c r="C2" s="6" t="s">
        <v>1</v>
      </c>
      <c r="D2" s="4"/>
      <c r="E2" s="5"/>
      <c r="F2" s="32" t="s">
        <v>14</v>
      </c>
      <c r="G2" s="33"/>
      <c r="H2" s="33"/>
      <c r="I2" s="33"/>
      <c r="J2" s="33"/>
      <c r="K2" s="33"/>
      <c r="L2" s="33"/>
      <c r="M2" s="34" t="s">
        <v>12</v>
      </c>
    </row>
    <row r="3" spans="1:13" ht="12" customHeight="1" thickTop="1" x14ac:dyDescent="0.45">
      <c r="A3" s="31"/>
      <c r="B3" s="2"/>
      <c r="C3" s="15"/>
      <c r="D3" s="16"/>
      <c r="E3" s="16"/>
      <c r="F3" s="15"/>
      <c r="G3" s="16"/>
      <c r="H3" s="16"/>
      <c r="I3" s="16"/>
      <c r="J3" s="16"/>
      <c r="K3" s="16"/>
      <c r="L3" s="16"/>
      <c r="M3" s="17"/>
    </row>
    <row r="4" spans="1:13" x14ac:dyDescent="0.35">
      <c r="A4" s="31"/>
      <c r="B4" s="2"/>
      <c r="C4" s="14" t="s">
        <v>2</v>
      </c>
      <c r="F4" s="41" t="s">
        <v>21</v>
      </c>
      <c r="M4" s="7"/>
    </row>
    <row r="5" spans="1:13" x14ac:dyDescent="0.35">
      <c r="A5" s="31"/>
      <c r="B5" s="2"/>
      <c r="C5" s="14" t="s">
        <v>19</v>
      </c>
      <c r="F5" s="41" t="s">
        <v>22</v>
      </c>
      <c r="M5" s="7"/>
    </row>
    <row r="6" spans="1:13" x14ac:dyDescent="0.35">
      <c r="A6" s="31"/>
      <c r="B6" s="2"/>
      <c r="C6" s="14" t="s">
        <v>3</v>
      </c>
      <c r="F6" s="41" t="s">
        <v>23</v>
      </c>
      <c r="M6" s="7"/>
    </row>
    <row r="7" spans="1:13" x14ac:dyDescent="0.35">
      <c r="A7" s="31"/>
      <c r="B7" s="2"/>
      <c r="C7" s="14" t="s">
        <v>4</v>
      </c>
      <c r="F7" s="42" t="s">
        <v>24</v>
      </c>
      <c r="G7" s="43" t="s">
        <v>25</v>
      </c>
      <c r="M7" s="7"/>
    </row>
    <row r="8" spans="1:13" x14ac:dyDescent="0.35">
      <c r="A8" s="31"/>
      <c r="B8" s="2"/>
      <c r="C8" s="14" t="s">
        <v>5</v>
      </c>
      <c r="F8" s="12">
        <f ca="1">TODAY()</f>
        <v>44787</v>
      </c>
      <c r="G8" s="13">
        <f ca="1">NOW()</f>
        <v>44787.755963888892</v>
      </c>
      <c r="M8" s="7"/>
    </row>
    <row r="9" spans="1:13" x14ac:dyDescent="0.35">
      <c r="A9" s="31"/>
      <c r="B9" s="3"/>
      <c r="M9" s="7"/>
    </row>
    <row r="10" spans="1:13" x14ac:dyDescent="0.35">
      <c r="A10" s="31"/>
      <c r="B10" s="35" t="s">
        <v>0</v>
      </c>
      <c r="C10" s="36" t="s">
        <v>26</v>
      </c>
      <c r="D10" s="36" t="s">
        <v>37</v>
      </c>
      <c r="E10" s="36" t="s">
        <v>50</v>
      </c>
      <c r="F10" s="36" t="s">
        <v>54</v>
      </c>
      <c r="G10" s="36" t="s">
        <v>61</v>
      </c>
      <c r="H10" s="36" t="s">
        <v>74</v>
      </c>
      <c r="I10" s="36" t="s">
        <v>78</v>
      </c>
      <c r="J10" s="36" t="s">
        <v>86</v>
      </c>
      <c r="K10" s="36" t="s">
        <v>93</v>
      </c>
      <c r="L10" s="38" t="s">
        <v>95</v>
      </c>
      <c r="M10" s="37" t="s">
        <v>20</v>
      </c>
    </row>
    <row r="11" spans="1:13" ht="29" x14ac:dyDescent="0.35">
      <c r="A11" s="31"/>
      <c r="B11" s="29">
        <f t="shared" ref="B11:B22" si="0">ROW(B11) - ROW($B$10)</f>
        <v>1</v>
      </c>
      <c r="C11" s="8" t="s">
        <v>27</v>
      </c>
      <c r="D11" s="8" t="s">
        <v>38</v>
      </c>
      <c r="E11" s="8" t="s">
        <v>51</v>
      </c>
      <c r="F11" s="8" t="s">
        <v>55</v>
      </c>
      <c r="G11" s="8" t="s">
        <v>62</v>
      </c>
      <c r="H11" s="8" t="s">
        <v>75</v>
      </c>
      <c r="I11" s="27" t="s">
        <v>79</v>
      </c>
      <c r="J11" s="8" t="s">
        <v>38</v>
      </c>
      <c r="K11" s="8" t="s">
        <v>93</v>
      </c>
      <c r="L11" s="39">
        <v>2</v>
      </c>
      <c r="M11" s="9">
        <f t="shared" ref="M11:M22" si="1">IF(K11="Fitted",L11,0)</f>
        <v>2</v>
      </c>
    </row>
    <row r="12" spans="1:13" x14ac:dyDescent="0.35">
      <c r="A12" s="31"/>
      <c r="B12" s="30">
        <f t="shared" si="0"/>
        <v>2</v>
      </c>
      <c r="C12" s="10" t="s">
        <v>98</v>
      </c>
      <c r="D12" s="10" t="s">
        <v>39</v>
      </c>
      <c r="E12" s="10" t="s">
        <v>96</v>
      </c>
      <c r="F12" s="10" t="s">
        <v>97</v>
      </c>
      <c r="G12" s="10" t="s">
        <v>63</v>
      </c>
      <c r="H12" s="10"/>
      <c r="I12" s="28"/>
      <c r="J12" s="10" t="s">
        <v>39</v>
      </c>
      <c r="K12" s="10" t="s">
        <v>93</v>
      </c>
      <c r="L12" s="40">
        <v>2</v>
      </c>
      <c r="M12" s="11">
        <f t="shared" si="1"/>
        <v>2</v>
      </c>
    </row>
    <row r="13" spans="1:13" x14ac:dyDescent="0.35">
      <c r="A13" s="31"/>
      <c r="B13" s="29">
        <f t="shared" si="0"/>
        <v>3</v>
      </c>
      <c r="C13" s="8" t="s">
        <v>28</v>
      </c>
      <c r="D13" s="8" t="s">
        <v>40</v>
      </c>
      <c r="E13" s="8"/>
      <c r="F13" s="8"/>
      <c r="G13" s="8" t="s">
        <v>64</v>
      </c>
      <c r="H13" s="8"/>
      <c r="I13" s="27"/>
      <c r="J13" s="8" t="s">
        <v>87</v>
      </c>
      <c r="K13" s="8" t="s">
        <v>94</v>
      </c>
      <c r="L13" s="39">
        <v>1</v>
      </c>
      <c r="M13" s="9">
        <f t="shared" si="1"/>
        <v>0</v>
      </c>
    </row>
    <row r="14" spans="1:13" ht="29" x14ac:dyDescent="0.35">
      <c r="A14" s="31"/>
      <c r="B14" s="30">
        <f t="shared" si="0"/>
        <v>4</v>
      </c>
      <c r="C14" s="10" t="s">
        <v>29</v>
      </c>
      <c r="D14" s="10" t="s">
        <v>41</v>
      </c>
      <c r="E14" s="10"/>
      <c r="F14" s="10"/>
      <c r="G14" s="10" t="s">
        <v>65</v>
      </c>
      <c r="H14" s="10"/>
      <c r="I14" s="28"/>
      <c r="J14" s="10" t="s">
        <v>88</v>
      </c>
      <c r="K14" s="10" t="s">
        <v>94</v>
      </c>
      <c r="L14" s="40">
        <v>4</v>
      </c>
      <c r="M14" s="11">
        <f t="shared" si="1"/>
        <v>0</v>
      </c>
    </row>
    <row r="15" spans="1:13" x14ac:dyDescent="0.35">
      <c r="A15" s="31"/>
      <c r="B15" s="29">
        <f t="shared" si="0"/>
        <v>5</v>
      </c>
      <c r="C15" s="8" t="s">
        <v>100</v>
      </c>
      <c r="D15" s="8" t="s">
        <v>42</v>
      </c>
      <c r="E15" s="8" t="s">
        <v>99</v>
      </c>
      <c r="F15" s="47">
        <v>54</v>
      </c>
      <c r="G15" s="8" t="s">
        <v>66</v>
      </c>
      <c r="H15" s="8"/>
      <c r="I15" s="27"/>
      <c r="J15" s="8" t="s">
        <v>89</v>
      </c>
      <c r="K15" s="8" t="s">
        <v>93</v>
      </c>
      <c r="L15" s="39">
        <v>2</v>
      </c>
      <c r="M15" s="9">
        <f t="shared" si="1"/>
        <v>2</v>
      </c>
    </row>
    <row r="16" spans="1:13" x14ac:dyDescent="0.35">
      <c r="A16" s="31"/>
      <c r="B16" s="30">
        <f t="shared" si="0"/>
        <v>6</v>
      </c>
      <c r="C16" s="10" t="s">
        <v>30</v>
      </c>
      <c r="D16" s="10" t="s">
        <v>43</v>
      </c>
      <c r="E16" s="10" t="s">
        <v>52</v>
      </c>
      <c r="F16" s="10" t="s">
        <v>56</v>
      </c>
      <c r="G16" s="10" t="s">
        <v>67</v>
      </c>
      <c r="H16" s="10"/>
      <c r="I16" s="28"/>
      <c r="J16" s="10" t="s">
        <v>90</v>
      </c>
      <c r="K16" s="10" t="s">
        <v>93</v>
      </c>
      <c r="L16" s="40">
        <v>2</v>
      </c>
      <c r="M16" s="11">
        <f t="shared" si="1"/>
        <v>2</v>
      </c>
    </row>
    <row r="17" spans="1:13" ht="29" x14ac:dyDescent="0.35">
      <c r="A17" s="31"/>
      <c r="B17" s="29">
        <f t="shared" si="0"/>
        <v>7</v>
      </c>
      <c r="C17" s="8" t="s">
        <v>31</v>
      </c>
      <c r="D17" s="8" t="s">
        <v>44</v>
      </c>
      <c r="E17" s="8" t="s">
        <v>52</v>
      </c>
      <c r="F17" s="8" t="s">
        <v>57</v>
      </c>
      <c r="G17" s="8" t="s">
        <v>68</v>
      </c>
      <c r="H17" s="8" t="s">
        <v>76</v>
      </c>
      <c r="I17" s="27" t="s">
        <v>80</v>
      </c>
      <c r="J17" s="8" t="s">
        <v>91</v>
      </c>
      <c r="K17" s="8" t="s">
        <v>94</v>
      </c>
      <c r="L17" s="39">
        <v>2</v>
      </c>
      <c r="M17" s="9">
        <f t="shared" si="1"/>
        <v>0</v>
      </c>
    </row>
    <row r="18" spans="1:13" ht="29" x14ac:dyDescent="0.35">
      <c r="A18" s="31"/>
      <c r="B18" s="30">
        <f t="shared" si="0"/>
        <v>8</v>
      </c>
      <c r="C18" s="10" t="s">
        <v>32</v>
      </c>
      <c r="D18" s="10" t="s">
        <v>45</v>
      </c>
      <c r="E18" s="10" t="s">
        <v>52</v>
      </c>
      <c r="F18" s="10" t="s">
        <v>58</v>
      </c>
      <c r="G18" s="10" t="s">
        <v>69</v>
      </c>
      <c r="H18" s="10" t="s">
        <v>76</v>
      </c>
      <c r="I18" s="28" t="s">
        <v>81</v>
      </c>
      <c r="J18" s="10" t="s">
        <v>91</v>
      </c>
      <c r="K18" s="10" t="s">
        <v>93</v>
      </c>
      <c r="L18" s="40">
        <v>1</v>
      </c>
      <c r="M18" s="11">
        <f t="shared" si="1"/>
        <v>1</v>
      </c>
    </row>
    <row r="19" spans="1:13" ht="29" x14ac:dyDescent="0.35">
      <c r="A19" s="31"/>
      <c r="B19" s="29">
        <f t="shared" si="0"/>
        <v>9</v>
      </c>
      <c r="C19" s="8" t="s">
        <v>33</v>
      </c>
      <c r="D19" s="8" t="s">
        <v>46</v>
      </c>
      <c r="E19" s="8" t="s">
        <v>52</v>
      </c>
      <c r="F19" s="8" t="s">
        <v>59</v>
      </c>
      <c r="G19" s="8" t="s">
        <v>70</v>
      </c>
      <c r="H19" s="8" t="s">
        <v>76</v>
      </c>
      <c r="I19" s="27" t="s">
        <v>82</v>
      </c>
      <c r="J19" s="8" t="s">
        <v>91</v>
      </c>
      <c r="K19" s="8" t="s">
        <v>93</v>
      </c>
      <c r="L19" s="39">
        <v>1</v>
      </c>
      <c r="M19" s="9">
        <f t="shared" si="1"/>
        <v>1</v>
      </c>
    </row>
    <row r="20" spans="1:13" ht="29" x14ac:dyDescent="0.35">
      <c r="A20" s="31"/>
      <c r="B20" s="30">
        <f t="shared" si="0"/>
        <v>10</v>
      </c>
      <c r="C20" s="10" t="s">
        <v>34</v>
      </c>
      <c r="D20" s="10" t="s">
        <v>47</v>
      </c>
      <c r="E20" s="10" t="s">
        <v>52</v>
      </c>
      <c r="F20" s="10" t="s">
        <v>60</v>
      </c>
      <c r="G20" s="10" t="s">
        <v>71</v>
      </c>
      <c r="H20" s="10" t="s">
        <v>76</v>
      </c>
      <c r="I20" s="28" t="s">
        <v>83</v>
      </c>
      <c r="J20" s="10" t="s">
        <v>91</v>
      </c>
      <c r="K20" s="10" t="s">
        <v>93</v>
      </c>
      <c r="L20" s="40">
        <v>2</v>
      </c>
      <c r="M20" s="11">
        <f t="shared" si="1"/>
        <v>2</v>
      </c>
    </row>
    <row r="21" spans="1:13" x14ac:dyDescent="0.35">
      <c r="A21" s="31"/>
      <c r="B21" s="29">
        <f t="shared" si="0"/>
        <v>11</v>
      </c>
      <c r="C21" s="8" t="s">
        <v>35</v>
      </c>
      <c r="D21" s="8" t="s">
        <v>48</v>
      </c>
      <c r="E21" s="8" t="s">
        <v>53</v>
      </c>
      <c r="F21" s="8" t="s">
        <v>48</v>
      </c>
      <c r="G21" s="8" t="s">
        <v>72</v>
      </c>
      <c r="H21" s="8" t="s">
        <v>75</v>
      </c>
      <c r="I21" s="27" t="s">
        <v>84</v>
      </c>
      <c r="J21" s="8" t="s">
        <v>92</v>
      </c>
      <c r="K21" s="8" t="s">
        <v>93</v>
      </c>
      <c r="L21" s="39">
        <v>1</v>
      </c>
      <c r="M21" s="9">
        <f t="shared" si="1"/>
        <v>1</v>
      </c>
    </row>
    <row r="22" spans="1:13" ht="29" x14ac:dyDescent="0.35">
      <c r="A22" s="31"/>
      <c r="B22" s="30">
        <f t="shared" si="0"/>
        <v>12</v>
      </c>
      <c r="C22" s="10" t="s">
        <v>36</v>
      </c>
      <c r="D22" s="10" t="s">
        <v>49</v>
      </c>
      <c r="E22" s="10" t="s">
        <v>53</v>
      </c>
      <c r="F22" s="10" t="s">
        <v>49</v>
      </c>
      <c r="G22" s="10" t="s">
        <v>73</v>
      </c>
      <c r="H22" s="10" t="s">
        <v>77</v>
      </c>
      <c r="I22" s="28" t="s">
        <v>85</v>
      </c>
      <c r="J22" s="10" t="s">
        <v>49</v>
      </c>
      <c r="K22" s="10" t="s">
        <v>93</v>
      </c>
      <c r="L22" s="40">
        <v>1</v>
      </c>
      <c r="M22" s="11">
        <f t="shared" si="1"/>
        <v>1</v>
      </c>
    </row>
    <row r="23" spans="1:13" x14ac:dyDescent="0.35">
      <c r="A23" s="31"/>
      <c r="B23" s="19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3">
        <f>SUM(M11:M22)</f>
        <v>14</v>
      </c>
    </row>
    <row r="24" spans="1:13" x14ac:dyDescent="0.35">
      <c r="A24" s="31"/>
      <c r="B24" s="44" t="s">
        <v>13</v>
      </c>
      <c r="C24" s="24"/>
      <c r="D24" s="24"/>
      <c r="E24" s="25"/>
      <c r="F24" s="2" t="s">
        <v>11</v>
      </c>
      <c r="M24" s="7"/>
    </row>
    <row r="25" spans="1:13" x14ac:dyDescent="0.35">
      <c r="A25" s="31"/>
      <c r="B25" s="45"/>
      <c r="C25" t="s">
        <v>6</v>
      </c>
      <c r="E25" s="18" t="s">
        <v>7</v>
      </c>
      <c r="F25" s="2" t="s">
        <v>18</v>
      </c>
      <c r="M25" s="7"/>
    </row>
    <row r="26" spans="1:13" x14ac:dyDescent="0.35">
      <c r="A26" s="31"/>
      <c r="B26" s="45"/>
      <c r="E26" s="18"/>
      <c r="F26" s="2" t="s">
        <v>17</v>
      </c>
      <c r="M26" s="7"/>
    </row>
    <row r="27" spans="1:13" x14ac:dyDescent="0.35">
      <c r="A27" s="31"/>
      <c r="B27" s="45"/>
      <c r="C27" s="24"/>
      <c r="D27" s="24"/>
      <c r="E27" s="25"/>
      <c r="F27" s="2"/>
      <c r="M27" s="7"/>
    </row>
    <row r="28" spans="1:13" x14ac:dyDescent="0.35">
      <c r="A28" s="31"/>
      <c r="B28" s="45"/>
      <c r="C28" s="18" t="s">
        <v>8</v>
      </c>
      <c r="D28" s="18"/>
      <c r="E28" s="7" t="s">
        <v>7</v>
      </c>
      <c r="F28" s="2"/>
      <c r="M28" s="7"/>
    </row>
    <row r="29" spans="1:13" ht="15" thickBot="1" x14ac:dyDescent="0.4">
      <c r="A29" s="31"/>
      <c r="B29" s="45"/>
      <c r="E29" s="18"/>
      <c r="F29" s="20"/>
      <c r="G29" s="21"/>
      <c r="H29" s="21"/>
      <c r="I29" s="21"/>
      <c r="J29" s="21"/>
      <c r="K29" s="21"/>
      <c r="L29" s="21"/>
      <c r="M29" s="22"/>
    </row>
    <row r="30" spans="1:13" ht="15" thickTop="1" x14ac:dyDescent="0.35">
      <c r="A30" s="31"/>
      <c r="B30" s="45"/>
      <c r="C30" s="24"/>
      <c r="D30" s="24"/>
      <c r="E30" s="25"/>
    </row>
    <row r="31" spans="1:13" x14ac:dyDescent="0.35">
      <c r="A31" s="31"/>
      <c r="B31" s="45"/>
      <c r="C31" s="18" t="s">
        <v>9</v>
      </c>
      <c r="D31" s="18"/>
      <c r="E31" s="7" t="s">
        <v>7</v>
      </c>
      <c r="M31" s="26" t="s">
        <v>14</v>
      </c>
    </row>
    <row r="32" spans="1:13" x14ac:dyDescent="0.35">
      <c r="A32" s="31"/>
      <c r="B32" s="45"/>
      <c r="E32" s="7"/>
      <c r="M32" s="26" t="s">
        <v>15</v>
      </c>
    </row>
    <row r="33" spans="1:13" x14ac:dyDescent="0.35">
      <c r="A33" s="31"/>
      <c r="B33" s="45"/>
      <c r="C33" s="24"/>
      <c r="D33" s="24"/>
      <c r="E33" s="25"/>
      <c r="M33" s="26" t="s">
        <v>16</v>
      </c>
    </row>
    <row r="34" spans="1:13" x14ac:dyDescent="0.35">
      <c r="A34" s="31"/>
      <c r="B34" s="45"/>
      <c r="C34" t="s">
        <v>10</v>
      </c>
      <c r="E34" s="7" t="s">
        <v>7</v>
      </c>
    </row>
    <row r="35" spans="1:13" ht="15" thickBot="1" x14ac:dyDescent="0.4">
      <c r="A35" s="31"/>
      <c r="B35" s="46"/>
      <c r="C35" s="21"/>
      <c r="D35" s="21"/>
      <c r="E35" s="22"/>
    </row>
    <row r="36" spans="1:13" ht="15" thickTop="1" x14ac:dyDescent="0.35"/>
  </sheetData>
  <mergeCells count="1">
    <mergeCell ref="B24:B35"/>
  </mergeCells>
  <conditionalFormatting sqref="I11:I12">
    <cfRule type="notContainsBlanks" dxfId="5" priority="6">
      <formula>LEN(TRIM(I11))&gt;0</formula>
    </cfRule>
  </conditionalFormatting>
  <conditionalFormatting sqref="I13:I14">
    <cfRule type="notContainsBlanks" dxfId="4" priority="5">
      <formula>LEN(TRIM(I13))&gt;0</formula>
    </cfRule>
  </conditionalFormatting>
  <conditionalFormatting sqref="I15:I16">
    <cfRule type="notContainsBlanks" dxfId="3" priority="4">
      <formula>LEN(TRIM(I15))&gt;0</formula>
    </cfRule>
  </conditionalFormatting>
  <conditionalFormatting sqref="I17:I18">
    <cfRule type="notContainsBlanks" dxfId="2" priority="3">
      <formula>LEN(TRIM(I17))&gt;0</formula>
    </cfRule>
  </conditionalFormatting>
  <conditionalFormatting sqref="I19:I20">
    <cfRule type="notContainsBlanks" dxfId="1" priority="2">
      <formula>LEN(TRIM(I19))&gt;0</formula>
    </cfRule>
  </conditionalFormatting>
  <conditionalFormatting sqref="I21:I22">
    <cfRule type="notContainsBlanks" dxfId="0" priority="1">
      <formula>LEN(TRIM(I21))&gt;0</formula>
    </cfRule>
  </conditionalFormatting>
  <pageMargins left="0.39370078740157483" right="0.39370078740157483" top="0.74803149606299213" bottom="0.74803149606299213" header="0.31496062992125984" footer="0.31496062992125984"/>
  <pageSetup scale="50" fitToHeight="0" orientation="landscape" r:id="rId1"/>
  <headerFooter>
    <oddFooter>&amp;LConfidential &amp;&amp; Proprietary&amp;C&amp;F&amp;RPage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</dc:creator>
  <cp:lastModifiedBy>mandre</cp:lastModifiedBy>
  <cp:lastPrinted>2016-12-01T09:10:04Z</cp:lastPrinted>
  <dcterms:created xsi:type="dcterms:W3CDTF">2016-12-01T06:50:18Z</dcterms:created>
  <dcterms:modified xsi:type="dcterms:W3CDTF">2022-08-14T16:08:36Z</dcterms:modified>
</cp:coreProperties>
</file>