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tente\Desktop\"/>
    </mc:Choice>
  </mc:AlternateContent>
  <xr:revisionPtr revIDLastSave="0" documentId="8_{7ED579D2-8E58-4DDD-9BDE-1AE63266B424}" xr6:coauthVersionLast="36" xr6:coauthVersionMax="36" xr10:uidLastSave="{00000000-0000-0000-0000-000000000000}"/>
  <bookViews>
    <workbookView xWindow="0" yWindow="0" windowWidth="18900" windowHeight="10710" xr2:uid="{B73AC982-1DEC-49C2-BFD0-4A150323FF77}"/>
  </bookViews>
  <sheets>
    <sheet name="Foglio1" sheetId="1" r:id="rId1"/>
  </sheets>
  <definedNames>
    <definedName name="solver_adj" localSheetId="0" hidden="1">Foglio1!$N$6:$Q$8</definedName>
    <definedName name="solver_cvg" localSheetId="0" hidden="1">0.0001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Foglio1!$F$24</definedName>
    <definedName name="solver_lhs10" localSheetId="0" hidden="1">Foglio1!$Q$18</definedName>
    <definedName name="solver_lhs11" localSheetId="0" hidden="1">Foglio1!$Q$18</definedName>
    <definedName name="solver_lhs12" localSheetId="0" hidden="1">Foglio1!$Q$18</definedName>
    <definedName name="solver_lhs13" localSheetId="0" hidden="1">Foglio1!$Q$18</definedName>
    <definedName name="solver_lhs14" localSheetId="0" hidden="1">Foglio1!$Q$18</definedName>
    <definedName name="solver_lhs15" localSheetId="0" hidden="1">Foglio1!$Q$18</definedName>
    <definedName name="solver_lhs16" localSheetId="0" hidden="1">Foglio1!$Q$18</definedName>
    <definedName name="solver_lhs2" localSheetId="0" hidden="1">Foglio1!$F$24</definedName>
    <definedName name="solver_lhs3" localSheetId="0" hidden="1">Foglio1!$F$24</definedName>
    <definedName name="solver_lhs4" localSheetId="0" hidden="1">Foglio1!$N$18</definedName>
    <definedName name="solver_lhs5" localSheetId="0" hidden="1">Foglio1!$N$6:$Q$8</definedName>
    <definedName name="solver_lhs6" localSheetId="0" hidden="1">Foglio1!$N$6:$Q$8</definedName>
    <definedName name="solver_lhs7" localSheetId="0" hidden="1">Foglio1!$O$18</definedName>
    <definedName name="solver_lhs8" localSheetId="0" hidden="1">Foglio1!$P$18</definedName>
    <definedName name="solver_lhs9" localSheetId="0" hidden="1">Foglio1!$Q$18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9</definedName>
    <definedName name="solver_nwt" localSheetId="0" hidden="1">1</definedName>
    <definedName name="solver_opt" localSheetId="0" hidden="1">Foglio1!$K$24</definedName>
    <definedName name="solver_pre" localSheetId="0" hidden="1">0.000001</definedName>
    <definedName name="solver_rbv" localSheetId="0" hidden="1">2</definedName>
    <definedName name="solver_rel1" localSheetId="0" hidden="1">1</definedName>
    <definedName name="solver_rel10" localSheetId="0" hidden="1">1</definedName>
    <definedName name="solver_rel11" localSheetId="0" hidden="1">1</definedName>
    <definedName name="solver_rel12" localSheetId="0" hidden="1">1</definedName>
    <definedName name="solver_rel13" localSheetId="0" hidden="1">1</definedName>
    <definedName name="solver_rel14" localSheetId="0" hidden="1">1</definedName>
    <definedName name="solver_rel15" localSheetId="0" hidden="1">1</definedName>
    <definedName name="solver_rel16" localSheetId="0" hidden="1">1</definedName>
    <definedName name="solver_rel2" localSheetId="0" hidden="1">1</definedName>
    <definedName name="solver_rel3" localSheetId="0" hidden="1">1</definedName>
    <definedName name="solver_rel4" localSheetId="0" hidden="1">1</definedName>
    <definedName name="solver_rel5" localSheetId="0" hidden="1">4</definedName>
    <definedName name="solver_rel6" localSheetId="0" hidden="1">3</definedName>
    <definedName name="solver_rel7" localSheetId="0" hidden="1">1</definedName>
    <definedName name="solver_rel8" localSheetId="0" hidden="1">1</definedName>
    <definedName name="solver_rel9" localSheetId="0" hidden="1">1</definedName>
    <definedName name="solver_rhs1" localSheetId="0" hidden="1">Foglio1!$R$6</definedName>
    <definedName name="solver_rhs10" localSheetId="0" hidden="1">Foglio1!$I$13</definedName>
    <definedName name="solver_rhs11" localSheetId="0" hidden="1">Foglio1!$I$13</definedName>
    <definedName name="solver_rhs12" localSheetId="0" hidden="1">Foglio1!$I$13</definedName>
    <definedName name="solver_rhs13" localSheetId="0" hidden="1">Foglio1!$I$13</definedName>
    <definedName name="solver_rhs14" localSheetId="0" hidden="1">Foglio1!$I$13</definedName>
    <definedName name="solver_rhs15" localSheetId="0" hidden="1">Foglio1!$I$13</definedName>
    <definedName name="solver_rhs16" localSheetId="0" hidden="1">Foglio1!$I$13</definedName>
    <definedName name="solver_rhs2" localSheetId="0" hidden="1">Foglio1!$R$7</definedName>
    <definedName name="solver_rhs3" localSheetId="0" hidden="1">Foglio1!$R$8</definedName>
    <definedName name="solver_rhs4" localSheetId="0" hidden="1">Foglio1!$F$13</definedName>
    <definedName name="solver_rhs5" localSheetId="0" hidden="1">"intero"</definedName>
    <definedName name="solver_rhs6" localSheetId="0" hidden="1">0</definedName>
    <definedName name="solver_rhs7" localSheetId="0" hidden="1">Foglio1!$G$13</definedName>
    <definedName name="solver_rhs8" localSheetId="0" hidden="1">Foglio1!$H$13</definedName>
    <definedName name="solver_rhs9" localSheetId="0" hidden="1">Foglio1!$I$13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3" i="1" l="1"/>
  <c r="H13" i="1"/>
  <c r="G13" i="1"/>
  <c r="F13" i="1"/>
  <c r="R7" i="1"/>
  <c r="R8" i="1"/>
  <c r="R6" i="1"/>
  <c r="O15" i="1"/>
  <c r="P15" i="1"/>
  <c r="Q15" i="1"/>
  <c r="O16" i="1"/>
  <c r="P16" i="1"/>
  <c r="Q16" i="1"/>
  <c r="O17" i="1"/>
  <c r="P17" i="1"/>
  <c r="Q17" i="1"/>
  <c r="N16" i="1"/>
  <c r="N17" i="1"/>
  <c r="N15" i="1"/>
  <c r="R9" i="1" l="1"/>
  <c r="F24" i="1" s="1"/>
  <c r="K24" i="1" s="1"/>
  <c r="P18" i="1"/>
  <c r="N18" i="1"/>
  <c r="O18" i="1"/>
  <c r="Q18" i="1"/>
</calcChain>
</file>

<file path=xl/sharedStrings.xml><?xml version="1.0" encoding="utf-8"?>
<sst xmlns="http://schemas.openxmlformats.org/spreadsheetml/2006/main" count="29" uniqueCount="15">
  <si>
    <t>c1</t>
  </si>
  <si>
    <t>c2</t>
  </si>
  <si>
    <t>c3</t>
  </si>
  <si>
    <t>a</t>
  </si>
  <si>
    <t>b</t>
  </si>
  <si>
    <t>c</t>
  </si>
  <si>
    <t>d</t>
  </si>
  <si>
    <t>tempi per prodotto</t>
  </si>
  <si>
    <t>sommatempi</t>
  </si>
  <si>
    <t>tempi tot</t>
  </si>
  <si>
    <t>somma</t>
  </si>
  <si>
    <t>v</t>
  </si>
  <si>
    <t>z</t>
  </si>
  <si>
    <t>x(i,j)</t>
  </si>
  <si>
    <t>minuti giorn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</si>
</sst>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0" borderId="2" xfId="0" applyFill="1" applyBorder="1"/>
    <xf numFmtId="0" fontId="0" fillId="0" borderId="1" xfId="0" applyFill="1" applyBorder="1"/>
    <xf numFmtId="0" fontId="0" fillId="0" borderId="0" xfId="0" applyFont="1"/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A9401-5022-4410-8A60-36425231C479}">
  <dimension ref="E2:R25"/>
  <sheetViews>
    <sheetView tabSelected="1" topLeftCell="F1" workbookViewId="0">
      <selection activeCell="J15" sqref="J15"/>
    </sheetView>
  </sheetViews>
  <sheetFormatPr defaultRowHeight="15" x14ac:dyDescent="0.25"/>
  <cols>
    <col min="5" max="5" width="11.42578125" customWidth="1"/>
    <col min="13" max="13" width="12.140625" customWidth="1"/>
  </cols>
  <sheetData>
    <row r="2" spans="5:18" ht="15.75" thickBot="1" x14ac:dyDescent="0.3"/>
    <row r="3" spans="5:18" x14ac:dyDescent="0.25">
      <c r="E3" s="7" t="s">
        <v>7</v>
      </c>
      <c r="F3" s="8"/>
      <c r="G3" s="8"/>
      <c r="H3" s="8"/>
      <c r="I3" s="9"/>
      <c r="M3" s="7" t="s">
        <v>13</v>
      </c>
      <c r="N3" s="8"/>
      <c r="O3" s="8"/>
      <c r="P3" s="8"/>
      <c r="Q3" s="9"/>
    </row>
    <row r="4" spans="5:18" ht="15.75" thickBot="1" x14ac:dyDescent="0.3">
      <c r="E4" s="10"/>
      <c r="F4" s="11"/>
      <c r="G4" s="11"/>
      <c r="H4" s="11"/>
      <c r="I4" s="12"/>
      <c r="M4" s="10"/>
      <c r="N4" s="11"/>
      <c r="O4" s="11"/>
      <c r="P4" s="11"/>
      <c r="Q4" s="12"/>
    </row>
    <row r="5" spans="5:18" x14ac:dyDescent="0.25">
      <c r="E5" s="6"/>
      <c r="F5" s="6" t="s">
        <v>3</v>
      </c>
      <c r="G5" s="6" t="s">
        <v>4</v>
      </c>
      <c r="H5" s="6" t="s">
        <v>5</v>
      </c>
      <c r="I5" s="6" t="s">
        <v>6</v>
      </c>
      <c r="M5" s="6"/>
      <c r="N5" s="6" t="s">
        <v>3</v>
      </c>
      <c r="O5" s="6" t="s">
        <v>4</v>
      </c>
      <c r="P5" s="6" t="s">
        <v>5</v>
      </c>
      <c r="Q5" s="6" t="s">
        <v>6</v>
      </c>
      <c r="R5" s="3" t="s">
        <v>10</v>
      </c>
    </row>
    <row r="6" spans="5:18" x14ac:dyDescent="0.25">
      <c r="E6" s="1" t="s">
        <v>0</v>
      </c>
      <c r="F6" s="1">
        <v>20</v>
      </c>
      <c r="G6" s="1">
        <v>15</v>
      </c>
      <c r="H6" s="1">
        <v>12</v>
      </c>
      <c r="I6" s="1">
        <v>10</v>
      </c>
      <c r="M6" s="1" t="s">
        <v>0</v>
      </c>
      <c r="N6" s="1">
        <v>0</v>
      </c>
      <c r="O6" s="1">
        <v>0</v>
      </c>
      <c r="P6" s="1">
        <v>78</v>
      </c>
      <c r="Q6" s="1">
        <v>42</v>
      </c>
      <c r="R6">
        <f>SUM(N6:Q6)</f>
        <v>120</v>
      </c>
    </row>
    <row r="7" spans="5:18" x14ac:dyDescent="0.25">
      <c r="E7" s="1" t="s">
        <v>1</v>
      </c>
      <c r="F7" s="1">
        <v>30</v>
      </c>
      <c r="G7" s="1">
        <v>7</v>
      </c>
      <c r="H7" s="1">
        <v>25</v>
      </c>
      <c r="I7" s="1">
        <v>15</v>
      </c>
      <c r="M7" s="1" t="s">
        <v>1</v>
      </c>
      <c r="N7" s="1">
        <v>0</v>
      </c>
      <c r="O7" s="1">
        <v>121</v>
      </c>
      <c r="P7" s="1">
        <v>0</v>
      </c>
      <c r="Q7" s="1">
        <v>0</v>
      </c>
      <c r="R7">
        <f t="shared" ref="R7:R8" si="0">SUM(N7:Q7)</f>
        <v>121</v>
      </c>
    </row>
    <row r="8" spans="5:18" x14ac:dyDescent="0.25">
      <c r="E8" s="1" t="s">
        <v>2</v>
      </c>
      <c r="F8" s="1">
        <v>22</v>
      </c>
      <c r="G8" s="1">
        <v>14</v>
      </c>
      <c r="H8" s="1">
        <v>21</v>
      </c>
      <c r="I8" s="1">
        <v>16</v>
      </c>
      <c r="M8" s="1" t="s">
        <v>2</v>
      </c>
      <c r="N8" s="1">
        <v>49</v>
      </c>
      <c r="O8" s="1">
        <v>25</v>
      </c>
      <c r="P8" s="1">
        <v>1</v>
      </c>
      <c r="Q8" s="1">
        <v>45</v>
      </c>
      <c r="R8">
        <f t="shared" si="0"/>
        <v>120</v>
      </c>
    </row>
    <row r="9" spans="5:18" x14ac:dyDescent="0.25">
      <c r="R9">
        <f>MIN(R6:R8)</f>
        <v>120</v>
      </c>
    </row>
    <row r="13" spans="5:18" x14ac:dyDescent="0.25">
      <c r="E13" s="1" t="s">
        <v>14</v>
      </c>
      <c r="F13" s="1">
        <f>18*60</f>
        <v>1080</v>
      </c>
      <c r="G13" s="1">
        <f>20*60</f>
        <v>1200</v>
      </c>
      <c r="H13" s="1">
        <f>16*60</f>
        <v>960</v>
      </c>
      <c r="I13" s="1">
        <f>19*60</f>
        <v>1140</v>
      </c>
    </row>
    <row r="14" spans="5:18" x14ac:dyDescent="0.25">
      <c r="M14" s="1" t="s">
        <v>9</v>
      </c>
      <c r="N14" s="1" t="s">
        <v>3</v>
      </c>
      <c r="O14" s="1" t="s">
        <v>4</v>
      </c>
      <c r="P14" s="1" t="s">
        <v>5</v>
      </c>
      <c r="Q14" s="1" t="s">
        <v>6</v>
      </c>
    </row>
    <row r="15" spans="5:18" x14ac:dyDescent="0.25">
      <c r="M15" s="1" t="s">
        <v>0</v>
      </c>
      <c r="N15" s="1">
        <f>N6*F6</f>
        <v>0</v>
      </c>
      <c r="O15" s="1">
        <f t="shared" ref="O15:Q17" si="1">O6*G6</f>
        <v>0</v>
      </c>
      <c r="P15" s="1">
        <f t="shared" si="1"/>
        <v>936</v>
      </c>
      <c r="Q15" s="1">
        <f t="shared" si="1"/>
        <v>420</v>
      </c>
    </row>
    <row r="16" spans="5:18" x14ac:dyDescent="0.25">
      <c r="M16" s="1" t="s">
        <v>1</v>
      </c>
      <c r="N16" s="1">
        <f t="shared" ref="N16:N17" si="2">N7*F7</f>
        <v>0</v>
      </c>
      <c r="O16" s="1">
        <f t="shared" si="1"/>
        <v>847</v>
      </c>
      <c r="P16" s="1">
        <f t="shared" si="1"/>
        <v>0</v>
      </c>
      <c r="Q16" s="1">
        <f t="shared" si="1"/>
        <v>0</v>
      </c>
    </row>
    <row r="17" spans="5:17" x14ac:dyDescent="0.25">
      <c r="M17" s="1" t="s">
        <v>2</v>
      </c>
      <c r="N17" s="1">
        <f t="shared" si="2"/>
        <v>1078</v>
      </c>
      <c r="O17" s="1">
        <f t="shared" si="1"/>
        <v>350</v>
      </c>
      <c r="P17" s="1">
        <f t="shared" si="1"/>
        <v>21</v>
      </c>
      <c r="Q17" s="1">
        <f t="shared" si="1"/>
        <v>720</v>
      </c>
    </row>
    <row r="18" spans="5:17" x14ac:dyDescent="0.25">
      <c r="M18" s="2" t="s">
        <v>8</v>
      </c>
      <c r="N18">
        <f>SUM(N15:N17)</f>
        <v>1078</v>
      </c>
      <c r="O18">
        <f t="shared" ref="O18:Q18" si="3">SUM(O15:O17)</f>
        <v>1197</v>
      </c>
      <c r="P18">
        <f t="shared" si="3"/>
        <v>957</v>
      </c>
      <c r="Q18">
        <f t="shared" si="3"/>
        <v>1140</v>
      </c>
    </row>
    <row r="24" spans="5:17" x14ac:dyDescent="0.25">
      <c r="E24" s="4" t="s">
        <v>11</v>
      </c>
      <c r="F24" s="1">
        <f>R9</f>
        <v>120</v>
      </c>
      <c r="J24" s="1" t="s">
        <v>12</v>
      </c>
      <c r="K24" s="1">
        <f>F24</f>
        <v>120</v>
      </c>
    </row>
    <row r="25" spans="5:17" x14ac:dyDescent="0.25">
      <c r="K25" s="5"/>
    </row>
  </sheetData>
  <mergeCells count="2">
    <mergeCell ref="E3:I4"/>
    <mergeCell ref="M3:Q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>Università della Calabria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utente</cp:lastModifiedBy>
  <dcterms:created xsi:type="dcterms:W3CDTF">2022-12-13T17:10:38Z</dcterms:created>
  <dcterms:modified xsi:type="dcterms:W3CDTF">2022-12-13T17:46:44Z</dcterms:modified>
</cp:coreProperties>
</file>