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2" l="1"/>
  <c r="H8" i="3" l="1"/>
  <c r="H10" i="3"/>
  <c r="H12" i="3"/>
  <c r="H14" i="3"/>
  <c r="H16" i="3"/>
  <c r="H18" i="3"/>
  <c r="H6" i="3"/>
  <c r="K8" i="3"/>
  <c r="K10" i="3"/>
  <c r="K12" i="3"/>
  <c r="K14" i="3"/>
  <c r="K16" i="3"/>
  <c r="K18" i="3"/>
  <c r="K6" i="3"/>
  <c r="L7" i="3" s="1"/>
  <c r="M7" i="3" s="1"/>
  <c r="N8" i="3" s="1"/>
  <c r="O8" i="3" s="1"/>
  <c r="L9" i="3" l="1"/>
  <c r="I40" i="2"/>
  <c r="J41" i="2" s="1"/>
  <c r="I44" i="2"/>
  <c r="L11" i="3" l="1"/>
  <c r="M9" i="3"/>
  <c r="N10" i="3" s="1"/>
  <c r="O10" i="3" s="1"/>
  <c r="K41" i="2"/>
  <c r="L42" i="2" s="1"/>
  <c r="J43" i="2"/>
  <c r="AC11" i="1"/>
  <c r="AB12" i="1"/>
  <c r="AB11" i="1"/>
  <c r="AB10" i="1"/>
  <c r="AC12" i="1"/>
  <c r="AD11" i="1"/>
  <c r="W11" i="1"/>
  <c r="W12" i="1" s="1"/>
  <c r="W13" i="1" s="1"/>
  <c r="W14" i="1" s="1"/>
  <c r="V11" i="1"/>
  <c r="X11" i="1" s="1"/>
  <c r="V12" i="1"/>
  <c r="V13" i="1"/>
  <c r="V14" i="1"/>
  <c r="V10" i="1"/>
  <c r="L13" i="3" l="1"/>
  <c r="M11" i="3"/>
  <c r="N12" i="3" s="1"/>
  <c r="O12" i="3" s="1"/>
  <c r="M42" i="2"/>
  <c r="N42" i="2"/>
  <c r="J45" i="2"/>
  <c r="K43" i="2"/>
  <c r="L44" i="2" s="1"/>
  <c r="X12" i="1"/>
  <c r="X13" i="1" s="1"/>
  <c r="X14" i="1" s="1"/>
  <c r="AD12" i="1"/>
  <c r="J61" i="1"/>
  <c r="J71" i="1"/>
  <c r="G71" i="1"/>
  <c r="J69" i="1"/>
  <c r="G69" i="1"/>
  <c r="J67" i="1"/>
  <c r="G67" i="1"/>
  <c r="J65" i="1"/>
  <c r="G65" i="1"/>
  <c r="J63" i="1"/>
  <c r="G63" i="1"/>
  <c r="G61" i="1"/>
  <c r="J59" i="1"/>
  <c r="K60" i="1" s="1"/>
  <c r="G59" i="1"/>
  <c r="K42" i="1"/>
  <c r="L42" i="1" s="1"/>
  <c r="J43" i="1"/>
  <c r="J45" i="1"/>
  <c r="J47" i="1"/>
  <c r="J49" i="1"/>
  <c r="J51" i="1"/>
  <c r="J53" i="1"/>
  <c r="J55" i="1"/>
  <c r="J41" i="1"/>
  <c r="G43" i="1"/>
  <c r="G45" i="1"/>
  <c r="G47" i="1"/>
  <c r="G49" i="1"/>
  <c r="G51" i="1"/>
  <c r="G53" i="1"/>
  <c r="G55" i="1"/>
  <c r="G41" i="1"/>
  <c r="G27" i="1"/>
  <c r="G29" i="1"/>
  <c r="G31" i="1"/>
  <c r="G33" i="1"/>
  <c r="G35" i="1"/>
  <c r="G37" i="1"/>
  <c r="G25" i="1"/>
  <c r="J27" i="1"/>
  <c r="J29" i="1"/>
  <c r="J31" i="1"/>
  <c r="J33" i="1"/>
  <c r="J35" i="1"/>
  <c r="J37" i="1"/>
  <c r="J25" i="1"/>
  <c r="K26" i="1" s="1"/>
  <c r="L15" i="3" l="1"/>
  <c r="L17" i="3" s="1"/>
  <c r="M17" i="3" s="1"/>
  <c r="M13" i="3"/>
  <c r="N14" i="3" s="1"/>
  <c r="O14" i="3" s="1"/>
  <c r="M44" i="2"/>
  <c r="N44" i="2"/>
  <c r="J47" i="2"/>
  <c r="K45" i="2"/>
  <c r="L46" i="2" s="1"/>
  <c r="K62" i="1"/>
  <c r="L62" i="1" s="1"/>
  <c r="L60" i="1"/>
  <c r="M61" i="1" s="1"/>
  <c r="N61" i="1" s="1"/>
  <c r="K44" i="1"/>
  <c r="L44" i="1" s="1"/>
  <c r="L26" i="1"/>
  <c r="M27" i="1" s="1"/>
  <c r="N27" i="1" s="1"/>
  <c r="M43" i="1"/>
  <c r="N43" i="1" s="1"/>
  <c r="K28" i="1"/>
  <c r="M15" i="3" l="1"/>
  <c r="N16" i="3" s="1"/>
  <c r="O16" i="3" s="1"/>
  <c r="M46" i="2"/>
  <c r="N46" i="2"/>
  <c r="J49" i="2"/>
  <c r="K47" i="2"/>
  <c r="L48" i="2" s="1"/>
  <c r="M63" i="1"/>
  <c r="N63" i="1" s="1"/>
  <c r="K64" i="1"/>
  <c r="K46" i="1"/>
  <c r="K48" i="1" s="1"/>
  <c r="M45" i="1"/>
  <c r="N45" i="1" s="1"/>
  <c r="K30" i="1"/>
  <c r="L28" i="1"/>
  <c r="M29" i="1" s="1"/>
  <c r="O29" i="1" s="1"/>
  <c r="N18" i="3" l="1"/>
  <c r="O18" i="3" s="1"/>
  <c r="M48" i="2"/>
  <c r="N48" i="2"/>
  <c r="J51" i="2"/>
  <c r="K51" i="2" s="1"/>
  <c r="K49" i="2"/>
  <c r="L50" i="2" s="1"/>
  <c r="N29" i="1"/>
  <c r="K66" i="1"/>
  <c r="L64" i="1"/>
  <c r="M65" i="1" s="1"/>
  <c r="N65" i="1" s="1"/>
  <c r="L46" i="1"/>
  <c r="K50" i="1"/>
  <c r="L48" i="1"/>
  <c r="M47" i="1"/>
  <c r="N47" i="1" s="1"/>
  <c r="K32" i="1"/>
  <c r="L30" i="1"/>
  <c r="M31" i="1" s="1"/>
  <c r="O31" i="1" s="1"/>
  <c r="M50" i="2" l="1"/>
  <c r="N50" i="2"/>
  <c r="L52" i="2"/>
  <c r="N31" i="1"/>
  <c r="P31" i="1"/>
  <c r="L66" i="1"/>
  <c r="M67" i="1" s="1"/>
  <c r="N67" i="1" s="1"/>
  <c r="K68" i="1"/>
  <c r="K52" i="1"/>
  <c r="L50" i="1"/>
  <c r="M49" i="1"/>
  <c r="N49" i="1" s="1"/>
  <c r="K34" i="1"/>
  <c r="L32" i="1"/>
  <c r="M33" i="1" s="1"/>
  <c r="O33" i="1" s="1"/>
  <c r="M52" i="2" l="1"/>
  <c r="N52" i="2"/>
  <c r="N33" i="1"/>
  <c r="P33" i="1"/>
  <c r="L68" i="1"/>
  <c r="M69" i="1" s="1"/>
  <c r="N69" i="1" s="1"/>
  <c r="K70" i="1"/>
  <c r="L70" i="1" s="1"/>
  <c r="K54" i="1"/>
  <c r="L54" i="1" s="1"/>
  <c r="L52" i="1"/>
  <c r="M51" i="1"/>
  <c r="N51" i="1" s="1"/>
  <c r="K36" i="1"/>
  <c r="L36" i="1" s="1"/>
  <c r="L34" i="1"/>
  <c r="M35" i="1" s="1"/>
  <c r="O35" i="1" s="1"/>
  <c r="N35" i="1" l="1"/>
  <c r="P35" i="1"/>
  <c r="M71" i="1"/>
  <c r="N71" i="1" s="1"/>
  <c r="M53" i="1"/>
  <c r="N53" i="1" s="1"/>
  <c r="M37" i="1"/>
  <c r="O37" i="1" s="1"/>
  <c r="N37" i="1" l="1"/>
  <c r="P37" i="1"/>
  <c r="M55" i="1"/>
  <c r="N55" i="1" s="1"/>
</calcChain>
</file>

<file path=xl/sharedStrings.xml><?xml version="1.0" encoding="utf-8"?>
<sst xmlns="http://schemas.openxmlformats.org/spreadsheetml/2006/main" count="205" uniqueCount="35">
  <si>
    <t>Stream No.</t>
  </si>
  <si>
    <t>Stream Name</t>
  </si>
  <si>
    <t>Flow Rate</t>
  </si>
  <si>
    <t>Concentration</t>
  </si>
  <si>
    <t>Type</t>
  </si>
  <si>
    <t>Load</t>
  </si>
  <si>
    <t>#</t>
  </si>
  <si>
    <t>$</t>
  </si>
  <si>
    <t>t/h</t>
  </si>
  <si>
    <t>ppm</t>
  </si>
  <si>
    <t>-</t>
  </si>
  <si>
    <t>1e-6 t/h</t>
  </si>
  <si>
    <t>A</t>
  </si>
  <si>
    <t>FC</t>
  </si>
  <si>
    <t>B</t>
  </si>
  <si>
    <t>C</t>
  </si>
  <si>
    <t>D</t>
  </si>
  <si>
    <t>Source Data Set</t>
  </si>
  <si>
    <t>Demand Data Set</t>
  </si>
  <si>
    <t>E</t>
  </si>
  <si>
    <t>F</t>
  </si>
  <si>
    <t>G</t>
  </si>
  <si>
    <t>H</t>
  </si>
  <si>
    <t>I</t>
  </si>
  <si>
    <t>J</t>
  </si>
  <si>
    <t>M</t>
  </si>
  <si>
    <t>cum F</t>
  </si>
  <si>
    <t>cum M</t>
  </si>
  <si>
    <t>S</t>
  </si>
  <si>
    <t>P</t>
  </si>
  <si>
    <t>F_C</t>
  </si>
  <si>
    <t>Out</t>
  </si>
  <si>
    <t>In</t>
  </si>
  <si>
    <t>Process Name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</si>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</sst>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00000"/>
    <numFmt numFmtId="166" formatCode="0.000"/>
    <numFmt numFmtId="167" formatCode="0.00000"/>
    <numFmt numFmtId="168" formatCode="0.0000000"/>
    <numFmt numFmtId="169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02724518683311E-2"/>
          <c:y val="6.1795938376798303E-2"/>
          <c:w val="0.88719810761120488"/>
          <c:h val="0.8679178722247328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Sheet1!$W$10:$W$14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164</c:v>
                </c:pt>
                <c:pt idx="3">
                  <c:v>284</c:v>
                </c:pt>
                <c:pt idx="4">
                  <c:v>324</c:v>
                </c:pt>
              </c:numCache>
            </c:numRef>
          </c:xVal>
          <c:yVal>
            <c:numRef>
              <c:f>Sheet1!$X$10:$X$14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7200</c:v>
                </c:pt>
                <c:pt idx="3">
                  <c:v>19200</c:v>
                </c:pt>
                <c:pt idx="4">
                  <c:v>51200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7-4691-8CCA-79B8C5A5F0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Sheet1!$AC$10:$AC$12</c:f>
              <c:numCache>
                <c:formatCode>General</c:formatCode>
                <c:ptCount val="3"/>
                <c:pt idx="0">
                  <c:v>20</c:v>
                </c:pt>
                <c:pt idx="1">
                  <c:v>160</c:v>
                </c:pt>
                <c:pt idx="2">
                  <c:v>170</c:v>
                </c:pt>
              </c:numCache>
            </c:numRef>
          </c:xVal>
          <c:yVal>
            <c:numRef>
              <c:f>Sheet1!$AD$10:$AD$12</c:f>
              <c:numCache>
                <c:formatCode>General</c:formatCode>
                <c:ptCount val="3"/>
                <c:pt idx="0">
                  <c:v>0</c:v>
                </c:pt>
                <c:pt idx="1">
                  <c:v>7000</c:v>
                </c:pt>
                <c:pt idx="2">
                  <c:v>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7-4691-8CCA-79B8C5A5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13328"/>
        <c:axId val="2013712496"/>
      </c:scatterChart>
      <c:valAx>
        <c:axId val="20137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12496"/>
        <c:crosses val="autoZero"/>
        <c:crossBetween val="midCat"/>
      </c:valAx>
      <c:valAx>
        <c:axId val="20137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158749</xdr:colOff>
      <xdr:row>18</xdr:row>
      <xdr:rowOff>6349</xdr:rowOff>
    </xdr:from>
    <xdr:to>
      <xdr:col>29</xdr:col>
      <xdr:colOff>320674</xdr:colOff>
      <xdr:row>35</xdr:row>
      <xdr:rowOff>34924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AD84"/>
  <sheetViews>
    <sheetView topLeftCell="H70" zoomScale="110" zoomScaleNormal="110" workbookViewId="0">
      <selection activeCell="K26" sqref="K26"/>
    </sheetView>
  </sheetViews>
  <sheetFormatPr defaultRowHeight="15" x14ac:dyDescent="0.25"/>
  <cols>
    <col min="4" max="4" width="17.42578125" bestFit="1" customWidth="1"/>
    <col min="5" max="5" width="13.140625" bestFit="1" customWidth="1"/>
    <col min="6" max="6" width="12.5703125" bestFit="1" customWidth="1"/>
    <col min="7" max="7" width="13.7109375" bestFit="1" customWidth="1"/>
    <col min="8" max="8" width="14.140625" bestFit="1" customWidth="1"/>
    <col min="9" max="9" width="13.7109375" bestFit="1" customWidth="1"/>
    <col min="10" max="10" width="9.28515625" bestFit="1" customWidth="1"/>
    <col min="11" max="11" width="13.42578125" bestFit="1" customWidth="1"/>
    <col min="12" max="12" width="13.140625" bestFit="1" customWidth="1"/>
    <col min="13" max="13" width="12.28515625" bestFit="1" customWidth="1"/>
    <col min="14" max="14" width="14.140625" bestFit="1" customWidth="1"/>
    <col min="15" max="15" width="10.7109375" customWidth="1"/>
    <col min="16" max="16" width="11.85546875" customWidth="1"/>
  </cols>
  <sheetData>
    <row r="9" spans="4:30" x14ac:dyDescent="0.25">
      <c r="T9" s="36" t="s">
        <v>15</v>
      </c>
      <c r="U9" s="36" t="s">
        <v>20</v>
      </c>
      <c r="V9" s="36" t="s">
        <v>25</v>
      </c>
      <c r="W9" s="36" t="s">
        <v>26</v>
      </c>
      <c r="X9" s="36" t="s">
        <v>27</v>
      </c>
      <c r="Z9" s="36" t="s">
        <v>15</v>
      </c>
      <c r="AA9" s="36" t="s">
        <v>20</v>
      </c>
      <c r="AB9" s="36" t="s">
        <v>25</v>
      </c>
      <c r="AC9" s="36" t="s">
        <v>26</v>
      </c>
      <c r="AD9" s="36" t="s">
        <v>27</v>
      </c>
    </row>
    <row r="10" spans="4:30" x14ac:dyDescent="0.25">
      <c r="T10" s="36">
        <v>0</v>
      </c>
      <c r="U10" s="36">
        <v>0</v>
      </c>
      <c r="V10" s="36">
        <f>T10*U10</f>
        <v>0</v>
      </c>
      <c r="W10" s="36">
        <v>20</v>
      </c>
      <c r="X10" s="36">
        <v>0</v>
      </c>
      <c r="Z10" s="36">
        <v>0</v>
      </c>
      <c r="AA10" s="36">
        <v>20</v>
      </c>
      <c r="AB10" s="36">
        <f>Z10*AA10</f>
        <v>0</v>
      </c>
      <c r="AC10" s="36">
        <v>20</v>
      </c>
      <c r="AD10" s="36">
        <v>0</v>
      </c>
    </row>
    <row r="11" spans="4:30" x14ac:dyDescent="0.25">
      <c r="D11" s="52" t="s">
        <v>18</v>
      </c>
      <c r="E11" s="52"/>
      <c r="F11" s="52"/>
      <c r="G11" s="52"/>
      <c r="H11" s="52"/>
      <c r="I11" s="52"/>
      <c r="J11" s="52"/>
      <c r="K11" s="52" t="s">
        <v>17</v>
      </c>
      <c r="L11" s="52"/>
      <c r="M11" s="52"/>
      <c r="N11" s="52"/>
      <c r="O11" s="52"/>
      <c r="P11" s="52"/>
      <c r="T11" s="36">
        <v>25</v>
      </c>
      <c r="U11" s="36">
        <v>0</v>
      </c>
      <c r="V11" s="36">
        <f t="shared" ref="V11:V14" si="0">T11*U11</f>
        <v>0</v>
      </c>
      <c r="W11" s="36">
        <f>U11+W10</f>
        <v>20</v>
      </c>
      <c r="X11" s="36">
        <f>X10+V11</f>
        <v>0</v>
      </c>
      <c r="Z11" s="36">
        <v>50</v>
      </c>
      <c r="AA11" s="36">
        <v>140</v>
      </c>
      <c r="AB11" s="36">
        <f>Z11*AA11</f>
        <v>7000</v>
      </c>
      <c r="AC11" s="36">
        <f>AA11+AC10</f>
        <v>160</v>
      </c>
      <c r="AD11" s="36">
        <f>AD10+AB11</f>
        <v>7000</v>
      </c>
    </row>
    <row r="12" spans="4:30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T12" s="36">
        <v>50</v>
      </c>
      <c r="U12" s="36">
        <v>144</v>
      </c>
      <c r="V12" s="36">
        <f t="shared" si="0"/>
        <v>7200</v>
      </c>
      <c r="W12" s="36">
        <f t="shared" ref="W12:W13" si="1">U12+W11</f>
        <v>164</v>
      </c>
      <c r="X12" s="36">
        <f t="shared" ref="X12:X13" si="2">X11+V12</f>
        <v>7200</v>
      </c>
      <c r="Z12" s="36">
        <v>80</v>
      </c>
      <c r="AA12" s="36">
        <v>10</v>
      </c>
      <c r="AB12" s="36">
        <f>Z12*AA12</f>
        <v>800</v>
      </c>
      <c r="AC12" s="36">
        <f t="shared" ref="AC12" si="3">AA12+AC11</f>
        <v>170</v>
      </c>
      <c r="AD12" s="36">
        <f t="shared" ref="AD12" si="4">AD11+AB12</f>
        <v>7800</v>
      </c>
    </row>
    <row r="13" spans="4:30" x14ac:dyDescent="0.25">
      <c r="D13" s="2" t="s">
        <v>0</v>
      </c>
      <c r="E13" s="2" t="s">
        <v>1</v>
      </c>
      <c r="F13" s="2" t="s">
        <v>2</v>
      </c>
      <c r="G13" s="2" t="s">
        <v>3</v>
      </c>
      <c r="H13" s="2" t="s">
        <v>4</v>
      </c>
      <c r="I13" s="2" t="s">
        <v>5</v>
      </c>
      <c r="K13" s="2" t="s">
        <v>0</v>
      </c>
      <c r="L13" s="2" t="s">
        <v>1</v>
      </c>
      <c r="M13" s="2" t="s">
        <v>2</v>
      </c>
      <c r="N13" s="2" t="s">
        <v>3</v>
      </c>
      <c r="O13" s="2" t="s">
        <v>4</v>
      </c>
      <c r="P13" s="2" t="s">
        <v>5</v>
      </c>
      <c r="T13" s="36">
        <v>100</v>
      </c>
      <c r="U13" s="36">
        <v>120</v>
      </c>
      <c r="V13" s="36">
        <f t="shared" si="0"/>
        <v>12000</v>
      </c>
      <c r="W13" s="36">
        <f t="shared" si="1"/>
        <v>284</v>
      </c>
      <c r="X13" s="36">
        <f t="shared" si="2"/>
        <v>19200</v>
      </c>
      <c r="Z13" s="39"/>
      <c r="AA13" s="39"/>
      <c r="AB13" s="39"/>
      <c r="AC13" s="39"/>
      <c r="AD13" s="39"/>
    </row>
    <row r="14" spans="4:30" x14ac:dyDescent="0.25"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" t="s">
        <v>11</v>
      </c>
      <c r="K14" s="2" t="s">
        <v>6</v>
      </c>
      <c r="L14" s="2" t="s">
        <v>10</v>
      </c>
      <c r="M14" s="2" t="s">
        <v>8</v>
      </c>
      <c r="N14" s="2" t="s">
        <v>9</v>
      </c>
      <c r="O14" s="2" t="s">
        <v>10</v>
      </c>
      <c r="P14" s="2" t="s">
        <v>11</v>
      </c>
      <c r="T14" s="36">
        <v>800</v>
      </c>
      <c r="U14" s="36">
        <v>40</v>
      </c>
      <c r="V14" s="36">
        <f t="shared" si="0"/>
        <v>32000</v>
      </c>
      <c r="W14" s="36">
        <f>U14+W13</f>
        <v>324</v>
      </c>
      <c r="X14" s="36">
        <f>X13+V14</f>
        <v>51200</v>
      </c>
      <c r="Z14" s="39"/>
      <c r="AA14" s="39"/>
      <c r="AB14" s="39"/>
      <c r="AC14" s="39"/>
      <c r="AD14" s="39"/>
    </row>
    <row r="15" spans="4:30" x14ac:dyDescent="0.25">
      <c r="D15" s="2">
        <v>1</v>
      </c>
      <c r="E15" s="2" t="s">
        <v>12</v>
      </c>
      <c r="F15" s="2">
        <v>20</v>
      </c>
      <c r="G15" s="2">
        <v>0</v>
      </c>
      <c r="H15" s="2" t="s">
        <v>13</v>
      </c>
      <c r="I15" s="2"/>
      <c r="K15" s="2">
        <v>1</v>
      </c>
      <c r="L15" s="2" t="s">
        <v>12</v>
      </c>
      <c r="M15" s="2">
        <v>20</v>
      </c>
      <c r="N15" s="2">
        <v>100</v>
      </c>
      <c r="O15" s="2" t="s">
        <v>13</v>
      </c>
      <c r="P15" s="2"/>
    </row>
    <row r="16" spans="4:30" x14ac:dyDescent="0.25">
      <c r="D16" s="2">
        <v>2</v>
      </c>
      <c r="E16" s="2" t="s">
        <v>14</v>
      </c>
      <c r="F16" s="2">
        <v>100</v>
      </c>
      <c r="G16" s="2">
        <v>50</v>
      </c>
      <c r="H16" s="2" t="s">
        <v>13</v>
      </c>
      <c r="I16" s="2"/>
      <c r="K16" s="2">
        <v>2</v>
      </c>
      <c r="L16" s="2" t="s">
        <v>14</v>
      </c>
      <c r="M16" s="2">
        <v>100</v>
      </c>
      <c r="N16" s="2">
        <v>100</v>
      </c>
      <c r="O16" s="2" t="s">
        <v>13</v>
      </c>
      <c r="P16" s="2"/>
    </row>
    <row r="17" spans="4:16" x14ac:dyDescent="0.25">
      <c r="D17" s="2">
        <v>3</v>
      </c>
      <c r="E17" s="2" t="s">
        <v>15</v>
      </c>
      <c r="F17" s="2">
        <v>40</v>
      </c>
      <c r="G17" s="2">
        <v>50</v>
      </c>
      <c r="H17" s="2" t="s">
        <v>13</v>
      </c>
      <c r="I17" s="2"/>
      <c r="K17" s="2">
        <v>3</v>
      </c>
      <c r="L17" s="2" t="s">
        <v>15</v>
      </c>
      <c r="M17" s="2">
        <v>40</v>
      </c>
      <c r="N17" s="2">
        <v>800</v>
      </c>
      <c r="O17" s="2" t="s">
        <v>13</v>
      </c>
      <c r="P17" s="2"/>
    </row>
    <row r="18" spans="4:16" x14ac:dyDescent="0.25">
      <c r="D18" s="2">
        <v>4</v>
      </c>
      <c r="E18" s="2" t="s">
        <v>16</v>
      </c>
      <c r="F18" s="2">
        <v>10</v>
      </c>
      <c r="G18" s="2">
        <v>80</v>
      </c>
      <c r="H18" s="2" t="s">
        <v>13</v>
      </c>
      <c r="I18" s="2"/>
      <c r="K18" s="1">
        <v>5</v>
      </c>
      <c r="L18" s="1" t="s">
        <v>19</v>
      </c>
      <c r="M18" s="1">
        <v>40</v>
      </c>
      <c r="N18" s="1">
        <v>25</v>
      </c>
      <c r="O18" s="1"/>
      <c r="P18" s="1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3" spans="4:16" ht="15.75" thickBot="1" x14ac:dyDescent="0.3"/>
    <row r="24" spans="4:16" ht="15.75" thickBot="1" x14ac:dyDescent="0.3">
      <c r="K24" s="25">
        <v>20</v>
      </c>
      <c r="N24" s="31">
        <v>1</v>
      </c>
      <c r="O24" s="26">
        <v>2</v>
      </c>
      <c r="P24" s="27">
        <v>3</v>
      </c>
    </row>
    <row r="25" spans="4:16" x14ac:dyDescent="0.25">
      <c r="E25" s="4">
        <v>1</v>
      </c>
      <c r="F25" s="10">
        <v>0</v>
      </c>
      <c r="G25" s="16">
        <f>(1000000-F25)/1000000</f>
        <v>1</v>
      </c>
      <c r="H25" s="10">
        <v>20</v>
      </c>
      <c r="I25" s="10">
        <v>0</v>
      </c>
      <c r="J25" s="10">
        <f>I25-H25</f>
        <v>-20</v>
      </c>
      <c r="K25" s="16"/>
      <c r="L25" s="16"/>
      <c r="M25" s="28">
        <v>0</v>
      </c>
      <c r="N25" s="32"/>
      <c r="O25" s="5"/>
      <c r="P25" s="6"/>
    </row>
    <row r="26" spans="4:16" x14ac:dyDescent="0.25">
      <c r="E26" s="7"/>
      <c r="F26" s="12"/>
      <c r="G26" s="17"/>
      <c r="H26" s="12"/>
      <c r="I26" s="12"/>
      <c r="J26" s="12"/>
      <c r="K26" s="17">
        <f>J25+K24</f>
        <v>0</v>
      </c>
      <c r="L26" s="17">
        <f>K26*(G25-G27)</f>
        <v>0</v>
      </c>
      <c r="M26" s="29"/>
      <c r="N26" s="33"/>
      <c r="O26" s="12"/>
      <c r="P26" s="13"/>
    </row>
    <row r="27" spans="4:16" x14ac:dyDescent="0.25">
      <c r="E27" s="7">
        <v>2</v>
      </c>
      <c r="F27" s="12">
        <v>25</v>
      </c>
      <c r="G27" s="17">
        <f t="shared" ref="G27:G37" si="5">(1000000-F27)/1000000</f>
        <v>0.99997499999999995</v>
      </c>
      <c r="H27" s="12">
        <v>0</v>
      </c>
      <c r="I27" s="19">
        <v>0</v>
      </c>
      <c r="J27" s="12">
        <f t="shared" ref="J27:J37" si="6">I27-H27</f>
        <v>0</v>
      </c>
      <c r="K27" s="17"/>
      <c r="L27" s="17"/>
      <c r="M27" s="29">
        <f>L26+M25</f>
        <v>0</v>
      </c>
      <c r="N27" s="33">
        <f>M27/(1-G27)</f>
        <v>0</v>
      </c>
      <c r="O27" s="12"/>
      <c r="P27" s="13"/>
    </row>
    <row r="28" spans="4:16" x14ac:dyDescent="0.25">
      <c r="E28" s="7"/>
      <c r="F28" s="12"/>
      <c r="G28" s="17"/>
      <c r="H28" s="12"/>
      <c r="I28" s="12"/>
      <c r="J28" s="12"/>
      <c r="K28" s="17">
        <f t="shared" ref="K28:K36" si="7">J27+K26</f>
        <v>0</v>
      </c>
      <c r="L28" s="17">
        <f t="shared" ref="L28:L36" si="8">K28*(G27-G29)</f>
        <v>0</v>
      </c>
      <c r="M28" s="29"/>
      <c r="N28" s="33"/>
      <c r="O28" s="12"/>
      <c r="P28" s="13"/>
    </row>
    <row r="29" spans="4:16" x14ac:dyDescent="0.25">
      <c r="E29" s="7">
        <v>3</v>
      </c>
      <c r="F29" s="12">
        <v>50</v>
      </c>
      <c r="G29" s="17">
        <f t="shared" si="5"/>
        <v>0.99995000000000001</v>
      </c>
      <c r="H29" s="12">
        <v>140</v>
      </c>
      <c r="I29" s="19">
        <v>144</v>
      </c>
      <c r="J29" s="12">
        <f t="shared" si="6"/>
        <v>4</v>
      </c>
      <c r="K29" s="17"/>
      <c r="L29" s="17"/>
      <c r="M29" s="29">
        <f t="shared" ref="M29:M37" si="9">L28+M27</f>
        <v>0</v>
      </c>
      <c r="N29" s="33">
        <f>M29/(1-G29)</f>
        <v>0</v>
      </c>
      <c r="O29" s="12">
        <f>M29/(G27-G29)</f>
        <v>0</v>
      </c>
      <c r="P29" s="13"/>
    </row>
    <row r="30" spans="4:16" x14ac:dyDescent="0.25">
      <c r="E30" s="7"/>
      <c r="F30" s="12"/>
      <c r="G30" s="17"/>
      <c r="H30" s="12"/>
      <c r="I30" s="12"/>
      <c r="J30" s="12"/>
      <c r="K30" s="17">
        <f t="shared" si="7"/>
        <v>4</v>
      </c>
      <c r="L30" s="17">
        <f t="shared" si="8"/>
        <v>1.1999999999989797E-4</v>
      </c>
      <c r="M30" s="29"/>
      <c r="N30" s="33"/>
      <c r="O30" s="12"/>
      <c r="P30" s="13"/>
    </row>
    <row r="31" spans="4:16" x14ac:dyDescent="0.25">
      <c r="E31" s="7">
        <v>4</v>
      </c>
      <c r="F31" s="12">
        <v>80</v>
      </c>
      <c r="G31" s="17">
        <f t="shared" si="5"/>
        <v>0.99992000000000003</v>
      </c>
      <c r="H31" s="12">
        <v>10</v>
      </c>
      <c r="I31" s="12">
        <v>0</v>
      </c>
      <c r="J31" s="12">
        <f t="shared" si="6"/>
        <v>-10</v>
      </c>
      <c r="K31" s="17"/>
      <c r="L31" s="17"/>
      <c r="M31" s="29">
        <f t="shared" si="9"/>
        <v>1.1999999999989797E-4</v>
      </c>
      <c r="N31" s="33">
        <f>M31/(1-G31)</f>
        <v>1.4999999999993061</v>
      </c>
      <c r="O31" s="12">
        <f>M31/(G27-G31)</f>
        <v>2.1818181818196498</v>
      </c>
      <c r="P31" s="13">
        <f>M31/(G29-G31)</f>
        <v>4</v>
      </c>
    </row>
    <row r="32" spans="4:16" x14ac:dyDescent="0.25">
      <c r="E32" s="7"/>
      <c r="F32" s="12"/>
      <c r="G32" s="17"/>
      <c r="H32" s="12"/>
      <c r="I32" s="12"/>
      <c r="J32" s="12"/>
      <c r="K32" s="17">
        <f t="shared" si="7"/>
        <v>-6</v>
      </c>
      <c r="L32" s="17">
        <f t="shared" si="8"/>
        <v>-1.2000000000012001E-4</v>
      </c>
      <c r="M32" s="29"/>
      <c r="N32" s="33"/>
      <c r="O32" s="12"/>
      <c r="P32" s="13"/>
    </row>
    <row r="33" spans="5:16" x14ac:dyDescent="0.25">
      <c r="E33" s="7">
        <v>5</v>
      </c>
      <c r="F33" s="12">
        <v>100</v>
      </c>
      <c r="G33" s="17">
        <f t="shared" si="5"/>
        <v>0.99990000000000001</v>
      </c>
      <c r="H33" s="12">
        <v>0</v>
      </c>
      <c r="I33" s="12">
        <v>120</v>
      </c>
      <c r="J33" s="12">
        <f t="shared" si="6"/>
        <v>120</v>
      </c>
      <c r="K33" s="17"/>
      <c r="L33" s="17"/>
      <c r="M33" s="29">
        <f t="shared" si="9"/>
        <v>-2.2204460492503131E-16</v>
      </c>
      <c r="N33" s="33">
        <f>M33/(1-G33)</f>
        <v>-2.2204460492505574E-12</v>
      </c>
      <c r="O33" s="12">
        <f>M33/(G27-G33)</f>
        <v>-2.960594732336268E-12</v>
      </c>
      <c r="P33" s="13">
        <f>M33/(G29-G33)</f>
        <v>-4.4408920985011149E-12</v>
      </c>
    </row>
    <row r="34" spans="5:16" x14ac:dyDescent="0.25">
      <c r="E34" s="7"/>
      <c r="F34" s="12"/>
      <c r="G34" s="17"/>
      <c r="H34" s="12"/>
      <c r="I34" s="12"/>
      <c r="J34" s="12"/>
      <c r="K34" s="17">
        <f t="shared" si="7"/>
        <v>114</v>
      </c>
      <c r="L34" s="17">
        <f t="shared" si="8"/>
        <v>7.9800000000003868E-2</v>
      </c>
      <c r="M34" s="29"/>
      <c r="N34" s="33"/>
      <c r="O34" s="12"/>
      <c r="P34" s="13"/>
    </row>
    <row r="35" spans="5:16" x14ac:dyDescent="0.25">
      <c r="E35" s="7">
        <v>6</v>
      </c>
      <c r="F35" s="12">
        <v>800</v>
      </c>
      <c r="G35" s="17">
        <f t="shared" si="5"/>
        <v>0.99919999999999998</v>
      </c>
      <c r="H35" s="12">
        <v>0</v>
      </c>
      <c r="I35" s="12">
        <v>40</v>
      </c>
      <c r="J35" s="12">
        <f t="shared" si="6"/>
        <v>40</v>
      </c>
      <c r="K35" s="17"/>
      <c r="L35" s="17"/>
      <c r="M35" s="29">
        <f t="shared" si="9"/>
        <v>7.9800000000003646E-2</v>
      </c>
      <c r="N35" s="33">
        <f>M35/(1-G35)</f>
        <v>99.750000000001705</v>
      </c>
      <c r="O35" s="12">
        <f>M35/(G27-G35)</f>
        <v>102.96774193549254</v>
      </c>
      <c r="P35" s="13">
        <f>M35/(G29-G35)</f>
        <v>106.40000000000083</v>
      </c>
    </row>
    <row r="36" spans="5:16" x14ac:dyDescent="0.25">
      <c r="E36" s="7"/>
      <c r="F36" s="12"/>
      <c r="G36" s="17"/>
      <c r="H36" s="12"/>
      <c r="I36" s="12"/>
      <c r="J36" s="12"/>
      <c r="K36" s="17">
        <f t="shared" si="7"/>
        <v>154</v>
      </c>
      <c r="L36" s="17">
        <f t="shared" si="8"/>
        <v>153.8768</v>
      </c>
      <c r="M36" s="29"/>
      <c r="N36" s="33"/>
      <c r="O36" s="12"/>
      <c r="P36" s="13"/>
    </row>
    <row r="37" spans="5:16" ht="15.75" thickBot="1" x14ac:dyDescent="0.3">
      <c r="E37" s="8">
        <v>7</v>
      </c>
      <c r="F37" s="14">
        <v>1000000</v>
      </c>
      <c r="G37" s="18">
        <f t="shared" si="5"/>
        <v>0</v>
      </c>
      <c r="H37" s="14">
        <v>0</v>
      </c>
      <c r="I37" s="14">
        <v>0</v>
      </c>
      <c r="J37" s="14">
        <f t="shared" si="6"/>
        <v>0</v>
      </c>
      <c r="K37" s="18"/>
      <c r="L37" s="18"/>
      <c r="M37" s="30">
        <f t="shared" si="9"/>
        <v>153.95660000000001</v>
      </c>
      <c r="N37" s="34">
        <f>M37/(1-G37)</f>
        <v>153.95660000000001</v>
      </c>
      <c r="O37" s="14">
        <f>M37/(G27-G37)</f>
        <v>153.96044901122531</v>
      </c>
      <c r="P37" s="15">
        <f>M37/(G29-G37)</f>
        <v>153.96429821491074</v>
      </c>
    </row>
    <row r="40" spans="5:16" x14ac:dyDescent="0.25">
      <c r="K40" s="9">
        <v>6</v>
      </c>
    </row>
    <row r="41" spans="5:16" x14ac:dyDescent="0.25">
      <c r="E41" s="2">
        <v>1</v>
      </c>
      <c r="F41" s="12">
        <v>0</v>
      </c>
      <c r="G41" s="17">
        <f>(1000000-F41)/1000000</f>
        <v>1</v>
      </c>
      <c r="H41" s="12">
        <v>0</v>
      </c>
      <c r="I41" s="22">
        <v>0</v>
      </c>
      <c r="J41" s="22">
        <f>I41-H41</f>
        <v>0</v>
      </c>
      <c r="K41" s="23"/>
      <c r="L41" s="23"/>
      <c r="M41" s="21">
        <v>0</v>
      </c>
      <c r="N41" s="12"/>
    </row>
    <row r="42" spans="5:16" x14ac:dyDescent="0.25">
      <c r="E42" s="2"/>
      <c r="F42" s="12"/>
      <c r="G42" s="17"/>
      <c r="H42" s="12"/>
      <c r="I42" s="22"/>
      <c r="J42" s="22"/>
      <c r="K42" s="23">
        <f>J41+K40</f>
        <v>6</v>
      </c>
      <c r="L42" s="23">
        <f>K42*(G41-G43)</f>
        <v>1.2000000000012001E-4</v>
      </c>
      <c r="M42" s="17"/>
      <c r="N42" s="12"/>
    </row>
    <row r="43" spans="5:16" x14ac:dyDescent="0.25">
      <c r="E43" s="2">
        <v>2</v>
      </c>
      <c r="F43" s="24">
        <v>20</v>
      </c>
      <c r="G43" s="17">
        <f t="shared" ref="G43:G55" si="10">(1000000-F43)/1000000</f>
        <v>0.99997999999999998</v>
      </c>
      <c r="H43" s="12">
        <v>50</v>
      </c>
      <c r="I43" s="22">
        <v>40</v>
      </c>
      <c r="J43" s="22">
        <f t="shared" ref="J43:J55" si="11">I43-H43</f>
        <v>-10</v>
      </c>
      <c r="K43" s="23"/>
      <c r="L43" s="23"/>
      <c r="M43" s="17">
        <f>L42+M41</f>
        <v>1.2000000000012001E-4</v>
      </c>
      <c r="N43" s="12">
        <f>M43/(1-G43)</f>
        <v>6</v>
      </c>
    </row>
    <row r="44" spans="5:16" x14ac:dyDescent="0.25">
      <c r="E44" s="2"/>
      <c r="F44" s="12"/>
      <c r="G44" s="17"/>
      <c r="H44" s="12"/>
      <c r="I44" s="22"/>
      <c r="J44" s="22"/>
      <c r="K44" s="23">
        <f t="shared" ref="K44:K54" si="12">J43+K42</f>
        <v>-4</v>
      </c>
      <c r="L44" s="23">
        <f t="shared" ref="L44:L54" si="13">K44*(G43-G45)</f>
        <v>-1.1999999999989797E-4</v>
      </c>
      <c r="M44" s="17"/>
      <c r="N44" s="12"/>
    </row>
    <row r="45" spans="5:16" x14ac:dyDescent="0.25">
      <c r="E45" s="2">
        <v>3</v>
      </c>
      <c r="F45" s="24">
        <v>50</v>
      </c>
      <c r="G45" s="17">
        <f t="shared" si="10"/>
        <v>0.99995000000000001</v>
      </c>
      <c r="H45" s="12">
        <v>100</v>
      </c>
      <c r="I45" s="22">
        <v>104</v>
      </c>
      <c r="J45" s="22">
        <f t="shared" si="11"/>
        <v>4</v>
      </c>
      <c r="K45" s="23"/>
      <c r="L45" s="23"/>
      <c r="M45" s="17">
        <f t="shared" ref="M45:M55" si="14">L44+M43</f>
        <v>2.2204460492503131E-16</v>
      </c>
      <c r="N45" s="12">
        <f>M45/(G43-G45)</f>
        <v>7.4014868308406702E-12</v>
      </c>
    </row>
    <row r="46" spans="5:16" x14ac:dyDescent="0.25">
      <c r="E46" s="2"/>
      <c r="F46" s="12"/>
      <c r="G46" s="17"/>
      <c r="H46" s="12"/>
      <c r="I46" s="22"/>
      <c r="J46" s="22"/>
      <c r="K46" s="23">
        <f t="shared" si="12"/>
        <v>0</v>
      </c>
      <c r="L46" s="23">
        <f t="shared" si="13"/>
        <v>0</v>
      </c>
      <c r="M46" s="17"/>
      <c r="N46" s="12"/>
    </row>
    <row r="47" spans="5:16" x14ac:dyDescent="0.25">
      <c r="E47" s="2">
        <v>4</v>
      </c>
      <c r="F47" s="12">
        <v>100</v>
      </c>
      <c r="G47" s="17">
        <f t="shared" si="10"/>
        <v>0.99990000000000001</v>
      </c>
      <c r="H47" s="12">
        <v>80</v>
      </c>
      <c r="I47" s="22">
        <v>100</v>
      </c>
      <c r="J47" s="22">
        <f t="shared" si="11"/>
        <v>20</v>
      </c>
      <c r="K47" s="23"/>
      <c r="L47" s="23"/>
      <c r="M47" s="17">
        <f t="shared" si="14"/>
        <v>2.2204460492503131E-16</v>
      </c>
      <c r="N47" s="12">
        <f>M47/(G45-G47)</f>
        <v>4.4408920985011149E-12</v>
      </c>
    </row>
    <row r="48" spans="5:16" x14ac:dyDescent="0.25">
      <c r="E48" s="2"/>
      <c r="F48" s="12"/>
      <c r="G48" s="17"/>
      <c r="H48" s="12"/>
      <c r="I48" s="22"/>
      <c r="J48" s="22"/>
      <c r="K48" s="23">
        <f t="shared" si="12"/>
        <v>20</v>
      </c>
      <c r="L48" s="23">
        <f t="shared" si="13"/>
        <v>9.9999999999988987E-4</v>
      </c>
      <c r="M48" s="17"/>
      <c r="N48" s="12"/>
    </row>
    <row r="49" spans="5:14" x14ac:dyDescent="0.25">
      <c r="E49" s="2">
        <v>5</v>
      </c>
      <c r="F49" s="12">
        <v>150</v>
      </c>
      <c r="G49" s="17">
        <f t="shared" si="10"/>
        <v>0.99985000000000002</v>
      </c>
      <c r="H49" s="12">
        <v>0</v>
      </c>
      <c r="I49" s="22">
        <v>70</v>
      </c>
      <c r="J49" s="22">
        <f t="shared" si="11"/>
        <v>70</v>
      </c>
      <c r="K49" s="23"/>
      <c r="L49" s="23"/>
      <c r="M49" s="17">
        <f t="shared" si="14"/>
        <v>1.0000000000001119E-3</v>
      </c>
      <c r="N49" s="12">
        <f>M49/(G45-G49)</f>
        <v>10.00000000000222</v>
      </c>
    </row>
    <row r="50" spans="5:14" x14ac:dyDescent="0.25">
      <c r="E50" s="2"/>
      <c r="F50" s="12"/>
      <c r="G50" s="17"/>
      <c r="H50" s="12"/>
      <c r="I50" s="22"/>
      <c r="J50" s="22"/>
      <c r="K50" s="23">
        <f t="shared" si="12"/>
        <v>90</v>
      </c>
      <c r="L50" s="23">
        <f t="shared" si="13"/>
        <v>4.4999999999995044E-3</v>
      </c>
      <c r="M50" s="17"/>
      <c r="N50" s="12"/>
    </row>
    <row r="51" spans="5:14" x14ac:dyDescent="0.25">
      <c r="E51" s="2">
        <v>6</v>
      </c>
      <c r="F51" s="12">
        <v>200</v>
      </c>
      <c r="G51" s="17">
        <f t="shared" si="10"/>
        <v>0.99980000000000002</v>
      </c>
      <c r="H51" s="12">
        <v>70</v>
      </c>
      <c r="I51" s="22">
        <v>0</v>
      </c>
      <c r="J51" s="22">
        <f t="shared" si="11"/>
        <v>-70</v>
      </c>
      <c r="K51" s="23"/>
      <c r="L51" s="23"/>
      <c r="M51" s="17">
        <f t="shared" si="14"/>
        <v>5.4999999999996163E-3</v>
      </c>
      <c r="N51" s="12">
        <f>M51/(G45-G51)</f>
        <v>36.666666666668149</v>
      </c>
    </row>
    <row r="52" spans="5:14" x14ac:dyDescent="0.25">
      <c r="E52" s="2"/>
      <c r="F52" s="12"/>
      <c r="G52" s="17"/>
      <c r="H52" s="12"/>
      <c r="I52" s="22"/>
      <c r="J52" s="22"/>
      <c r="K52" s="23">
        <f t="shared" si="12"/>
        <v>20</v>
      </c>
      <c r="L52" s="23">
        <f t="shared" si="13"/>
        <v>9.9999999999988987E-4</v>
      </c>
      <c r="M52" s="17"/>
      <c r="N52" s="12"/>
    </row>
    <row r="53" spans="5:14" x14ac:dyDescent="0.25">
      <c r="E53" s="2">
        <v>7</v>
      </c>
      <c r="F53" s="12">
        <v>250</v>
      </c>
      <c r="G53" s="17">
        <f t="shared" si="10"/>
        <v>0.99975000000000003</v>
      </c>
      <c r="H53" s="12">
        <v>0</v>
      </c>
      <c r="I53" s="22">
        <v>60</v>
      </c>
      <c r="J53" s="22">
        <f t="shared" si="11"/>
        <v>60</v>
      </c>
      <c r="K53" s="23"/>
      <c r="L53" s="23"/>
      <c r="M53" s="17">
        <f t="shared" si="14"/>
        <v>6.4999999999995062E-3</v>
      </c>
      <c r="N53" s="12">
        <f>M53/(G45-G53)</f>
        <v>32.500000000001108</v>
      </c>
    </row>
    <row r="54" spans="5:14" x14ac:dyDescent="0.25">
      <c r="E54" s="2"/>
      <c r="F54" s="12"/>
      <c r="G54" s="17"/>
      <c r="H54" s="12"/>
      <c r="I54" s="22"/>
      <c r="J54" s="22"/>
      <c r="K54" s="23">
        <f t="shared" si="12"/>
        <v>80</v>
      </c>
      <c r="L54" s="23">
        <f t="shared" si="13"/>
        <v>79.98</v>
      </c>
      <c r="M54" s="17"/>
      <c r="N54" s="12"/>
    </row>
    <row r="55" spans="5:14" x14ac:dyDescent="0.25">
      <c r="E55" s="2">
        <v>8</v>
      </c>
      <c r="F55" s="12">
        <v>1000000</v>
      </c>
      <c r="G55" s="17">
        <f t="shared" si="10"/>
        <v>0</v>
      </c>
      <c r="H55" s="12">
        <v>0</v>
      </c>
      <c r="I55" s="22">
        <v>0</v>
      </c>
      <c r="J55" s="22">
        <f t="shared" si="11"/>
        <v>0</v>
      </c>
      <c r="K55" s="23"/>
      <c r="L55" s="23"/>
      <c r="M55" s="17">
        <f t="shared" si="14"/>
        <v>79.986500000000007</v>
      </c>
      <c r="N55" s="12">
        <f>M55/(G45-G55)</f>
        <v>79.990499524976258</v>
      </c>
    </row>
    <row r="58" spans="5:14" ht="15.75" thickBot="1" x14ac:dyDescent="0.3">
      <c r="K58" s="9">
        <v>50</v>
      </c>
    </row>
    <row r="59" spans="5:14" x14ac:dyDescent="0.25">
      <c r="E59" s="4">
        <v>1</v>
      </c>
      <c r="F59" s="10">
        <v>20</v>
      </c>
      <c r="G59" s="16">
        <f>(1000000-F59)/1000000</f>
        <v>0.99997999999999998</v>
      </c>
      <c r="H59" s="10">
        <v>50</v>
      </c>
      <c r="I59" s="10">
        <v>0</v>
      </c>
      <c r="J59" s="10">
        <f>I59-H59</f>
        <v>-50</v>
      </c>
      <c r="K59" s="16"/>
      <c r="L59" s="16"/>
      <c r="M59" s="20">
        <v>0</v>
      </c>
      <c r="N59" s="11"/>
    </row>
    <row r="60" spans="5:14" x14ac:dyDescent="0.25">
      <c r="E60" s="7"/>
      <c r="F60" s="12"/>
      <c r="G60" s="17"/>
      <c r="H60" s="12"/>
      <c r="I60" s="12"/>
      <c r="J60" s="12"/>
      <c r="K60" s="17">
        <f>J59+K58</f>
        <v>0</v>
      </c>
      <c r="L60" s="17">
        <f>K60*(G59-G61)</f>
        <v>0</v>
      </c>
      <c r="M60" s="17"/>
      <c r="N60" s="13"/>
    </row>
    <row r="61" spans="5:14" x14ac:dyDescent="0.25">
      <c r="E61" s="7">
        <v>2</v>
      </c>
      <c r="F61" s="12">
        <v>50</v>
      </c>
      <c r="G61" s="17">
        <f t="shared" ref="G61:G71" si="15">(1000000-F61)/1000000</f>
        <v>0.99995000000000001</v>
      </c>
      <c r="H61" s="12">
        <v>100</v>
      </c>
      <c r="I61" s="22">
        <v>100</v>
      </c>
      <c r="J61" s="12">
        <f>I61-H61</f>
        <v>0</v>
      </c>
      <c r="K61" s="17"/>
      <c r="L61" s="17"/>
      <c r="M61" s="17">
        <f>L60+M59</f>
        <v>0</v>
      </c>
      <c r="N61" s="13">
        <f>M61/(G59-G61)</f>
        <v>0</v>
      </c>
    </row>
    <row r="62" spans="5:14" x14ac:dyDescent="0.25">
      <c r="E62" s="7"/>
      <c r="F62" s="12"/>
      <c r="G62" s="17"/>
      <c r="H62" s="12"/>
      <c r="I62" s="22"/>
      <c r="J62" s="12"/>
      <c r="K62" s="17">
        <f t="shared" ref="K62:K70" si="16">J61+K60</f>
        <v>0</v>
      </c>
      <c r="L62" s="17">
        <f t="shared" ref="L62" si="17">K62*(G61-G63)</f>
        <v>0</v>
      </c>
      <c r="M62" s="17"/>
      <c r="N62" s="13"/>
    </row>
    <row r="63" spans="5:14" x14ac:dyDescent="0.25">
      <c r="E63" s="7">
        <v>3</v>
      </c>
      <c r="F63" s="12">
        <v>100</v>
      </c>
      <c r="G63" s="17">
        <f t="shared" si="15"/>
        <v>0.99990000000000001</v>
      </c>
      <c r="H63" s="12">
        <v>80</v>
      </c>
      <c r="I63" s="22">
        <v>100</v>
      </c>
      <c r="J63" s="12">
        <f t="shared" ref="J63" si="18">I63-H63</f>
        <v>20</v>
      </c>
      <c r="K63" s="17"/>
      <c r="L63" s="17"/>
      <c r="M63" s="17">
        <f t="shared" ref="M63:M71" si="19">L62+M61</f>
        <v>0</v>
      </c>
      <c r="N63" s="13">
        <f>M63/(G61-G63)</f>
        <v>0</v>
      </c>
    </row>
    <row r="64" spans="5:14" x14ac:dyDescent="0.25">
      <c r="E64" s="7"/>
      <c r="F64" s="12"/>
      <c r="G64" s="17"/>
      <c r="H64" s="12"/>
      <c r="I64" s="12"/>
      <c r="J64" s="12"/>
      <c r="K64" s="17">
        <f t="shared" si="16"/>
        <v>20</v>
      </c>
      <c r="L64" s="17">
        <f t="shared" ref="L64" si="20">K64*(G63-G65)</f>
        <v>9.9999999999988987E-4</v>
      </c>
      <c r="M64" s="17"/>
      <c r="N64" s="13"/>
    </row>
    <row r="65" spans="5:18" x14ac:dyDescent="0.25">
      <c r="E65" s="7">
        <v>4</v>
      </c>
      <c r="F65" s="12">
        <v>150</v>
      </c>
      <c r="G65" s="17">
        <f t="shared" si="15"/>
        <v>0.99985000000000002</v>
      </c>
      <c r="H65" s="12">
        <v>0</v>
      </c>
      <c r="I65" s="12">
        <v>70</v>
      </c>
      <c r="J65" s="12">
        <f t="shared" ref="J65" si="21">I65-H65</f>
        <v>70</v>
      </c>
      <c r="K65" s="17"/>
      <c r="L65" s="17"/>
      <c r="M65" s="17">
        <f t="shared" si="19"/>
        <v>9.9999999999988987E-4</v>
      </c>
      <c r="N65" s="13">
        <f>M65/(G61-G65)</f>
        <v>10</v>
      </c>
    </row>
    <row r="66" spans="5:18" x14ac:dyDescent="0.25">
      <c r="E66" s="7"/>
      <c r="F66" s="12"/>
      <c r="G66" s="17"/>
      <c r="H66" s="12"/>
      <c r="I66" s="12"/>
      <c r="J66" s="12"/>
      <c r="K66" s="17">
        <f t="shared" si="16"/>
        <v>90</v>
      </c>
      <c r="L66" s="17">
        <f t="shared" ref="L66" si="22">K66*(G65-G67)</f>
        <v>4.4999999999995044E-3</v>
      </c>
      <c r="M66" s="17"/>
      <c r="N66" s="13"/>
    </row>
    <row r="67" spans="5:18" x14ac:dyDescent="0.25">
      <c r="E67" s="7">
        <v>5</v>
      </c>
      <c r="F67" s="12">
        <v>200</v>
      </c>
      <c r="G67" s="17">
        <f t="shared" si="15"/>
        <v>0.99980000000000002</v>
      </c>
      <c r="H67" s="12">
        <v>70</v>
      </c>
      <c r="I67" s="12">
        <v>0</v>
      </c>
      <c r="J67" s="12">
        <f t="shared" ref="J67" si="23">I67-H67</f>
        <v>-70</v>
      </c>
      <c r="K67" s="17"/>
      <c r="L67" s="17"/>
      <c r="M67" s="17">
        <f t="shared" si="19"/>
        <v>5.4999999999993943E-3</v>
      </c>
      <c r="N67" s="13">
        <f>M67/(G61-G67)</f>
        <v>36.666666666666664</v>
      </c>
    </row>
    <row r="68" spans="5:18" x14ac:dyDescent="0.25">
      <c r="E68" s="7"/>
      <c r="F68" s="12"/>
      <c r="G68" s="17"/>
      <c r="H68" s="12"/>
      <c r="I68" s="12"/>
      <c r="J68" s="12"/>
      <c r="K68" s="17">
        <f t="shared" si="16"/>
        <v>20</v>
      </c>
      <c r="L68" s="17">
        <f t="shared" ref="L68" si="24">K68*(G67-G69)</f>
        <v>9.9999999999988987E-4</v>
      </c>
      <c r="M68" s="17"/>
      <c r="N68" s="13"/>
    </row>
    <row r="69" spans="5:18" x14ac:dyDescent="0.25">
      <c r="E69" s="7">
        <v>6</v>
      </c>
      <c r="F69" s="12">
        <v>250</v>
      </c>
      <c r="G69" s="17">
        <f t="shared" si="15"/>
        <v>0.99975000000000003</v>
      </c>
      <c r="H69" s="12">
        <v>0</v>
      </c>
      <c r="I69" s="12">
        <v>60</v>
      </c>
      <c r="J69" s="12">
        <f t="shared" ref="J69" si="25">I69-H69</f>
        <v>60</v>
      </c>
      <c r="K69" s="17"/>
      <c r="L69" s="17"/>
      <c r="M69" s="17">
        <f t="shared" si="19"/>
        <v>6.4999999999992841E-3</v>
      </c>
      <c r="N69" s="13">
        <f>M69/(G61-G69)</f>
        <v>32.5</v>
      </c>
    </row>
    <row r="70" spans="5:18" x14ac:dyDescent="0.25">
      <c r="E70" s="7"/>
      <c r="F70" s="12"/>
      <c r="G70" s="17"/>
      <c r="H70" s="12"/>
      <c r="I70" s="12"/>
      <c r="J70" s="12"/>
      <c r="K70" s="17">
        <f t="shared" si="16"/>
        <v>80</v>
      </c>
      <c r="L70" s="17">
        <f t="shared" ref="L70" si="26">K70*(G69-G71)</f>
        <v>79.98</v>
      </c>
      <c r="M70" s="17"/>
      <c r="N70" s="13"/>
    </row>
    <row r="71" spans="5:18" ht="15.75" thickBot="1" x14ac:dyDescent="0.3">
      <c r="E71" s="8">
        <v>7</v>
      </c>
      <c r="F71" s="14">
        <v>1000000</v>
      </c>
      <c r="G71" s="18">
        <f t="shared" si="15"/>
        <v>0</v>
      </c>
      <c r="H71" s="14">
        <v>0</v>
      </c>
      <c r="I71" s="14">
        <v>0</v>
      </c>
      <c r="J71" s="14">
        <f t="shared" ref="J71" si="27">I71-H71</f>
        <v>0</v>
      </c>
      <c r="K71" s="18"/>
      <c r="L71" s="18"/>
      <c r="M71" s="18">
        <f t="shared" si="19"/>
        <v>79.986500000000007</v>
      </c>
      <c r="N71" s="15">
        <f>M71/(G61-G71)</f>
        <v>79.990499524976258</v>
      </c>
    </row>
    <row r="77" spans="5:18" x14ac:dyDescent="0.25">
      <c r="F77" s="52" t="s">
        <v>18</v>
      </c>
      <c r="G77" s="52"/>
      <c r="H77" s="52"/>
      <c r="I77" s="52"/>
      <c r="J77" s="52"/>
      <c r="K77" s="52"/>
      <c r="L77" s="52"/>
      <c r="M77" s="52" t="s">
        <v>17</v>
      </c>
      <c r="N77" s="52"/>
      <c r="O77" s="52"/>
      <c r="P77" s="52"/>
      <c r="Q77" s="52"/>
      <c r="R77" s="52"/>
    </row>
    <row r="78" spans="5:18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5:18" x14ac:dyDescent="0.25">
      <c r="F79" s="3" t="s">
        <v>0</v>
      </c>
      <c r="G79" s="3" t="s">
        <v>1</v>
      </c>
      <c r="H79" s="3" t="s">
        <v>2</v>
      </c>
      <c r="I79" s="3" t="s">
        <v>3</v>
      </c>
      <c r="J79" s="3" t="s">
        <v>4</v>
      </c>
      <c r="K79" s="3" t="s">
        <v>5</v>
      </c>
      <c r="M79" s="3" t="s">
        <v>0</v>
      </c>
      <c r="N79" s="3" t="s">
        <v>1</v>
      </c>
      <c r="O79" s="3" t="s">
        <v>2</v>
      </c>
      <c r="P79" s="3" t="s">
        <v>3</v>
      </c>
      <c r="Q79" s="3" t="s">
        <v>4</v>
      </c>
      <c r="R79" s="3" t="s">
        <v>5</v>
      </c>
    </row>
    <row r="80" spans="5:18" x14ac:dyDescent="0.25">
      <c r="F80" s="3" t="s">
        <v>6</v>
      </c>
      <c r="G80" s="3" t="s">
        <v>7</v>
      </c>
      <c r="H80" s="3" t="s">
        <v>8</v>
      </c>
      <c r="I80" s="3" t="s">
        <v>9</v>
      </c>
      <c r="J80" s="3" t="s">
        <v>10</v>
      </c>
      <c r="K80" s="3" t="s">
        <v>11</v>
      </c>
      <c r="M80" s="3" t="s">
        <v>6</v>
      </c>
      <c r="N80" s="3" t="s">
        <v>10</v>
      </c>
      <c r="O80" s="3" t="s">
        <v>8</v>
      </c>
      <c r="P80" s="3" t="s">
        <v>9</v>
      </c>
      <c r="Q80" s="3" t="s">
        <v>10</v>
      </c>
      <c r="R80" s="3" t="s">
        <v>11</v>
      </c>
    </row>
    <row r="81" spans="6:18" x14ac:dyDescent="0.25">
      <c r="F81" s="3">
        <v>1</v>
      </c>
      <c r="G81" s="3" t="s">
        <v>12</v>
      </c>
      <c r="H81" s="3">
        <v>50</v>
      </c>
      <c r="I81" s="3">
        <v>20</v>
      </c>
      <c r="J81" s="3" t="s">
        <v>13</v>
      </c>
      <c r="K81" s="3"/>
      <c r="M81" s="3">
        <v>1</v>
      </c>
      <c r="N81" s="3" t="s">
        <v>12</v>
      </c>
      <c r="O81" s="3">
        <v>50</v>
      </c>
      <c r="P81" s="3">
        <v>50</v>
      </c>
      <c r="Q81" s="3" t="s">
        <v>13</v>
      </c>
      <c r="R81" s="3"/>
    </row>
    <row r="82" spans="6:18" x14ac:dyDescent="0.25">
      <c r="F82" s="3">
        <v>2</v>
      </c>
      <c r="G82" s="3" t="s">
        <v>14</v>
      </c>
      <c r="H82" s="3">
        <v>100</v>
      </c>
      <c r="I82" s="3">
        <v>50</v>
      </c>
      <c r="J82" s="3" t="s">
        <v>13</v>
      </c>
      <c r="K82" s="3"/>
      <c r="M82" s="3">
        <v>2</v>
      </c>
      <c r="N82" s="3" t="s">
        <v>14</v>
      </c>
      <c r="O82" s="3">
        <v>100</v>
      </c>
      <c r="P82" s="3">
        <v>100</v>
      </c>
      <c r="Q82" s="3" t="s">
        <v>13</v>
      </c>
      <c r="R82" s="3"/>
    </row>
    <row r="83" spans="6:18" x14ac:dyDescent="0.25">
      <c r="F83" s="3">
        <v>3</v>
      </c>
      <c r="G83" s="3" t="s">
        <v>15</v>
      </c>
      <c r="H83" s="3">
        <v>80</v>
      </c>
      <c r="I83" s="3">
        <v>100</v>
      </c>
      <c r="J83" s="3" t="s">
        <v>13</v>
      </c>
      <c r="K83" s="3"/>
      <c r="M83" s="3">
        <v>5</v>
      </c>
      <c r="N83" s="3" t="s">
        <v>19</v>
      </c>
      <c r="O83" s="3">
        <v>70</v>
      </c>
      <c r="P83" s="3">
        <v>150</v>
      </c>
      <c r="Q83" s="3" t="s">
        <v>13</v>
      </c>
      <c r="R83" s="3"/>
    </row>
    <row r="84" spans="6:18" x14ac:dyDescent="0.25">
      <c r="F84" s="3">
        <v>4</v>
      </c>
      <c r="G84" s="3" t="s">
        <v>16</v>
      </c>
      <c r="H84" s="3">
        <v>70</v>
      </c>
      <c r="I84" s="3">
        <v>200</v>
      </c>
      <c r="J84" s="3" t="s">
        <v>13</v>
      </c>
      <c r="K84" s="3"/>
      <c r="M84" s="3">
        <v>6</v>
      </c>
      <c r="N84" s="3" t="s">
        <v>20</v>
      </c>
      <c r="O84" s="3">
        <v>60</v>
      </c>
      <c r="P84" s="3">
        <v>250</v>
      </c>
      <c r="Q84" s="3" t="s">
        <v>13</v>
      </c>
      <c r="R84" s="3"/>
    </row>
  </sheetData>
  <mergeCells count="4">
    <mergeCell ref="D11:J11"/>
    <mergeCell ref="K11:P11"/>
    <mergeCell ref="F77:L77"/>
    <mergeCell ref="M77:R7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Q52"/>
  <sheetViews>
    <sheetView tabSelected="1" topLeftCell="B7" workbookViewId="0">
      <selection activeCell="F10" sqref="F10:K14"/>
    </sheetView>
  </sheetViews>
  <sheetFormatPr defaultRowHeight="15" x14ac:dyDescent="0.25"/>
  <cols>
    <col min="6" max="6" width="10.85546875" bestFit="1" customWidth="1"/>
    <col min="7" max="7" width="13.140625" bestFit="1" customWidth="1"/>
    <col min="8" max="8" width="14.140625" customWidth="1"/>
    <col min="9" max="9" width="13.7109375" bestFit="1" customWidth="1"/>
    <col min="12" max="12" width="10.85546875" bestFit="1" customWidth="1"/>
    <col min="13" max="13" width="13.140625" bestFit="1" customWidth="1"/>
    <col min="14" max="14" width="13.85546875" customWidth="1"/>
    <col min="15" max="15" width="13.7109375" bestFit="1" customWidth="1"/>
  </cols>
  <sheetData>
    <row r="8" spans="6:17" x14ac:dyDescent="0.25">
      <c r="F8" s="52" t="s">
        <v>18</v>
      </c>
      <c r="G8" s="52"/>
      <c r="H8" s="52"/>
      <c r="I8" s="52"/>
      <c r="J8" s="52"/>
      <c r="K8" s="52"/>
      <c r="L8" s="52" t="s">
        <v>17</v>
      </c>
      <c r="M8" s="52"/>
      <c r="N8" s="52"/>
      <c r="O8" s="52"/>
      <c r="P8" s="52"/>
      <c r="Q8" s="52"/>
    </row>
    <row r="9" spans="6:17" x14ac:dyDescent="0.25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6:17" x14ac:dyDescent="0.25">
      <c r="F10" s="3" t="s">
        <v>0</v>
      </c>
      <c r="G10" s="51" t="s">
        <v>33</v>
      </c>
      <c r="H10" s="3" t="s">
        <v>2</v>
      </c>
      <c r="I10" s="3" t="s">
        <v>3</v>
      </c>
      <c r="J10" s="3" t="s">
        <v>4</v>
      </c>
      <c r="K10" s="3" t="s">
        <v>5</v>
      </c>
      <c r="L10" s="3" t="s">
        <v>0</v>
      </c>
      <c r="M10" s="51" t="s">
        <v>33</v>
      </c>
      <c r="N10" s="3" t="s">
        <v>2</v>
      </c>
      <c r="O10" s="3" t="s">
        <v>3</v>
      </c>
      <c r="P10" s="3" t="s">
        <v>4</v>
      </c>
      <c r="Q10" s="3" t="s">
        <v>5</v>
      </c>
    </row>
    <row r="11" spans="6:17" x14ac:dyDescent="0.25">
      <c r="F11" s="3" t="s">
        <v>32</v>
      </c>
      <c r="G11" s="3" t="s">
        <v>7</v>
      </c>
      <c r="H11" s="3" t="s">
        <v>8</v>
      </c>
      <c r="I11" s="3" t="s">
        <v>9</v>
      </c>
      <c r="J11" s="3" t="s">
        <v>10</v>
      </c>
      <c r="K11" s="3" t="s">
        <v>11</v>
      </c>
      <c r="L11" s="3" t="s">
        <v>31</v>
      </c>
      <c r="M11" s="3" t="s">
        <v>10</v>
      </c>
      <c r="N11" s="3" t="s">
        <v>8</v>
      </c>
      <c r="O11" s="3" t="s">
        <v>9</v>
      </c>
      <c r="P11" s="3" t="s">
        <v>10</v>
      </c>
      <c r="Q11" s="3" t="s">
        <v>11</v>
      </c>
    </row>
    <row r="12" spans="6:17" x14ac:dyDescent="0.25">
      <c r="F12" s="3">
        <v>1</v>
      </c>
      <c r="G12" s="3" t="s">
        <v>12</v>
      </c>
      <c r="H12" s="3">
        <v>50</v>
      </c>
      <c r="I12" s="3">
        <v>20</v>
      </c>
      <c r="J12" s="3"/>
      <c r="K12" s="3"/>
      <c r="L12" s="3">
        <v>1</v>
      </c>
      <c r="M12" s="3" t="s">
        <v>12</v>
      </c>
      <c r="N12" s="3">
        <v>50</v>
      </c>
      <c r="O12" s="3">
        <v>100</v>
      </c>
      <c r="P12" s="3"/>
      <c r="Q12" s="3"/>
    </row>
    <row r="13" spans="6:17" x14ac:dyDescent="0.25">
      <c r="F13" s="3">
        <v>2</v>
      </c>
      <c r="G13" s="3" t="s">
        <v>14</v>
      </c>
      <c r="H13" s="3">
        <v>20</v>
      </c>
      <c r="I13" s="3">
        <v>50</v>
      </c>
      <c r="J13" s="3"/>
      <c r="K13" s="51"/>
      <c r="L13" s="3">
        <v>2</v>
      </c>
      <c r="M13" s="3" t="s">
        <v>16</v>
      </c>
      <c r="N13" s="3">
        <v>20</v>
      </c>
      <c r="O13" s="3">
        <v>20</v>
      </c>
      <c r="P13" s="3"/>
      <c r="Q13" s="3"/>
    </row>
    <row r="14" spans="6:17" x14ac:dyDescent="0.25">
      <c r="F14" s="3">
        <v>3</v>
      </c>
      <c r="G14" s="3" t="s">
        <v>15</v>
      </c>
      <c r="H14" s="3">
        <v>100</v>
      </c>
      <c r="I14" s="3">
        <v>400</v>
      </c>
      <c r="J14" s="3"/>
      <c r="K14" s="3"/>
      <c r="L14" s="3">
        <v>4</v>
      </c>
      <c r="M14" s="3" t="s">
        <v>19</v>
      </c>
      <c r="N14" s="3">
        <v>40</v>
      </c>
      <c r="O14" s="3">
        <v>250</v>
      </c>
      <c r="P14" s="3"/>
      <c r="Q14" s="3"/>
    </row>
    <row r="17" spans="6:17" x14ac:dyDescent="0.25">
      <c r="F17" s="52" t="s">
        <v>18</v>
      </c>
      <c r="G17" s="52"/>
      <c r="H17" s="52"/>
      <c r="I17" s="52"/>
      <c r="J17" s="52"/>
      <c r="K17" s="52"/>
      <c r="L17" s="52" t="s">
        <v>17</v>
      </c>
      <c r="M17" s="52"/>
      <c r="N17" s="52"/>
      <c r="O17" s="52"/>
      <c r="P17" s="52"/>
      <c r="Q17" s="52"/>
    </row>
    <row r="18" spans="6:17" x14ac:dyDescent="0.2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6:17" x14ac:dyDescent="0.25">
      <c r="F19" s="51" t="s">
        <v>0</v>
      </c>
      <c r="G19" s="51" t="s">
        <v>33</v>
      </c>
      <c r="H19" s="51" t="s">
        <v>2</v>
      </c>
      <c r="I19" s="51" t="s">
        <v>3</v>
      </c>
      <c r="J19" s="51" t="s">
        <v>4</v>
      </c>
      <c r="K19" s="51" t="s">
        <v>5</v>
      </c>
      <c r="L19" s="51" t="s">
        <v>0</v>
      </c>
      <c r="M19" s="51" t="s">
        <v>33</v>
      </c>
      <c r="N19" s="51" t="s">
        <v>2</v>
      </c>
      <c r="O19" s="51" t="s">
        <v>3</v>
      </c>
      <c r="P19" s="51" t="s">
        <v>4</v>
      </c>
      <c r="Q19" s="51" t="s">
        <v>5</v>
      </c>
    </row>
    <row r="20" spans="6:17" x14ac:dyDescent="0.25">
      <c r="F20" s="51" t="s">
        <v>32</v>
      </c>
      <c r="G20" s="51" t="s">
        <v>7</v>
      </c>
      <c r="H20" s="51" t="s">
        <v>8</v>
      </c>
      <c r="I20" s="51" t="s">
        <v>9</v>
      </c>
      <c r="J20" s="51" t="s">
        <v>10</v>
      </c>
      <c r="K20" s="51" t="s">
        <v>11</v>
      </c>
      <c r="L20" s="51" t="s">
        <v>31</v>
      </c>
      <c r="M20" s="51" t="s">
        <v>10</v>
      </c>
      <c r="N20" s="51" t="s">
        <v>8</v>
      </c>
      <c r="O20" s="51" t="s">
        <v>9</v>
      </c>
      <c r="P20" s="51" t="s">
        <v>10</v>
      </c>
      <c r="Q20" s="51" t="s">
        <v>11</v>
      </c>
    </row>
    <row r="21" spans="6:17" x14ac:dyDescent="0.25">
      <c r="F21" s="51">
        <v>1</v>
      </c>
      <c r="G21" s="51" t="s">
        <v>12</v>
      </c>
      <c r="H21" s="51">
        <v>1200</v>
      </c>
      <c r="I21" s="51">
        <v>120</v>
      </c>
      <c r="J21" s="51" t="s">
        <v>13</v>
      </c>
      <c r="K21" s="51"/>
      <c r="L21" s="51">
        <v>1</v>
      </c>
      <c r="M21" s="51" t="s">
        <v>15</v>
      </c>
      <c r="N21" s="51">
        <v>500</v>
      </c>
      <c r="O21" s="51">
        <v>100</v>
      </c>
      <c r="P21" s="51" t="s">
        <v>13</v>
      </c>
      <c r="Q21" s="51">
        <f>N21*(O21-I23)</f>
        <v>10000</v>
      </c>
    </row>
    <row r="22" spans="6:17" x14ac:dyDescent="0.25">
      <c r="F22" s="51">
        <v>2</v>
      </c>
      <c r="G22" s="51" t="s">
        <v>14</v>
      </c>
      <c r="H22" s="51">
        <v>800</v>
      </c>
      <c r="I22" s="51">
        <v>105</v>
      </c>
      <c r="J22" s="51" t="s">
        <v>34</v>
      </c>
      <c r="K22" s="51"/>
      <c r="L22" s="51">
        <v>2</v>
      </c>
      <c r="M22" s="51" t="s">
        <v>16</v>
      </c>
      <c r="N22" s="51">
        <v>2000</v>
      </c>
      <c r="O22" s="51">
        <v>110</v>
      </c>
      <c r="P22" s="51" t="s">
        <v>34</v>
      </c>
      <c r="Q22" s="51"/>
    </row>
    <row r="23" spans="6:17" x14ac:dyDescent="0.25">
      <c r="F23" s="51">
        <v>3</v>
      </c>
      <c r="G23" s="51" t="s">
        <v>15</v>
      </c>
      <c r="H23" s="51">
        <v>500</v>
      </c>
      <c r="I23" s="51">
        <v>80</v>
      </c>
      <c r="J23" s="51" t="s">
        <v>34</v>
      </c>
      <c r="K23" s="51"/>
      <c r="L23" s="51">
        <v>3</v>
      </c>
      <c r="M23" s="51" t="s">
        <v>19</v>
      </c>
      <c r="N23" s="51">
        <v>400</v>
      </c>
      <c r="O23" s="51">
        <v>110</v>
      </c>
      <c r="P23" s="51" t="s">
        <v>34</v>
      </c>
      <c r="Q23" s="51"/>
    </row>
    <row r="24" spans="6:17" x14ac:dyDescent="0.25">
      <c r="F24" s="1"/>
      <c r="G24" s="1"/>
      <c r="H24" s="1"/>
      <c r="I24" s="1"/>
      <c r="J24" s="1"/>
      <c r="K24" s="1"/>
      <c r="L24" s="51">
        <v>4</v>
      </c>
      <c r="M24" s="37" t="s">
        <v>20</v>
      </c>
      <c r="N24" s="37">
        <v>300</v>
      </c>
      <c r="O24" s="37">
        <v>60</v>
      </c>
      <c r="P24" s="51" t="s">
        <v>34</v>
      </c>
      <c r="Q24" s="51"/>
    </row>
    <row r="27" spans="6:17" x14ac:dyDescent="0.25">
      <c r="F27" s="52" t="s">
        <v>18</v>
      </c>
      <c r="G27" s="52"/>
      <c r="H27" s="52"/>
      <c r="I27" s="52"/>
      <c r="J27" s="52"/>
      <c r="K27" s="52"/>
      <c r="L27" s="52" t="s">
        <v>17</v>
      </c>
      <c r="M27" s="52"/>
      <c r="N27" s="52"/>
      <c r="O27" s="52"/>
      <c r="P27" s="52"/>
      <c r="Q27" s="52"/>
    </row>
    <row r="28" spans="6:17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6:17" x14ac:dyDescent="0.25">
      <c r="F29" s="35" t="s">
        <v>0</v>
      </c>
      <c r="G29" s="35" t="s">
        <v>1</v>
      </c>
      <c r="H29" s="35" t="s">
        <v>2</v>
      </c>
      <c r="I29" s="35" t="s">
        <v>3</v>
      </c>
      <c r="J29" s="35" t="s">
        <v>4</v>
      </c>
      <c r="K29" s="35" t="s">
        <v>5</v>
      </c>
      <c r="L29" s="35" t="s">
        <v>0</v>
      </c>
      <c r="M29" s="35" t="s">
        <v>1</v>
      </c>
      <c r="N29" s="35" t="s">
        <v>2</v>
      </c>
      <c r="O29" s="35" t="s">
        <v>3</v>
      </c>
      <c r="P29" s="35" t="s">
        <v>4</v>
      </c>
      <c r="Q29" s="35" t="s">
        <v>5</v>
      </c>
    </row>
    <row r="30" spans="6:17" x14ac:dyDescent="0.25">
      <c r="F30" s="35" t="s">
        <v>6</v>
      </c>
      <c r="G30" s="35" t="s">
        <v>7</v>
      </c>
      <c r="H30" s="35" t="s">
        <v>8</v>
      </c>
      <c r="I30" s="35" t="s">
        <v>9</v>
      </c>
      <c r="J30" s="35" t="s">
        <v>10</v>
      </c>
      <c r="K30" s="35" t="s">
        <v>11</v>
      </c>
      <c r="L30" s="35" t="s">
        <v>6</v>
      </c>
      <c r="M30" s="35" t="s">
        <v>10</v>
      </c>
      <c r="N30" s="35" t="s">
        <v>8</v>
      </c>
      <c r="O30" s="35" t="s">
        <v>9</v>
      </c>
      <c r="P30" s="35" t="s">
        <v>10</v>
      </c>
      <c r="Q30" s="35" t="s">
        <v>11</v>
      </c>
    </row>
    <row r="31" spans="6:17" x14ac:dyDescent="0.25">
      <c r="F31" s="35">
        <v>1</v>
      </c>
      <c r="G31" s="35" t="s">
        <v>12</v>
      </c>
      <c r="H31" s="35">
        <v>12</v>
      </c>
      <c r="I31" s="35">
        <v>63</v>
      </c>
      <c r="J31" s="35"/>
      <c r="K31" s="35"/>
      <c r="L31" s="35">
        <v>6</v>
      </c>
      <c r="M31" s="35" t="s">
        <v>20</v>
      </c>
      <c r="N31" s="35">
        <v>9</v>
      </c>
      <c r="O31" s="35">
        <v>108</v>
      </c>
      <c r="P31" s="35"/>
      <c r="Q31" s="35"/>
    </row>
    <row r="32" spans="6:17" x14ac:dyDescent="0.25">
      <c r="F32" s="35">
        <v>2</v>
      </c>
      <c r="G32" s="35" t="s">
        <v>14</v>
      </c>
      <c r="H32" s="35">
        <v>10</v>
      </c>
      <c r="I32" s="35">
        <v>140</v>
      </c>
      <c r="J32" s="35"/>
      <c r="K32" s="35"/>
      <c r="L32" s="35">
        <v>7</v>
      </c>
      <c r="M32" s="35" t="s">
        <v>21</v>
      </c>
      <c r="N32" s="35">
        <v>9</v>
      </c>
      <c r="O32" s="35">
        <v>70</v>
      </c>
      <c r="P32" s="35"/>
      <c r="Q32" s="35"/>
    </row>
    <row r="33" spans="6:17" x14ac:dyDescent="0.25">
      <c r="F33" s="35">
        <v>3</v>
      </c>
      <c r="G33" s="35" t="s">
        <v>15</v>
      </c>
      <c r="H33" s="35">
        <v>8</v>
      </c>
      <c r="I33" s="35">
        <v>63</v>
      </c>
      <c r="J33" s="35"/>
      <c r="K33" s="35"/>
      <c r="L33" s="35">
        <v>8</v>
      </c>
      <c r="M33" s="35" t="s">
        <v>22</v>
      </c>
      <c r="N33" s="35">
        <v>4.5</v>
      </c>
      <c r="O33" s="35">
        <v>22</v>
      </c>
      <c r="P33" s="35"/>
      <c r="Q33" s="35"/>
    </row>
    <row r="34" spans="6:17" x14ac:dyDescent="0.25">
      <c r="F34" s="35">
        <v>4</v>
      </c>
      <c r="G34" s="35" t="s">
        <v>16</v>
      </c>
      <c r="H34" s="35">
        <v>6.5</v>
      </c>
      <c r="I34" s="35">
        <v>46</v>
      </c>
      <c r="J34" s="35"/>
      <c r="K34" s="35"/>
      <c r="L34" s="35">
        <v>9</v>
      </c>
      <c r="M34" s="37" t="s">
        <v>23</v>
      </c>
      <c r="N34" s="37">
        <v>9</v>
      </c>
      <c r="O34" s="37">
        <v>130</v>
      </c>
      <c r="P34" s="38"/>
      <c r="Q34" s="38"/>
    </row>
    <row r="35" spans="6:17" x14ac:dyDescent="0.25">
      <c r="F35" s="35">
        <v>5</v>
      </c>
      <c r="G35" s="35" t="s">
        <v>19</v>
      </c>
      <c r="H35" s="35">
        <v>4</v>
      </c>
      <c r="I35" s="35">
        <v>130</v>
      </c>
      <c r="J35" s="35"/>
      <c r="K35" s="35"/>
      <c r="L35" s="35">
        <v>10</v>
      </c>
      <c r="M35" s="37" t="s">
        <v>24</v>
      </c>
      <c r="N35" s="35">
        <v>9</v>
      </c>
      <c r="O35" s="35">
        <v>44</v>
      </c>
      <c r="P35" s="38"/>
      <c r="Q35" s="38"/>
    </row>
    <row r="39" spans="6:17" x14ac:dyDescent="0.25">
      <c r="N39" s="1"/>
    </row>
    <row r="40" spans="6:17" x14ac:dyDescent="0.25">
      <c r="H40" s="40">
        <v>1</v>
      </c>
      <c r="I40" s="41">
        <f>18.3673+0.025</f>
        <v>18.392299999999999</v>
      </c>
      <c r="J40" s="40"/>
      <c r="K40" s="40"/>
      <c r="L40" s="40"/>
      <c r="M40" s="12"/>
      <c r="N40" s="12"/>
    </row>
    <row r="41" spans="6:17" x14ac:dyDescent="0.25">
      <c r="H41" s="40"/>
      <c r="I41" s="41"/>
      <c r="J41" s="40">
        <f>I40+J39</f>
        <v>18.392299999999999</v>
      </c>
      <c r="K41" s="40" t="e">
        <f>(#REF!-#REF!)*J41</f>
        <v>#REF!</v>
      </c>
      <c r="L41" s="40"/>
      <c r="M41" s="12"/>
      <c r="N41" s="12"/>
    </row>
    <row r="42" spans="6:17" x14ac:dyDescent="0.25">
      <c r="H42" s="40">
        <v>20</v>
      </c>
      <c r="I42" s="41">
        <v>-30</v>
      </c>
      <c r="J42" s="40"/>
      <c r="K42" s="40"/>
      <c r="L42" s="40" t="e">
        <f>K41+L40</f>
        <v>#REF!</v>
      </c>
      <c r="M42" s="12" t="e">
        <f>L42/(1-#REF!)</f>
        <v>#REF!</v>
      </c>
      <c r="N42" s="12" t="e">
        <f>L42/(1-#REF!)</f>
        <v>#REF!</v>
      </c>
    </row>
    <row r="43" spans="6:17" x14ac:dyDescent="0.25">
      <c r="H43" s="40"/>
      <c r="I43" s="41"/>
      <c r="J43" s="40">
        <f>I42+J41</f>
        <v>-11.607700000000001</v>
      </c>
      <c r="K43" s="40" t="e">
        <f>(#REF!-#REF!)*J43</f>
        <v>#REF!</v>
      </c>
      <c r="L43" s="40"/>
      <c r="M43" s="12"/>
      <c r="N43" s="12"/>
    </row>
    <row r="44" spans="6:17" x14ac:dyDescent="0.25">
      <c r="H44" s="40">
        <v>50</v>
      </c>
      <c r="I44" s="41">
        <f>-20+41.0682+0.54</f>
        <v>21.608199999999997</v>
      </c>
      <c r="J44" s="40"/>
      <c r="K44" s="40"/>
      <c r="L44" s="40" t="e">
        <f t="shared" ref="L44:L52" si="0">K43+L42</f>
        <v>#REF!</v>
      </c>
      <c r="M44" s="12" t="e">
        <f>L44/(1-#REF!)</f>
        <v>#REF!</v>
      </c>
      <c r="N44" s="12" t="e">
        <f>L44/(1-#REF!)</f>
        <v>#REF!</v>
      </c>
    </row>
    <row r="45" spans="6:17" x14ac:dyDescent="0.25">
      <c r="H45" s="40"/>
      <c r="I45" s="41"/>
      <c r="J45" s="40">
        <f>I44+J43</f>
        <v>10.000499999999995</v>
      </c>
      <c r="K45" s="40" t="e">
        <f>(#REF!-#REF!)*J45</f>
        <v>#REF!</v>
      </c>
      <c r="L45" s="40"/>
      <c r="M45" s="12"/>
      <c r="N45" s="12"/>
    </row>
    <row r="46" spans="6:17" x14ac:dyDescent="0.25">
      <c r="H46" s="40">
        <v>100</v>
      </c>
      <c r="I46" s="41">
        <v>50</v>
      </c>
      <c r="J46" s="40"/>
      <c r="K46" s="40"/>
      <c r="L46" s="40" t="e">
        <f t="shared" si="0"/>
        <v>#REF!</v>
      </c>
      <c r="M46" s="12" t="e">
        <f>L46/(#REF!-#REF!)</f>
        <v>#REF!</v>
      </c>
      <c r="N46" s="12" t="e">
        <f>L46/(1-#REF!)</f>
        <v>#REF!</v>
      </c>
    </row>
    <row r="47" spans="6:17" x14ac:dyDescent="0.25">
      <c r="H47" s="40"/>
      <c r="I47" s="41"/>
      <c r="J47" s="40">
        <f>I46+J45</f>
        <v>60.000499999999995</v>
      </c>
      <c r="K47" s="40" t="e">
        <f>(#REF!-#REF!)*J47</f>
        <v>#REF!</v>
      </c>
      <c r="L47" s="40"/>
      <c r="M47" s="12"/>
      <c r="N47" s="12"/>
    </row>
    <row r="48" spans="6:17" x14ac:dyDescent="0.25">
      <c r="H48" s="40">
        <v>250</v>
      </c>
      <c r="I48" s="41">
        <v>40</v>
      </c>
      <c r="J48" s="40"/>
      <c r="K48" s="40"/>
      <c r="L48" s="40" t="e">
        <f t="shared" si="0"/>
        <v>#REF!</v>
      </c>
      <c r="M48" s="12" t="e">
        <f>L48/(#REF!-#REF!)</f>
        <v>#REF!</v>
      </c>
      <c r="N48" s="12" t="e">
        <f>L48/(1-#REF!)</f>
        <v>#REF!</v>
      </c>
    </row>
    <row r="49" spans="8:14" x14ac:dyDescent="0.25">
      <c r="H49" s="40"/>
      <c r="I49" s="41"/>
      <c r="J49" s="40">
        <f>I48+J47</f>
        <v>100.00049999999999</v>
      </c>
      <c r="K49" s="40" t="e">
        <f>(#REF!-#REF!)*J49</f>
        <v>#REF!</v>
      </c>
      <c r="L49" s="40"/>
      <c r="M49" s="12"/>
      <c r="N49" s="12"/>
    </row>
    <row r="50" spans="8:14" x14ac:dyDescent="0.25">
      <c r="H50" s="40">
        <v>400</v>
      </c>
      <c r="I50" s="41">
        <v>-100</v>
      </c>
      <c r="J50" s="40"/>
      <c r="K50" s="40"/>
      <c r="L50" s="40" t="e">
        <f t="shared" si="0"/>
        <v>#REF!</v>
      </c>
      <c r="M50" s="12" t="e">
        <f>L50/(#REF!-#REF!)</f>
        <v>#REF!</v>
      </c>
      <c r="N50" s="12" t="e">
        <f>L50/(1-#REF!)</f>
        <v>#REF!</v>
      </c>
    </row>
    <row r="51" spans="8:14" x14ac:dyDescent="0.25">
      <c r="H51" s="40"/>
      <c r="I51" s="41"/>
      <c r="J51" s="40">
        <f>I50+J49</f>
        <v>4.9999999998817657E-4</v>
      </c>
      <c r="K51" s="40" t="e">
        <f>(#REF!-#REF!)*J51</f>
        <v>#REF!</v>
      </c>
      <c r="L51" s="40"/>
      <c r="M51" s="12"/>
      <c r="N51" s="12"/>
    </row>
    <row r="52" spans="8:14" x14ac:dyDescent="0.25">
      <c r="H52" s="40">
        <v>1000000</v>
      </c>
      <c r="I52" s="41">
        <v>0</v>
      </c>
      <c r="J52" s="40"/>
      <c r="K52" s="40"/>
      <c r="L52" s="40" t="e">
        <f t="shared" si="0"/>
        <v>#REF!</v>
      </c>
      <c r="M52" s="12" t="e">
        <f>L52/(#REF!-#REF!)</f>
        <v>#REF!</v>
      </c>
      <c r="N52" s="12" t="e">
        <f>L52/(1-#REF!)</f>
        <v>#REF!</v>
      </c>
    </row>
  </sheetData>
  <mergeCells count="6">
    <mergeCell ref="F8:K8"/>
    <mergeCell ref="L8:Q8"/>
    <mergeCell ref="F17:K17"/>
    <mergeCell ref="L17:Q17"/>
    <mergeCell ref="F27:K27"/>
    <mergeCell ref="L27:Q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O19"/>
  <sheetViews>
    <sheetView topLeftCell="D1" workbookViewId="0">
      <selection activeCell="J18" sqref="J18"/>
    </sheetView>
  </sheetViews>
  <sheetFormatPr defaultRowHeight="15" x14ac:dyDescent="0.25"/>
  <cols>
    <col min="7" max="7" width="10.5703125" bestFit="1" customWidth="1"/>
    <col min="8" max="8" width="9.5703125" bestFit="1" customWidth="1"/>
    <col min="12" max="14" width="11.28515625" bestFit="1" customWidth="1"/>
    <col min="15" max="15" width="10.28515625" bestFit="1" customWidth="1"/>
  </cols>
  <sheetData>
    <row r="4" spans="6:15" x14ac:dyDescent="0.25">
      <c r="L4" s="46" t="s">
        <v>30</v>
      </c>
    </row>
    <row r="5" spans="6:15" x14ac:dyDescent="0.25">
      <c r="F5" s="42"/>
      <c r="G5" s="42"/>
      <c r="H5" s="45" t="s">
        <v>29</v>
      </c>
      <c r="I5" s="45" t="s">
        <v>16</v>
      </c>
      <c r="J5" s="45" t="s">
        <v>28</v>
      </c>
      <c r="K5" s="42"/>
      <c r="L5" s="12"/>
      <c r="M5" s="12"/>
      <c r="N5" s="42"/>
      <c r="O5" s="48"/>
    </row>
    <row r="6" spans="6:15" x14ac:dyDescent="0.25">
      <c r="F6" s="42">
        <v>1</v>
      </c>
      <c r="G6" s="43">
        <v>0</v>
      </c>
      <c r="H6" s="44">
        <f>(1000000-G6)/1000000</f>
        <v>1</v>
      </c>
      <c r="I6" s="42">
        <v>0</v>
      </c>
      <c r="J6" s="49">
        <v>18</v>
      </c>
      <c r="K6" s="42">
        <f>J6-I6</f>
        <v>18</v>
      </c>
      <c r="L6" s="12"/>
      <c r="M6" s="12"/>
      <c r="N6" s="42"/>
      <c r="O6" s="48"/>
    </row>
    <row r="7" spans="6:15" x14ac:dyDescent="0.25">
      <c r="F7" s="42"/>
      <c r="G7" s="43"/>
      <c r="H7" s="44"/>
      <c r="I7" s="42"/>
      <c r="J7" s="42"/>
      <c r="K7" s="42"/>
      <c r="L7" s="44">
        <f>K6+L5</f>
        <v>18</v>
      </c>
      <c r="M7" s="44">
        <f>L7*(H6-H8)</f>
        <v>3.6000000000036003E-4</v>
      </c>
      <c r="N7" s="44"/>
      <c r="O7" s="48"/>
    </row>
    <row r="8" spans="6:15" x14ac:dyDescent="0.25">
      <c r="F8" s="42">
        <v>2</v>
      </c>
      <c r="G8" s="43">
        <v>20</v>
      </c>
      <c r="H8" s="44">
        <f t="shared" ref="H8:H18" si="0">(1000000-G8)/1000000</f>
        <v>0.99997999999999998</v>
      </c>
      <c r="I8" s="42">
        <v>50</v>
      </c>
      <c r="J8" s="42">
        <v>20</v>
      </c>
      <c r="K8" s="42">
        <f t="shared" ref="K8:K18" si="1">J8-I8</f>
        <v>-30</v>
      </c>
      <c r="L8" s="44"/>
      <c r="M8" s="44"/>
      <c r="N8" s="44">
        <f>M7+N6</f>
        <v>3.6000000000036003E-4</v>
      </c>
      <c r="O8" s="48">
        <f>N8/(1-H8)</f>
        <v>18</v>
      </c>
    </row>
    <row r="9" spans="6:15" x14ac:dyDescent="0.25">
      <c r="F9" s="42"/>
      <c r="G9" s="43"/>
      <c r="H9" s="44"/>
      <c r="I9" s="42"/>
      <c r="J9" s="42"/>
      <c r="K9" s="42"/>
      <c r="L9" s="44">
        <f t="shared" ref="L9:L15" si="2">K8+L7</f>
        <v>-12</v>
      </c>
      <c r="M9" s="44">
        <f t="shared" ref="M9:M15" si="3">L9*(H8-H10)</f>
        <v>-3.599999999996939E-4</v>
      </c>
      <c r="N9" s="44"/>
      <c r="O9" s="48"/>
    </row>
    <row r="10" spans="6:15" x14ac:dyDescent="0.25">
      <c r="F10" s="42">
        <v>3</v>
      </c>
      <c r="G10" s="43">
        <v>50</v>
      </c>
      <c r="H10" s="44">
        <f t="shared" si="0"/>
        <v>0.99995000000000001</v>
      </c>
      <c r="I10" s="42">
        <v>20</v>
      </c>
      <c r="J10" s="49">
        <v>32</v>
      </c>
      <c r="K10" s="42">
        <f t="shared" si="1"/>
        <v>12</v>
      </c>
      <c r="L10" s="44"/>
      <c r="M10" s="44"/>
      <c r="N10" s="44">
        <f t="shared" ref="N10:N18" si="4">M9+N8</f>
        <v>6.6613381477509392E-16</v>
      </c>
      <c r="O10" s="48">
        <f>N10/(H6-H10)</f>
        <v>1.3322676295503345E-11</v>
      </c>
    </row>
    <row r="11" spans="6:15" x14ac:dyDescent="0.25">
      <c r="F11" s="42"/>
      <c r="G11" s="43"/>
      <c r="H11" s="44"/>
      <c r="I11" s="42"/>
      <c r="J11" s="42"/>
      <c r="K11" s="42"/>
      <c r="L11" s="44">
        <f t="shared" si="2"/>
        <v>0</v>
      </c>
      <c r="M11" s="44">
        <f t="shared" si="3"/>
        <v>0</v>
      </c>
      <c r="N11" s="44"/>
      <c r="O11" s="48"/>
    </row>
    <row r="12" spans="6:15" x14ac:dyDescent="0.25">
      <c r="F12" s="42">
        <v>4</v>
      </c>
      <c r="G12" s="50">
        <v>100</v>
      </c>
      <c r="H12" s="44">
        <f t="shared" si="0"/>
        <v>0.99990000000000001</v>
      </c>
      <c r="I12" s="42">
        <v>0</v>
      </c>
      <c r="J12" s="42">
        <v>50</v>
      </c>
      <c r="K12" s="42">
        <f t="shared" si="1"/>
        <v>50</v>
      </c>
      <c r="L12" s="44"/>
      <c r="M12" s="44"/>
      <c r="N12" s="44">
        <f t="shared" si="4"/>
        <v>6.6613381477509392E-16</v>
      </c>
      <c r="O12" s="48">
        <f>N12/(H10-H12)</f>
        <v>1.3322676295503345E-11</v>
      </c>
    </row>
    <row r="13" spans="6:15" x14ac:dyDescent="0.25">
      <c r="F13" s="42"/>
      <c r="G13" s="43"/>
      <c r="H13" s="44"/>
      <c r="I13" s="42"/>
      <c r="J13" s="42"/>
      <c r="K13" s="42"/>
      <c r="L13" s="44">
        <f t="shared" si="2"/>
        <v>50</v>
      </c>
      <c r="M13" s="44">
        <f t="shared" si="3"/>
        <v>7.499999999999174E-3</v>
      </c>
      <c r="N13" s="44"/>
      <c r="O13" s="48"/>
    </row>
    <row r="14" spans="6:15" x14ac:dyDescent="0.25">
      <c r="F14" s="42">
        <v>5</v>
      </c>
      <c r="G14" s="43">
        <v>250</v>
      </c>
      <c r="H14" s="44">
        <f t="shared" si="0"/>
        <v>0.99975000000000003</v>
      </c>
      <c r="I14" s="42">
        <v>0</v>
      </c>
      <c r="J14" s="42">
        <v>40</v>
      </c>
      <c r="K14" s="42">
        <f t="shared" si="1"/>
        <v>40</v>
      </c>
      <c r="L14" s="44"/>
      <c r="M14" s="44"/>
      <c r="N14" s="44">
        <f t="shared" si="4"/>
        <v>7.4999999999998401E-3</v>
      </c>
      <c r="O14" s="48">
        <f>N14/(H12-H14)</f>
        <v>50.000000000004441</v>
      </c>
    </row>
    <row r="15" spans="6:15" x14ac:dyDescent="0.25">
      <c r="F15" s="42"/>
      <c r="G15" s="43"/>
      <c r="H15" s="44"/>
      <c r="I15" s="42"/>
      <c r="J15" s="42"/>
      <c r="K15" s="42"/>
      <c r="L15" s="44">
        <f t="shared" si="2"/>
        <v>90</v>
      </c>
      <c r="M15" s="44">
        <f t="shared" si="3"/>
        <v>1.3499999999998513E-2</v>
      </c>
      <c r="N15" s="44"/>
      <c r="O15" s="48"/>
    </row>
    <row r="16" spans="6:15" x14ac:dyDescent="0.25">
      <c r="F16" s="42">
        <v>6</v>
      </c>
      <c r="G16" s="50">
        <v>400</v>
      </c>
      <c r="H16" s="44">
        <f t="shared" si="0"/>
        <v>0.99960000000000004</v>
      </c>
      <c r="I16" s="42">
        <v>100</v>
      </c>
      <c r="J16" s="49">
        <v>9.9789919999999999</v>
      </c>
      <c r="K16" s="42">
        <f t="shared" si="1"/>
        <v>-90.021007999999995</v>
      </c>
      <c r="L16" s="44"/>
      <c r="M16" s="44"/>
      <c r="N16" s="44">
        <f t="shared" si="4"/>
        <v>2.0999999999998353E-2</v>
      </c>
      <c r="O16" s="48">
        <f>N16/(H12-H16)</f>
        <v>70.000000000002217</v>
      </c>
    </row>
    <row r="17" spans="6:15" x14ac:dyDescent="0.25">
      <c r="F17" s="42"/>
      <c r="G17" s="43"/>
      <c r="H17" s="44"/>
      <c r="I17" s="42"/>
      <c r="J17" s="42"/>
      <c r="K17" s="42"/>
      <c r="L17" s="44">
        <f>K16+L15</f>
        <v>-2.1007999999994809E-2</v>
      </c>
      <c r="M17" s="44">
        <f>L17*(H16-H18)</f>
        <v>-2.0999596799994812E-2</v>
      </c>
      <c r="N17" s="44"/>
      <c r="O17" s="48"/>
    </row>
    <row r="18" spans="6:15" x14ac:dyDescent="0.25">
      <c r="F18" s="42">
        <v>7</v>
      </c>
      <c r="G18" s="43">
        <v>1000000</v>
      </c>
      <c r="H18" s="44">
        <f t="shared" si="0"/>
        <v>0</v>
      </c>
      <c r="I18" s="42">
        <v>0</v>
      </c>
      <c r="J18" s="42">
        <v>26.001999999999999</v>
      </c>
      <c r="K18" s="42">
        <f t="shared" si="1"/>
        <v>26.001999999999999</v>
      </c>
      <c r="L18" s="44"/>
      <c r="M18" s="44"/>
      <c r="N18" s="44">
        <f t="shared" si="4"/>
        <v>4.0320000354102103E-7</v>
      </c>
      <c r="O18" s="48">
        <f>N18/(H16-H18)</f>
        <v>4.0336134808025314E-7</v>
      </c>
    </row>
    <row r="19" spans="6:15" x14ac:dyDescent="0.25">
      <c r="L19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2016-06-06T03:52:20Z</dcterms:modified>
</cp:coreProperties>
</file>