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\worldcup\F - Carregamento de Dados\"/>
    </mc:Choice>
  </mc:AlternateContent>
  <xr:revisionPtr revIDLastSave="0" documentId="13_ncr:1_{2FB33352-F73A-486D-8A03-E994B212EA9B}" xr6:coauthVersionLast="47" xr6:coauthVersionMax="47" xr10:uidLastSave="{00000000-0000-0000-0000-000000000000}"/>
  <bookViews>
    <workbookView xWindow="-110" yWindow="-110" windowWidth="22780" windowHeight="14540" tabRatio="647" firstSheet="23" activeTab="32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Table 7" sheetId="7" r:id="rId7"/>
    <sheet name="Table 8" sheetId="8" r:id="rId8"/>
    <sheet name="Table 9" sheetId="9" r:id="rId9"/>
    <sheet name="Table 10" sheetId="10" r:id="rId10"/>
    <sheet name="Table 11" sheetId="11" r:id="rId11"/>
    <sheet name="Table 12" sheetId="12" r:id="rId12"/>
    <sheet name="Table 13" sheetId="13" r:id="rId13"/>
    <sheet name="Table 14" sheetId="14" r:id="rId14"/>
    <sheet name="Table 15" sheetId="15" r:id="rId15"/>
    <sheet name="Table 16" sheetId="16" r:id="rId16"/>
    <sheet name="Table 17" sheetId="17" r:id="rId17"/>
    <sheet name="Table 18" sheetId="18" r:id="rId18"/>
    <sheet name="Table 19" sheetId="19" r:id="rId19"/>
    <sheet name="Table 20" sheetId="20" r:id="rId20"/>
    <sheet name="Table 21" sheetId="21" r:id="rId21"/>
    <sheet name="Table 22" sheetId="22" r:id="rId22"/>
    <sheet name="Table 23" sheetId="23" r:id="rId23"/>
    <sheet name="Table 24" sheetId="24" r:id="rId24"/>
    <sheet name="Table 25" sheetId="25" r:id="rId25"/>
    <sheet name="Table 26" sheetId="26" r:id="rId26"/>
    <sheet name="Table 27" sheetId="27" r:id="rId27"/>
    <sheet name="Table 28" sheetId="28" r:id="rId28"/>
    <sheet name="Table 29" sheetId="29" r:id="rId29"/>
    <sheet name="Table 30" sheetId="30" r:id="rId30"/>
    <sheet name="Table 31" sheetId="31" r:id="rId31"/>
    <sheet name="Table 32" sheetId="32" r:id="rId32"/>
    <sheet name="INSERTS" sheetId="33" r:id="rId33"/>
    <sheet name="Seleções" sheetId="3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2" i="33" l="1"/>
  <c r="G653" i="33"/>
  <c r="G654" i="33"/>
  <c r="G655" i="33"/>
  <c r="G656" i="33"/>
  <c r="G657" i="33"/>
  <c r="G658" i="33"/>
  <c r="G659" i="33"/>
  <c r="G660" i="33"/>
  <c r="G661" i="33"/>
  <c r="G662" i="33"/>
  <c r="G663" i="33"/>
  <c r="G664" i="33"/>
  <c r="G665" i="33"/>
  <c r="G666" i="33"/>
  <c r="G667" i="33"/>
  <c r="G668" i="33"/>
  <c r="G669" i="33"/>
  <c r="G670" i="33"/>
  <c r="G671" i="33"/>
  <c r="G672" i="33"/>
  <c r="G673" i="33"/>
  <c r="G674" i="33"/>
  <c r="G675" i="33"/>
  <c r="G676" i="33"/>
  <c r="G651" i="33"/>
  <c r="E478" i="33"/>
  <c r="H3" i="33" l="1"/>
  <c r="H4" i="33"/>
  <c r="H5" i="33"/>
  <c r="H6" i="33"/>
  <c r="H7" i="33"/>
  <c r="H8" i="33"/>
  <c r="H9" i="33"/>
  <c r="H10" i="33"/>
  <c r="H11" i="33"/>
  <c r="H12" i="33"/>
  <c r="H13" i="33"/>
  <c r="H14" i="33"/>
  <c r="H15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H94" i="33"/>
  <c r="H95" i="33"/>
  <c r="H96" i="33"/>
  <c r="H97" i="33"/>
  <c r="H98" i="33"/>
  <c r="H99" i="33"/>
  <c r="H100" i="33"/>
  <c r="H101" i="33"/>
  <c r="H102" i="33"/>
  <c r="H103" i="33"/>
  <c r="H104" i="33"/>
  <c r="H105" i="33"/>
  <c r="H106" i="33"/>
  <c r="H107" i="33"/>
  <c r="H108" i="33"/>
  <c r="H109" i="33"/>
  <c r="H110" i="33"/>
  <c r="H111" i="33"/>
  <c r="H112" i="33"/>
  <c r="H113" i="33"/>
  <c r="H114" i="33"/>
  <c r="H115" i="33"/>
  <c r="H116" i="33"/>
  <c r="H117" i="33"/>
  <c r="H118" i="33"/>
  <c r="H119" i="33"/>
  <c r="H120" i="33"/>
  <c r="H121" i="33"/>
  <c r="H122" i="33"/>
  <c r="H123" i="33"/>
  <c r="H124" i="33"/>
  <c r="H125" i="33"/>
  <c r="H126" i="33"/>
  <c r="H127" i="33"/>
  <c r="H128" i="33"/>
  <c r="H129" i="33"/>
  <c r="H130" i="33"/>
  <c r="H131" i="33"/>
  <c r="H132" i="33"/>
  <c r="H133" i="33"/>
  <c r="H134" i="33"/>
  <c r="H135" i="33"/>
  <c r="H136" i="33"/>
  <c r="H137" i="33"/>
  <c r="H138" i="33"/>
  <c r="H139" i="33"/>
  <c r="H140" i="33"/>
  <c r="H141" i="33"/>
  <c r="H142" i="33"/>
  <c r="H143" i="33"/>
  <c r="H144" i="33"/>
  <c r="H145" i="33"/>
  <c r="H146" i="33"/>
  <c r="H147" i="33"/>
  <c r="H148" i="33"/>
  <c r="H149" i="33"/>
  <c r="H150" i="33"/>
  <c r="H151" i="33"/>
  <c r="H152" i="33"/>
  <c r="H153" i="33"/>
  <c r="H154" i="33"/>
  <c r="H155" i="33"/>
  <c r="H156" i="33"/>
  <c r="H157" i="33"/>
  <c r="H158" i="33"/>
  <c r="H159" i="33"/>
  <c r="H160" i="33"/>
  <c r="H161" i="33"/>
  <c r="H162" i="33"/>
  <c r="H163" i="33"/>
  <c r="H164" i="33"/>
  <c r="H165" i="33"/>
  <c r="H166" i="33"/>
  <c r="H167" i="33"/>
  <c r="H168" i="33"/>
  <c r="H169" i="33"/>
  <c r="H170" i="33"/>
  <c r="H171" i="33"/>
  <c r="H172" i="33"/>
  <c r="H173" i="33"/>
  <c r="H174" i="33"/>
  <c r="H175" i="33"/>
  <c r="H176" i="33"/>
  <c r="H177" i="33"/>
  <c r="H178" i="33"/>
  <c r="H179" i="33"/>
  <c r="H180" i="33"/>
  <c r="H181" i="33"/>
  <c r="H182" i="33"/>
  <c r="H183" i="33"/>
  <c r="H184" i="33"/>
  <c r="H185" i="33"/>
  <c r="H186" i="33"/>
  <c r="H187" i="33"/>
  <c r="H188" i="33"/>
  <c r="H189" i="33"/>
  <c r="H190" i="33"/>
  <c r="H191" i="33"/>
  <c r="H192" i="33"/>
  <c r="H193" i="33"/>
  <c r="H194" i="33"/>
  <c r="H195" i="33"/>
  <c r="H196" i="33"/>
  <c r="H197" i="33"/>
  <c r="H198" i="33"/>
  <c r="H199" i="33"/>
  <c r="H200" i="33"/>
  <c r="H201" i="33"/>
  <c r="H202" i="33"/>
  <c r="H203" i="33"/>
  <c r="H204" i="33"/>
  <c r="H205" i="33"/>
  <c r="H206" i="33"/>
  <c r="H207" i="33"/>
  <c r="H208" i="33"/>
  <c r="H209" i="33"/>
  <c r="H210" i="33"/>
  <c r="H211" i="33"/>
  <c r="H212" i="33"/>
  <c r="H213" i="33"/>
  <c r="H214" i="33"/>
  <c r="H215" i="33"/>
  <c r="H216" i="33"/>
  <c r="H217" i="33"/>
  <c r="H218" i="33"/>
  <c r="H219" i="33"/>
  <c r="H220" i="33"/>
  <c r="H221" i="33"/>
  <c r="H222" i="33"/>
  <c r="H223" i="33"/>
  <c r="H224" i="33"/>
  <c r="H225" i="33"/>
  <c r="H226" i="33"/>
  <c r="H227" i="33"/>
  <c r="H228" i="33"/>
  <c r="H229" i="33"/>
  <c r="H230" i="33"/>
  <c r="H231" i="33"/>
  <c r="H232" i="33"/>
  <c r="H233" i="33"/>
  <c r="H234" i="33"/>
  <c r="H235" i="33"/>
  <c r="H236" i="33"/>
  <c r="H237" i="33"/>
  <c r="H238" i="33"/>
  <c r="H239" i="33"/>
  <c r="H240" i="33"/>
  <c r="H241" i="33"/>
  <c r="H242" i="33"/>
  <c r="H243" i="33"/>
  <c r="H244" i="33"/>
  <c r="H245" i="33"/>
  <c r="H246" i="33"/>
  <c r="H247" i="33"/>
  <c r="H248" i="33"/>
  <c r="H249" i="33"/>
  <c r="H250" i="33"/>
  <c r="H251" i="33"/>
  <c r="H252" i="33"/>
  <c r="H253" i="33"/>
  <c r="H254" i="33"/>
  <c r="H255" i="33"/>
  <c r="H256" i="33"/>
  <c r="H257" i="33"/>
  <c r="H258" i="33"/>
  <c r="H259" i="33"/>
  <c r="H260" i="33"/>
  <c r="H261" i="33"/>
  <c r="H262" i="33"/>
  <c r="H263" i="33"/>
  <c r="H264" i="33"/>
  <c r="H265" i="33"/>
  <c r="H266" i="33"/>
  <c r="H267" i="33"/>
  <c r="H268" i="33"/>
  <c r="H269" i="33"/>
  <c r="H270" i="33"/>
  <c r="H271" i="33"/>
  <c r="H272" i="33"/>
  <c r="H273" i="33"/>
  <c r="H274" i="33"/>
  <c r="H275" i="33"/>
  <c r="H276" i="33"/>
  <c r="H277" i="33"/>
  <c r="H278" i="33"/>
  <c r="H279" i="33"/>
  <c r="H280" i="33"/>
  <c r="H281" i="33"/>
  <c r="H282" i="33"/>
  <c r="H283" i="33"/>
  <c r="H284" i="33"/>
  <c r="H285" i="33"/>
  <c r="H286" i="33"/>
  <c r="H287" i="33"/>
  <c r="H288" i="33"/>
  <c r="H289" i="33"/>
  <c r="H290" i="33"/>
  <c r="H291" i="33"/>
  <c r="H292" i="33"/>
  <c r="H293" i="33"/>
  <c r="H294" i="33"/>
  <c r="H295" i="33"/>
  <c r="H296" i="33"/>
  <c r="H297" i="33"/>
  <c r="H298" i="33"/>
  <c r="H300" i="33"/>
  <c r="H301" i="33"/>
  <c r="H302" i="33"/>
  <c r="H303" i="33"/>
  <c r="H304" i="33"/>
  <c r="H305" i="33"/>
  <c r="H306" i="33"/>
  <c r="H307" i="33"/>
  <c r="H308" i="33"/>
  <c r="H309" i="33"/>
  <c r="H310" i="33"/>
  <c r="H311" i="33"/>
  <c r="H312" i="33"/>
  <c r="H313" i="33"/>
  <c r="H314" i="33"/>
  <c r="H315" i="33"/>
  <c r="H316" i="33"/>
  <c r="H317" i="33"/>
  <c r="H318" i="33"/>
  <c r="H319" i="33"/>
  <c r="H320" i="33"/>
  <c r="H321" i="33"/>
  <c r="H322" i="33"/>
  <c r="H323" i="33"/>
  <c r="H324" i="33"/>
  <c r="H325" i="33"/>
  <c r="H326" i="33"/>
  <c r="H327" i="33"/>
  <c r="H328" i="33"/>
  <c r="H329" i="33"/>
  <c r="H330" i="33"/>
  <c r="H331" i="33"/>
  <c r="H332" i="33"/>
  <c r="H333" i="33"/>
  <c r="H334" i="33"/>
  <c r="H335" i="33"/>
  <c r="H336" i="33"/>
  <c r="H337" i="33"/>
  <c r="H338" i="33"/>
  <c r="H339" i="33"/>
  <c r="H340" i="33"/>
  <c r="H341" i="33"/>
  <c r="H342" i="33"/>
  <c r="H343" i="33"/>
  <c r="H344" i="33"/>
  <c r="H345" i="33"/>
  <c r="H346" i="33"/>
  <c r="H347" i="33"/>
  <c r="H348" i="33"/>
  <c r="H349" i="33"/>
  <c r="H350" i="33"/>
  <c r="H351" i="33"/>
  <c r="H352" i="33"/>
  <c r="H353" i="33"/>
  <c r="H354" i="33"/>
  <c r="H355" i="33"/>
  <c r="H356" i="33"/>
  <c r="H357" i="33"/>
  <c r="H358" i="33"/>
  <c r="H359" i="33"/>
  <c r="H360" i="33"/>
  <c r="H361" i="33"/>
  <c r="H362" i="33"/>
  <c r="H363" i="33"/>
  <c r="H364" i="33"/>
  <c r="H365" i="33"/>
  <c r="H366" i="33"/>
  <c r="H367" i="33"/>
  <c r="H368" i="33"/>
  <c r="H369" i="33"/>
  <c r="H370" i="33"/>
  <c r="H371" i="33"/>
  <c r="H372" i="33"/>
  <c r="H373" i="33"/>
  <c r="H374" i="33"/>
  <c r="H375" i="33"/>
  <c r="H376" i="33"/>
  <c r="H377" i="33"/>
  <c r="H378" i="33"/>
  <c r="H379" i="33"/>
  <c r="H380" i="33"/>
  <c r="H381" i="33"/>
  <c r="H382" i="33"/>
  <c r="H383" i="33"/>
  <c r="H384" i="33"/>
  <c r="H385" i="33"/>
  <c r="H386" i="33"/>
  <c r="H387" i="33"/>
  <c r="H388" i="33"/>
  <c r="H389" i="33"/>
  <c r="H390" i="33"/>
  <c r="H391" i="33"/>
  <c r="H392" i="33"/>
  <c r="H393" i="33"/>
  <c r="H394" i="33"/>
  <c r="H395" i="33"/>
  <c r="H396" i="33"/>
  <c r="H397" i="33"/>
  <c r="H398" i="33"/>
  <c r="H399" i="33"/>
  <c r="H400" i="33"/>
  <c r="H401" i="33"/>
  <c r="H402" i="33"/>
  <c r="H403" i="33"/>
  <c r="H404" i="33"/>
  <c r="H405" i="33"/>
  <c r="H406" i="33"/>
  <c r="H407" i="33"/>
  <c r="H408" i="33"/>
  <c r="H409" i="33"/>
  <c r="H410" i="33"/>
  <c r="H411" i="33"/>
  <c r="H412" i="33"/>
  <c r="H413" i="33"/>
  <c r="H414" i="33"/>
  <c r="H415" i="33"/>
  <c r="H416" i="33"/>
  <c r="H417" i="33"/>
  <c r="H418" i="33"/>
  <c r="H419" i="33"/>
  <c r="H420" i="33"/>
  <c r="H421" i="33"/>
  <c r="H422" i="33"/>
  <c r="H423" i="33"/>
  <c r="H424" i="33"/>
  <c r="H425" i="33"/>
  <c r="H426" i="33"/>
  <c r="H427" i="33"/>
  <c r="H428" i="33"/>
  <c r="H429" i="33"/>
  <c r="H430" i="33"/>
  <c r="H431" i="33"/>
  <c r="H432" i="33"/>
  <c r="H433" i="33"/>
  <c r="H434" i="33"/>
  <c r="H435" i="33"/>
  <c r="H436" i="33"/>
  <c r="H437" i="33"/>
  <c r="H438" i="33"/>
  <c r="H439" i="33"/>
  <c r="H440" i="33"/>
  <c r="H441" i="33"/>
  <c r="H442" i="33"/>
  <c r="H443" i="33"/>
  <c r="H444" i="33"/>
  <c r="H445" i="33"/>
  <c r="H446" i="33"/>
  <c r="H447" i="33"/>
  <c r="H448" i="33"/>
  <c r="H449" i="33"/>
  <c r="H450" i="33"/>
  <c r="H451" i="33"/>
  <c r="H452" i="33"/>
  <c r="H453" i="33"/>
  <c r="H454" i="33"/>
  <c r="H455" i="33"/>
  <c r="H456" i="33"/>
  <c r="H457" i="33"/>
  <c r="H458" i="33"/>
  <c r="H459" i="33"/>
  <c r="H460" i="33"/>
  <c r="H461" i="33"/>
  <c r="H462" i="33"/>
  <c r="H463" i="33"/>
  <c r="H464" i="33"/>
  <c r="H465" i="33"/>
  <c r="H466" i="33"/>
  <c r="H467" i="33"/>
  <c r="H468" i="33"/>
  <c r="H469" i="33"/>
  <c r="H470" i="33"/>
  <c r="H471" i="33"/>
  <c r="H472" i="33"/>
  <c r="H473" i="33"/>
  <c r="H474" i="33"/>
  <c r="H475" i="33"/>
  <c r="H476" i="33"/>
  <c r="H477" i="33"/>
  <c r="H479" i="33"/>
  <c r="H480" i="33"/>
  <c r="H481" i="33"/>
  <c r="H482" i="33"/>
  <c r="H483" i="33"/>
  <c r="H484" i="33"/>
  <c r="H485" i="33"/>
  <c r="H486" i="33"/>
  <c r="H487" i="33"/>
  <c r="H488" i="33"/>
  <c r="H489" i="33"/>
  <c r="H490" i="33"/>
  <c r="H491" i="33"/>
  <c r="H492" i="33"/>
  <c r="H493" i="33"/>
  <c r="H494" i="33"/>
  <c r="H495" i="33"/>
  <c r="H496" i="33"/>
  <c r="H497" i="33"/>
  <c r="H498" i="33"/>
  <c r="H499" i="33"/>
  <c r="H500" i="33"/>
  <c r="H501" i="33"/>
  <c r="H502" i="33"/>
  <c r="H503" i="33"/>
  <c r="H504" i="33"/>
  <c r="H505" i="33"/>
  <c r="H506" i="33"/>
  <c r="H507" i="33"/>
  <c r="H508" i="33"/>
  <c r="H509" i="33"/>
  <c r="H510" i="33"/>
  <c r="H511" i="33"/>
  <c r="H512" i="33"/>
  <c r="H513" i="33"/>
  <c r="H514" i="33"/>
  <c r="H515" i="33"/>
  <c r="H516" i="33"/>
  <c r="H517" i="33"/>
  <c r="H518" i="33"/>
  <c r="H519" i="33"/>
  <c r="H520" i="33"/>
  <c r="H521" i="33"/>
  <c r="H522" i="33"/>
  <c r="H523" i="33"/>
  <c r="H524" i="33"/>
  <c r="H525" i="33"/>
  <c r="H526" i="33"/>
  <c r="H527" i="33"/>
  <c r="H528" i="33"/>
  <c r="H529" i="33"/>
  <c r="H530" i="33"/>
  <c r="H531" i="33"/>
  <c r="H532" i="33"/>
  <c r="H533" i="33"/>
  <c r="H534" i="33"/>
  <c r="H535" i="33"/>
  <c r="H536" i="33"/>
  <c r="H537" i="33"/>
  <c r="H538" i="33"/>
  <c r="H539" i="33"/>
  <c r="H540" i="33"/>
  <c r="H541" i="33"/>
  <c r="H542" i="33"/>
  <c r="H543" i="33"/>
  <c r="H544" i="33"/>
  <c r="H545" i="33"/>
  <c r="H546" i="33"/>
  <c r="H547" i="33"/>
  <c r="H548" i="33"/>
  <c r="H549" i="33"/>
  <c r="H550" i="33"/>
  <c r="H551" i="33"/>
  <c r="H552" i="33"/>
  <c r="H553" i="33"/>
  <c r="H554" i="33"/>
  <c r="H555" i="33"/>
  <c r="H556" i="33"/>
  <c r="H557" i="33"/>
  <c r="H558" i="33"/>
  <c r="H559" i="33"/>
  <c r="H560" i="33"/>
  <c r="H561" i="33"/>
  <c r="H562" i="33"/>
  <c r="H563" i="33"/>
  <c r="H564" i="33"/>
  <c r="H565" i="33"/>
  <c r="H566" i="33"/>
  <c r="H567" i="33"/>
  <c r="H568" i="33"/>
  <c r="H569" i="33"/>
  <c r="H570" i="33"/>
  <c r="H571" i="33"/>
  <c r="H572" i="33"/>
  <c r="H573" i="33"/>
  <c r="H574" i="33"/>
  <c r="H575" i="33"/>
  <c r="H576" i="33"/>
  <c r="H577" i="33"/>
  <c r="H578" i="33"/>
  <c r="H579" i="33"/>
  <c r="H580" i="33"/>
  <c r="H581" i="33"/>
  <c r="H582" i="33"/>
  <c r="H583" i="33"/>
  <c r="H584" i="33"/>
  <c r="H585" i="33"/>
  <c r="H586" i="33"/>
  <c r="H587" i="33"/>
  <c r="H588" i="33"/>
  <c r="H589" i="33"/>
  <c r="H590" i="33"/>
  <c r="H591" i="33"/>
  <c r="H592" i="33"/>
  <c r="H593" i="33"/>
  <c r="H594" i="33"/>
  <c r="H595" i="33"/>
  <c r="H596" i="33"/>
  <c r="H597" i="33"/>
  <c r="H598" i="33"/>
  <c r="H599" i="33"/>
  <c r="H600" i="33"/>
  <c r="H601" i="33"/>
  <c r="H602" i="33"/>
  <c r="H603" i="33"/>
  <c r="H604" i="33"/>
  <c r="H605" i="33"/>
  <c r="H606" i="33"/>
  <c r="H607" i="33"/>
  <c r="H608" i="33"/>
  <c r="H609" i="33"/>
  <c r="H610" i="33"/>
  <c r="H611" i="33"/>
  <c r="H612" i="33"/>
  <c r="H613" i="33"/>
  <c r="H614" i="33"/>
  <c r="H615" i="33"/>
  <c r="H616" i="33"/>
  <c r="H617" i="33"/>
  <c r="H618" i="33"/>
  <c r="H619" i="33"/>
  <c r="H620" i="33"/>
  <c r="H621" i="33"/>
  <c r="H622" i="33"/>
  <c r="H623" i="33"/>
  <c r="H624" i="33"/>
  <c r="H627" i="33"/>
  <c r="H629" i="33"/>
  <c r="H630" i="33"/>
  <c r="H632" i="33"/>
  <c r="H641" i="33"/>
  <c r="H642" i="33"/>
  <c r="H643" i="33"/>
  <c r="H644" i="33"/>
  <c r="H651" i="33"/>
  <c r="H652" i="33"/>
  <c r="H653" i="33"/>
  <c r="H654" i="33"/>
  <c r="H655" i="33"/>
  <c r="H656" i="33"/>
  <c r="H657" i="33"/>
  <c r="H658" i="33"/>
  <c r="H659" i="33"/>
  <c r="H660" i="33"/>
  <c r="H661" i="33"/>
  <c r="H662" i="33"/>
  <c r="H663" i="33"/>
  <c r="H664" i="33"/>
  <c r="H665" i="33"/>
  <c r="H666" i="33"/>
  <c r="H667" i="33"/>
  <c r="H668" i="33"/>
  <c r="H669" i="33"/>
  <c r="H670" i="33"/>
  <c r="H671" i="33"/>
  <c r="H672" i="33"/>
  <c r="H673" i="33"/>
  <c r="H674" i="33"/>
  <c r="H675" i="33"/>
  <c r="H676" i="33"/>
  <c r="H677" i="33"/>
  <c r="H678" i="33"/>
  <c r="H679" i="33"/>
  <c r="H680" i="33"/>
  <c r="H681" i="33"/>
  <c r="H682" i="33"/>
  <c r="H683" i="33"/>
  <c r="H684" i="33"/>
  <c r="H685" i="33"/>
  <c r="H686" i="33"/>
  <c r="H687" i="33"/>
  <c r="H688" i="33"/>
  <c r="H689" i="33"/>
  <c r="H691" i="33"/>
  <c r="H692" i="33"/>
  <c r="H693" i="33"/>
  <c r="H694" i="33"/>
  <c r="H695" i="33"/>
  <c r="H696" i="33"/>
  <c r="H697" i="33"/>
  <c r="H698" i="33"/>
  <c r="H699" i="33"/>
  <c r="H700" i="33"/>
  <c r="H701" i="33"/>
  <c r="H702" i="33"/>
  <c r="H703" i="33"/>
  <c r="H704" i="33"/>
  <c r="H705" i="33"/>
  <c r="H706" i="33"/>
  <c r="H707" i="33"/>
  <c r="H708" i="33"/>
  <c r="H709" i="33"/>
  <c r="H710" i="33"/>
  <c r="H711" i="33"/>
  <c r="H712" i="33"/>
  <c r="H713" i="33"/>
  <c r="H714" i="33"/>
  <c r="H715" i="33"/>
  <c r="H716" i="33"/>
  <c r="H717" i="33"/>
  <c r="H718" i="33"/>
  <c r="H719" i="33"/>
  <c r="H720" i="33"/>
  <c r="H721" i="33"/>
  <c r="H722" i="33"/>
  <c r="H723" i="33"/>
  <c r="H724" i="33"/>
  <c r="H725" i="33"/>
  <c r="H726" i="33"/>
  <c r="H727" i="33"/>
  <c r="H728" i="33"/>
  <c r="H729" i="33"/>
  <c r="H730" i="33"/>
  <c r="H731" i="33"/>
  <c r="H732" i="33"/>
  <c r="H733" i="33"/>
  <c r="H734" i="33"/>
  <c r="H735" i="33"/>
  <c r="H736" i="33"/>
  <c r="H737" i="33"/>
  <c r="H738" i="33"/>
  <c r="H739" i="33"/>
  <c r="H740" i="33"/>
  <c r="H741" i="33"/>
  <c r="H742" i="33"/>
  <c r="H743" i="33"/>
  <c r="H744" i="33"/>
  <c r="H745" i="33"/>
  <c r="H746" i="33"/>
  <c r="H747" i="33"/>
  <c r="H748" i="33"/>
  <c r="H749" i="33"/>
  <c r="H750" i="33"/>
  <c r="H751" i="33"/>
  <c r="H752" i="33"/>
  <c r="H753" i="33"/>
  <c r="H754" i="33"/>
  <c r="H755" i="33"/>
  <c r="H756" i="33"/>
  <c r="H757" i="33"/>
  <c r="H758" i="33"/>
  <c r="H759" i="33"/>
  <c r="H760" i="33"/>
  <c r="H761" i="33"/>
  <c r="H762" i="33"/>
  <c r="H763" i="33"/>
  <c r="H764" i="33"/>
  <c r="H765" i="33"/>
  <c r="H766" i="33"/>
  <c r="H767" i="33"/>
  <c r="H768" i="33"/>
  <c r="H769" i="33"/>
  <c r="H770" i="33"/>
  <c r="H771" i="33"/>
  <c r="H772" i="33"/>
  <c r="H773" i="33"/>
  <c r="H774" i="33"/>
  <c r="H775" i="33"/>
  <c r="H776" i="33"/>
  <c r="H777" i="33"/>
  <c r="H778" i="33"/>
  <c r="H779" i="33"/>
  <c r="H780" i="33"/>
  <c r="H781" i="33"/>
  <c r="H782" i="33"/>
  <c r="H783" i="33"/>
  <c r="H784" i="33"/>
  <c r="H785" i="33"/>
  <c r="H786" i="33"/>
  <c r="H787" i="33"/>
  <c r="H788" i="33"/>
  <c r="H789" i="33"/>
  <c r="H790" i="33"/>
  <c r="H791" i="33"/>
  <c r="H792" i="33"/>
  <c r="H793" i="33"/>
  <c r="H794" i="33"/>
  <c r="H795" i="33"/>
  <c r="H796" i="33"/>
  <c r="H797" i="33"/>
  <c r="H798" i="33"/>
  <c r="H799" i="33"/>
  <c r="H800" i="33"/>
  <c r="H801" i="33"/>
  <c r="H802" i="33"/>
  <c r="H803" i="33"/>
  <c r="H804" i="33"/>
  <c r="H805" i="33"/>
  <c r="H806" i="33"/>
  <c r="H807" i="33"/>
  <c r="H808" i="33"/>
  <c r="H809" i="33"/>
  <c r="H810" i="33"/>
  <c r="H811" i="33"/>
  <c r="H812" i="33"/>
  <c r="H813" i="33"/>
  <c r="H814" i="33"/>
  <c r="H815" i="33"/>
  <c r="H816" i="33"/>
  <c r="H817" i="33"/>
  <c r="H818" i="33"/>
  <c r="H819" i="33"/>
  <c r="H820" i="33"/>
  <c r="H821" i="33"/>
  <c r="H822" i="33"/>
  <c r="H823" i="33"/>
  <c r="H824" i="33"/>
  <c r="H825" i="33"/>
  <c r="H826" i="33"/>
  <c r="H827" i="33"/>
  <c r="H828" i="33"/>
  <c r="H829" i="33"/>
  <c r="H830" i="33"/>
  <c r="H831" i="33"/>
  <c r="H832" i="33"/>
  <c r="H2" i="33"/>
  <c r="N3" i="33" l="1"/>
  <c r="N4" i="33"/>
  <c r="N5" i="33"/>
  <c r="N6" i="33"/>
  <c r="N7" i="33"/>
  <c r="N8" i="33"/>
  <c r="N9" i="33"/>
  <c r="N10" i="33"/>
  <c r="N11" i="33"/>
  <c r="N12" i="33"/>
  <c r="N13" i="33"/>
  <c r="N14" i="33"/>
  <c r="N15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32" i="33"/>
  <c r="N34" i="33"/>
  <c r="N35" i="33"/>
  <c r="N36" i="33"/>
  <c r="N37" i="33"/>
  <c r="N38" i="33"/>
  <c r="N39" i="33"/>
  <c r="N40" i="33"/>
  <c r="N41" i="33"/>
  <c r="N42" i="33"/>
  <c r="N43" i="33"/>
  <c r="N44" i="33"/>
  <c r="N45" i="33"/>
  <c r="N46" i="33"/>
  <c r="N47" i="33"/>
  <c r="N48" i="33"/>
  <c r="N49" i="33"/>
  <c r="N50" i="33"/>
  <c r="N51" i="33"/>
  <c r="N52" i="33"/>
  <c r="N53" i="33"/>
  <c r="N54" i="33"/>
  <c r="N55" i="33"/>
  <c r="N56" i="33"/>
  <c r="N57" i="33"/>
  <c r="N58" i="33"/>
  <c r="N59" i="33"/>
  <c r="N60" i="33"/>
  <c r="N61" i="33"/>
  <c r="N62" i="33"/>
  <c r="N63" i="33"/>
  <c r="N64" i="33"/>
  <c r="N65" i="33"/>
  <c r="N66" i="33"/>
  <c r="N67" i="33"/>
  <c r="N68" i="33"/>
  <c r="N69" i="33"/>
  <c r="N70" i="33"/>
  <c r="N71" i="33"/>
  <c r="N72" i="33"/>
  <c r="N73" i="33"/>
  <c r="N74" i="33"/>
  <c r="N75" i="33"/>
  <c r="N76" i="33"/>
  <c r="N77" i="33"/>
  <c r="N78" i="33"/>
  <c r="N79" i="33"/>
  <c r="N80" i="33"/>
  <c r="N81" i="33"/>
  <c r="N82" i="33"/>
  <c r="N83" i="33"/>
  <c r="N84" i="33"/>
  <c r="N85" i="33"/>
  <c r="N86" i="33"/>
  <c r="N87" i="33"/>
  <c r="N88" i="33"/>
  <c r="N89" i="33"/>
  <c r="N90" i="33"/>
  <c r="N91" i="33"/>
  <c r="N92" i="33"/>
  <c r="N93" i="33"/>
  <c r="N94" i="33"/>
  <c r="N95" i="33"/>
  <c r="N96" i="33"/>
  <c r="N97" i="33"/>
  <c r="N98" i="33"/>
  <c r="N99" i="33"/>
  <c r="N100" i="33"/>
  <c r="N101" i="33"/>
  <c r="N102" i="33"/>
  <c r="N103" i="33"/>
  <c r="N104" i="33"/>
  <c r="N105" i="33"/>
  <c r="N106" i="33"/>
  <c r="N107" i="33"/>
  <c r="N108" i="33"/>
  <c r="N109" i="33"/>
  <c r="N110" i="33"/>
  <c r="N111" i="33"/>
  <c r="N112" i="33"/>
  <c r="N113" i="33"/>
  <c r="N114" i="33"/>
  <c r="N115" i="33"/>
  <c r="N116" i="33"/>
  <c r="N117" i="33"/>
  <c r="N118" i="33"/>
  <c r="N119" i="33"/>
  <c r="N120" i="33"/>
  <c r="N121" i="33"/>
  <c r="N122" i="33"/>
  <c r="N123" i="33"/>
  <c r="N124" i="33"/>
  <c r="N125" i="33"/>
  <c r="N126" i="33"/>
  <c r="N127" i="33"/>
  <c r="N128" i="33"/>
  <c r="N129" i="33"/>
  <c r="N130" i="33"/>
  <c r="N131" i="33"/>
  <c r="N132" i="33"/>
  <c r="N133" i="33"/>
  <c r="N134" i="33"/>
  <c r="N135" i="33"/>
  <c r="N136" i="33"/>
  <c r="N137" i="33"/>
  <c r="N138" i="33"/>
  <c r="N139" i="33"/>
  <c r="N140" i="33"/>
  <c r="N141" i="33"/>
  <c r="N142" i="33"/>
  <c r="N143" i="33"/>
  <c r="N144" i="33"/>
  <c r="N145" i="33"/>
  <c r="N146" i="33"/>
  <c r="N147" i="33"/>
  <c r="N148" i="33"/>
  <c r="N149" i="33"/>
  <c r="N150" i="33"/>
  <c r="N151" i="33"/>
  <c r="N152" i="33"/>
  <c r="N153" i="33"/>
  <c r="N154" i="33"/>
  <c r="N155" i="33"/>
  <c r="N156" i="33"/>
  <c r="N157" i="33"/>
  <c r="N158" i="33"/>
  <c r="N159" i="33"/>
  <c r="N160" i="33"/>
  <c r="N161" i="33"/>
  <c r="N162" i="33"/>
  <c r="N163" i="33"/>
  <c r="N164" i="33"/>
  <c r="N165" i="33"/>
  <c r="N166" i="33"/>
  <c r="N167" i="33"/>
  <c r="N168" i="33"/>
  <c r="N169" i="33"/>
  <c r="N170" i="33"/>
  <c r="N171" i="33"/>
  <c r="N172" i="33"/>
  <c r="N173" i="33"/>
  <c r="N174" i="33"/>
  <c r="N175" i="33"/>
  <c r="N176" i="33"/>
  <c r="N177" i="33"/>
  <c r="N178" i="33"/>
  <c r="N179" i="33"/>
  <c r="N180" i="33"/>
  <c r="N181" i="33"/>
  <c r="N182" i="33"/>
  <c r="N183" i="33"/>
  <c r="N184" i="33"/>
  <c r="N185" i="33"/>
  <c r="N186" i="33"/>
  <c r="N187" i="33"/>
  <c r="N188" i="33"/>
  <c r="N189" i="33"/>
  <c r="N190" i="33"/>
  <c r="N191" i="33"/>
  <c r="N192" i="33"/>
  <c r="N193" i="33"/>
  <c r="N194" i="33"/>
  <c r="N195" i="33"/>
  <c r="N196" i="33"/>
  <c r="N197" i="33"/>
  <c r="N198" i="33"/>
  <c r="N199" i="33"/>
  <c r="N200" i="33"/>
  <c r="N201" i="33"/>
  <c r="N202" i="33"/>
  <c r="N203" i="33"/>
  <c r="N204" i="33"/>
  <c r="N205" i="33"/>
  <c r="N206" i="33"/>
  <c r="N207" i="33"/>
  <c r="N208" i="33"/>
  <c r="N209" i="33"/>
  <c r="N210" i="33"/>
  <c r="N211" i="33"/>
  <c r="N212" i="33"/>
  <c r="N213" i="33"/>
  <c r="N214" i="33"/>
  <c r="N215" i="33"/>
  <c r="N216" i="33"/>
  <c r="N217" i="33"/>
  <c r="N218" i="33"/>
  <c r="N219" i="33"/>
  <c r="N220" i="33"/>
  <c r="N221" i="33"/>
  <c r="N222" i="33"/>
  <c r="N223" i="33"/>
  <c r="N224" i="33"/>
  <c r="N225" i="33"/>
  <c r="N226" i="33"/>
  <c r="N227" i="33"/>
  <c r="N228" i="33"/>
  <c r="N229" i="33"/>
  <c r="N230" i="33"/>
  <c r="N231" i="33"/>
  <c r="N232" i="33"/>
  <c r="N233" i="33"/>
  <c r="N234" i="33"/>
  <c r="N235" i="33"/>
  <c r="N236" i="33"/>
  <c r="N237" i="33"/>
  <c r="N238" i="33"/>
  <c r="N239" i="33"/>
  <c r="N240" i="33"/>
  <c r="N241" i="33"/>
  <c r="N242" i="33"/>
  <c r="N243" i="33"/>
  <c r="N244" i="33"/>
  <c r="N245" i="33"/>
  <c r="N246" i="33"/>
  <c r="N247" i="33"/>
  <c r="N248" i="33"/>
  <c r="N249" i="33"/>
  <c r="N250" i="33"/>
  <c r="N251" i="33"/>
  <c r="N252" i="33"/>
  <c r="N253" i="33"/>
  <c r="N254" i="33"/>
  <c r="N255" i="33"/>
  <c r="N256" i="33"/>
  <c r="N257" i="33"/>
  <c r="N258" i="33"/>
  <c r="N259" i="33"/>
  <c r="N260" i="33"/>
  <c r="N261" i="33"/>
  <c r="N262" i="33"/>
  <c r="N263" i="33"/>
  <c r="N264" i="33"/>
  <c r="N265" i="33"/>
  <c r="N266" i="33"/>
  <c r="N267" i="33"/>
  <c r="N268" i="33"/>
  <c r="N269" i="33"/>
  <c r="N270" i="33"/>
  <c r="N271" i="33"/>
  <c r="N272" i="33"/>
  <c r="N273" i="33"/>
  <c r="N274" i="33"/>
  <c r="N275" i="33"/>
  <c r="N276" i="33"/>
  <c r="N277" i="33"/>
  <c r="N278" i="33"/>
  <c r="N279" i="33"/>
  <c r="N280" i="33"/>
  <c r="N281" i="33"/>
  <c r="N282" i="33"/>
  <c r="N283" i="33"/>
  <c r="N284" i="33"/>
  <c r="N285" i="33"/>
  <c r="N286" i="33"/>
  <c r="N287" i="33"/>
  <c r="N288" i="33"/>
  <c r="N289" i="33"/>
  <c r="N290" i="33"/>
  <c r="N291" i="33"/>
  <c r="N292" i="33"/>
  <c r="N293" i="33"/>
  <c r="N294" i="33"/>
  <c r="N295" i="33"/>
  <c r="N296" i="33"/>
  <c r="N297" i="33"/>
  <c r="N298" i="33"/>
  <c r="N300" i="33"/>
  <c r="N301" i="33"/>
  <c r="N302" i="33"/>
  <c r="N303" i="33"/>
  <c r="N304" i="33"/>
  <c r="N305" i="33"/>
  <c r="N306" i="33"/>
  <c r="N307" i="33"/>
  <c r="N308" i="33"/>
  <c r="N309" i="33"/>
  <c r="N310" i="33"/>
  <c r="N311" i="33"/>
  <c r="N312" i="33"/>
  <c r="N313" i="33"/>
  <c r="N314" i="33"/>
  <c r="N315" i="33"/>
  <c r="N316" i="33"/>
  <c r="N317" i="33"/>
  <c r="N318" i="33"/>
  <c r="N319" i="33"/>
  <c r="N320" i="33"/>
  <c r="N321" i="33"/>
  <c r="N322" i="33"/>
  <c r="N323" i="33"/>
  <c r="N324" i="33"/>
  <c r="N325" i="33"/>
  <c r="N326" i="33"/>
  <c r="N327" i="33"/>
  <c r="N328" i="33"/>
  <c r="N329" i="33"/>
  <c r="N330" i="33"/>
  <c r="N331" i="33"/>
  <c r="N332" i="33"/>
  <c r="N333" i="33"/>
  <c r="N334" i="33"/>
  <c r="N335" i="33"/>
  <c r="N336" i="33"/>
  <c r="N337" i="33"/>
  <c r="N338" i="33"/>
  <c r="N339" i="33"/>
  <c r="N340" i="33"/>
  <c r="N341" i="33"/>
  <c r="N342" i="33"/>
  <c r="N343" i="33"/>
  <c r="N344" i="33"/>
  <c r="N345" i="33"/>
  <c r="N346" i="33"/>
  <c r="N347" i="33"/>
  <c r="N348" i="33"/>
  <c r="N349" i="33"/>
  <c r="N350" i="33"/>
  <c r="N351" i="33"/>
  <c r="N352" i="33"/>
  <c r="N353" i="33"/>
  <c r="N354" i="33"/>
  <c r="N355" i="33"/>
  <c r="N356" i="33"/>
  <c r="N357" i="33"/>
  <c r="N358" i="33"/>
  <c r="N359" i="33"/>
  <c r="N360" i="33"/>
  <c r="N361" i="33"/>
  <c r="N362" i="33"/>
  <c r="N363" i="33"/>
  <c r="N364" i="33"/>
  <c r="N365" i="33"/>
  <c r="N366" i="33"/>
  <c r="N367" i="33"/>
  <c r="N368" i="33"/>
  <c r="N369" i="33"/>
  <c r="N370" i="33"/>
  <c r="N371" i="33"/>
  <c r="N372" i="33"/>
  <c r="N373" i="33"/>
  <c r="N374" i="33"/>
  <c r="N375" i="33"/>
  <c r="N376" i="33"/>
  <c r="N377" i="33"/>
  <c r="N378" i="33"/>
  <c r="N379" i="33"/>
  <c r="N380" i="33"/>
  <c r="N381" i="33"/>
  <c r="N382" i="33"/>
  <c r="N383" i="33"/>
  <c r="N384" i="33"/>
  <c r="N385" i="33"/>
  <c r="N386" i="33"/>
  <c r="N387" i="33"/>
  <c r="N388" i="33"/>
  <c r="N389" i="33"/>
  <c r="N390" i="33"/>
  <c r="N391" i="33"/>
  <c r="N392" i="33"/>
  <c r="N393" i="33"/>
  <c r="N394" i="33"/>
  <c r="N395" i="33"/>
  <c r="N396" i="33"/>
  <c r="N397" i="33"/>
  <c r="N398" i="33"/>
  <c r="N399" i="33"/>
  <c r="N400" i="33"/>
  <c r="N401" i="33"/>
  <c r="N402" i="33"/>
  <c r="N403" i="33"/>
  <c r="N404" i="33"/>
  <c r="N405" i="33"/>
  <c r="N406" i="33"/>
  <c r="N407" i="33"/>
  <c r="N408" i="33"/>
  <c r="N409" i="33"/>
  <c r="N410" i="33"/>
  <c r="N411" i="33"/>
  <c r="N412" i="33"/>
  <c r="N413" i="33"/>
  <c r="N414" i="33"/>
  <c r="N415" i="33"/>
  <c r="N416" i="33"/>
  <c r="N417" i="33"/>
  <c r="N418" i="33"/>
  <c r="N419" i="33"/>
  <c r="N420" i="33"/>
  <c r="N421" i="33"/>
  <c r="N422" i="33"/>
  <c r="N423" i="33"/>
  <c r="N424" i="33"/>
  <c r="N425" i="33"/>
  <c r="N426" i="33"/>
  <c r="N427" i="33"/>
  <c r="N428" i="33"/>
  <c r="N429" i="33"/>
  <c r="N430" i="33"/>
  <c r="N431" i="33"/>
  <c r="N432" i="33"/>
  <c r="N433" i="33"/>
  <c r="N434" i="33"/>
  <c r="N435" i="33"/>
  <c r="N436" i="33"/>
  <c r="N437" i="33"/>
  <c r="N438" i="33"/>
  <c r="N439" i="33"/>
  <c r="N440" i="33"/>
  <c r="N441" i="33"/>
  <c r="N442" i="33"/>
  <c r="N443" i="33"/>
  <c r="N444" i="33"/>
  <c r="N445" i="33"/>
  <c r="N446" i="33"/>
  <c r="N447" i="33"/>
  <c r="N448" i="33"/>
  <c r="N449" i="33"/>
  <c r="N450" i="33"/>
  <c r="N451" i="33"/>
  <c r="N452" i="33"/>
  <c r="N453" i="33"/>
  <c r="N454" i="33"/>
  <c r="N455" i="33"/>
  <c r="N456" i="33"/>
  <c r="N457" i="33"/>
  <c r="N458" i="33"/>
  <c r="N459" i="33"/>
  <c r="N460" i="33"/>
  <c r="N461" i="33"/>
  <c r="N462" i="33"/>
  <c r="N463" i="33"/>
  <c r="N464" i="33"/>
  <c r="N465" i="33"/>
  <c r="N466" i="33"/>
  <c r="N467" i="33"/>
  <c r="N468" i="33"/>
  <c r="N469" i="33"/>
  <c r="N470" i="33"/>
  <c r="N471" i="33"/>
  <c r="N472" i="33"/>
  <c r="N473" i="33"/>
  <c r="N474" i="33"/>
  <c r="N475" i="33"/>
  <c r="N476" i="33"/>
  <c r="N477" i="33"/>
  <c r="N479" i="33"/>
  <c r="N480" i="33"/>
  <c r="N481" i="33"/>
  <c r="N482" i="33"/>
  <c r="N483" i="33"/>
  <c r="N484" i="33"/>
  <c r="N485" i="33"/>
  <c r="N486" i="33"/>
  <c r="N487" i="33"/>
  <c r="N488" i="33"/>
  <c r="N489" i="33"/>
  <c r="N490" i="33"/>
  <c r="N491" i="33"/>
  <c r="N492" i="33"/>
  <c r="N493" i="33"/>
  <c r="N494" i="33"/>
  <c r="N495" i="33"/>
  <c r="N496" i="33"/>
  <c r="N497" i="33"/>
  <c r="N498" i="33"/>
  <c r="N499" i="33"/>
  <c r="N500" i="33"/>
  <c r="N501" i="33"/>
  <c r="N502" i="33"/>
  <c r="N503" i="33"/>
  <c r="N504" i="33"/>
  <c r="N505" i="33"/>
  <c r="N506" i="33"/>
  <c r="N507" i="33"/>
  <c r="N508" i="33"/>
  <c r="N509" i="33"/>
  <c r="N510" i="33"/>
  <c r="N511" i="33"/>
  <c r="N512" i="33"/>
  <c r="N513" i="33"/>
  <c r="N514" i="33"/>
  <c r="N515" i="33"/>
  <c r="N516" i="33"/>
  <c r="N517" i="33"/>
  <c r="N518" i="33"/>
  <c r="N519" i="33"/>
  <c r="N520" i="33"/>
  <c r="N521" i="33"/>
  <c r="N522" i="33"/>
  <c r="N523" i="33"/>
  <c r="N524" i="33"/>
  <c r="N525" i="33"/>
  <c r="N526" i="33"/>
  <c r="N527" i="33"/>
  <c r="N528" i="33"/>
  <c r="N529" i="33"/>
  <c r="N530" i="33"/>
  <c r="N531" i="33"/>
  <c r="N532" i="33"/>
  <c r="N533" i="33"/>
  <c r="N534" i="33"/>
  <c r="N535" i="33"/>
  <c r="N536" i="33"/>
  <c r="N537" i="33"/>
  <c r="N538" i="33"/>
  <c r="N539" i="33"/>
  <c r="N540" i="33"/>
  <c r="N541" i="33"/>
  <c r="N542" i="33"/>
  <c r="N543" i="33"/>
  <c r="N544" i="33"/>
  <c r="N545" i="33"/>
  <c r="N546" i="33"/>
  <c r="N547" i="33"/>
  <c r="N548" i="33"/>
  <c r="N549" i="33"/>
  <c r="N550" i="33"/>
  <c r="N551" i="33"/>
  <c r="N552" i="33"/>
  <c r="N553" i="33"/>
  <c r="N554" i="33"/>
  <c r="N555" i="33"/>
  <c r="N556" i="33"/>
  <c r="N557" i="33"/>
  <c r="N558" i="33"/>
  <c r="N559" i="33"/>
  <c r="N560" i="33"/>
  <c r="N561" i="33"/>
  <c r="N562" i="33"/>
  <c r="N563" i="33"/>
  <c r="N564" i="33"/>
  <c r="N565" i="33"/>
  <c r="N566" i="33"/>
  <c r="N567" i="33"/>
  <c r="N568" i="33"/>
  <c r="N569" i="33"/>
  <c r="N570" i="33"/>
  <c r="N571" i="33"/>
  <c r="N572" i="33"/>
  <c r="N573" i="33"/>
  <c r="N574" i="33"/>
  <c r="N575" i="33"/>
  <c r="N576" i="33"/>
  <c r="N577" i="33"/>
  <c r="N578" i="33"/>
  <c r="N579" i="33"/>
  <c r="N580" i="33"/>
  <c r="N581" i="33"/>
  <c r="N582" i="33"/>
  <c r="N583" i="33"/>
  <c r="N584" i="33"/>
  <c r="N585" i="33"/>
  <c r="N586" i="33"/>
  <c r="N587" i="33"/>
  <c r="N588" i="33"/>
  <c r="N589" i="33"/>
  <c r="N590" i="33"/>
  <c r="N591" i="33"/>
  <c r="N592" i="33"/>
  <c r="N593" i="33"/>
  <c r="N594" i="33"/>
  <c r="N595" i="33"/>
  <c r="N596" i="33"/>
  <c r="N597" i="33"/>
  <c r="N598" i="33"/>
  <c r="N599" i="33"/>
  <c r="N600" i="33"/>
  <c r="N601" i="33"/>
  <c r="N602" i="33"/>
  <c r="N603" i="33"/>
  <c r="N604" i="33"/>
  <c r="N605" i="33"/>
  <c r="N606" i="33"/>
  <c r="N607" i="33"/>
  <c r="N608" i="33"/>
  <c r="N609" i="33"/>
  <c r="N610" i="33"/>
  <c r="N611" i="33"/>
  <c r="N612" i="33"/>
  <c r="N613" i="33"/>
  <c r="N614" i="33"/>
  <c r="N615" i="33"/>
  <c r="N616" i="33"/>
  <c r="N617" i="33"/>
  <c r="N618" i="33"/>
  <c r="N619" i="33"/>
  <c r="N620" i="33"/>
  <c r="N621" i="33"/>
  <c r="N622" i="33"/>
  <c r="N623" i="33"/>
  <c r="N624" i="33"/>
  <c r="N627" i="33"/>
  <c r="N629" i="33"/>
  <c r="N630" i="33"/>
  <c r="N632" i="33"/>
  <c r="N638" i="33"/>
  <c r="N641" i="33"/>
  <c r="N642" i="33"/>
  <c r="N643" i="33"/>
  <c r="N644" i="33"/>
  <c r="N651" i="33"/>
  <c r="N652" i="33"/>
  <c r="N653" i="33"/>
  <c r="N654" i="33"/>
  <c r="N655" i="33"/>
  <c r="N656" i="33"/>
  <c r="N657" i="33"/>
  <c r="N658" i="33"/>
  <c r="N659" i="33"/>
  <c r="N660" i="33"/>
  <c r="N661" i="33"/>
  <c r="N662" i="33"/>
  <c r="N663" i="33"/>
  <c r="N664" i="33"/>
  <c r="N665" i="33"/>
  <c r="N666" i="33"/>
  <c r="N667" i="33"/>
  <c r="N668" i="33"/>
  <c r="N669" i="33"/>
  <c r="N670" i="33"/>
  <c r="N671" i="33"/>
  <c r="N672" i="33"/>
  <c r="N673" i="33"/>
  <c r="N674" i="33"/>
  <c r="N675" i="33"/>
  <c r="N676" i="33"/>
  <c r="N677" i="33"/>
  <c r="N678" i="33"/>
  <c r="N679" i="33"/>
  <c r="N680" i="33"/>
  <c r="N681" i="33"/>
  <c r="N682" i="33"/>
  <c r="N683" i="33"/>
  <c r="N684" i="33"/>
  <c r="N685" i="33"/>
  <c r="N686" i="33"/>
  <c r="N687" i="33"/>
  <c r="N688" i="33"/>
  <c r="N689" i="33"/>
  <c r="N691" i="33"/>
  <c r="N692" i="33"/>
  <c r="N693" i="33"/>
  <c r="N694" i="33"/>
  <c r="N695" i="33"/>
  <c r="N696" i="33"/>
  <c r="N697" i="33"/>
  <c r="N698" i="33"/>
  <c r="N699" i="33"/>
  <c r="N700" i="33"/>
  <c r="N701" i="33"/>
  <c r="N702" i="33"/>
  <c r="N703" i="33"/>
  <c r="N704" i="33"/>
  <c r="N705" i="33"/>
  <c r="N706" i="33"/>
  <c r="N707" i="33"/>
  <c r="N708" i="33"/>
  <c r="N709" i="33"/>
  <c r="N710" i="33"/>
  <c r="N711" i="33"/>
  <c r="N712" i="33"/>
  <c r="N713" i="33"/>
  <c r="N714" i="33"/>
  <c r="N715" i="33"/>
  <c r="N716" i="33"/>
  <c r="N717" i="33"/>
  <c r="N718" i="33"/>
  <c r="N719" i="33"/>
  <c r="N720" i="33"/>
  <c r="N721" i="33"/>
  <c r="N722" i="33"/>
  <c r="N723" i="33"/>
  <c r="N724" i="33"/>
  <c r="N725" i="33"/>
  <c r="N726" i="33"/>
  <c r="N727" i="33"/>
  <c r="N728" i="33"/>
  <c r="N729" i="33"/>
  <c r="N730" i="33"/>
  <c r="N731" i="33"/>
  <c r="N732" i="33"/>
  <c r="N733" i="33"/>
  <c r="N734" i="33"/>
  <c r="N735" i="33"/>
  <c r="N736" i="33"/>
  <c r="N737" i="33"/>
  <c r="N738" i="33"/>
  <c r="N739" i="33"/>
  <c r="N740" i="33"/>
  <c r="N741" i="33"/>
  <c r="N742" i="33"/>
  <c r="N743" i="33"/>
  <c r="N744" i="33"/>
  <c r="N745" i="33"/>
  <c r="N746" i="33"/>
  <c r="N747" i="33"/>
  <c r="N748" i="33"/>
  <c r="N749" i="33"/>
  <c r="N750" i="33"/>
  <c r="N751" i="33"/>
  <c r="N752" i="33"/>
  <c r="N753" i="33"/>
  <c r="N754" i="33"/>
  <c r="N755" i="33"/>
  <c r="N756" i="33"/>
  <c r="N757" i="33"/>
  <c r="N758" i="33"/>
  <c r="N759" i="33"/>
  <c r="N760" i="33"/>
  <c r="N761" i="33"/>
  <c r="N762" i="33"/>
  <c r="N763" i="33"/>
  <c r="N764" i="33"/>
  <c r="N765" i="33"/>
  <c r="N766" i="33"/>
  <c r="N767" i="33"/>
  <c r="N768" i="33"/>
  <c r="N769" i="33"/>
  <c r="N770" i="33"/>
  <c r="N771" i="33"/>
  <c r="N772" i="33"/>
  <c r="N773" i="33"/>
  <c r="N774" i="33"/>
  <c r="N775" i="33"/>
  <c r="N776" i="33"/>
  <c r="N777" i="33"/>
  <c r="N778" i="33"/>
  <c r="N779" i="33"/>
  <c r="N780" i="33"/>
  <c r="N781" i="33"/>
  <c r="N782" i="33"/>
  <c r="N783" i="33"/>
  <c r="N784" i="33"/>
  <c r="N785" i="33"/>
  <c r="N786" i="33"/>
  <c r="N787" i="33"/>
  <c r="N788" i="33"/>
  <c r="N789" i="33"/>
  <c r="N790" i="33"/>
  <c r="N791" i="33"/>
  <c r="N792" i="33"/>
  <c r="N793" i="33"/>
  <c r="N794" i="33"/>
  <c r="N795" i="33"/>
  <c r="N796" i="33"/>
  <c r="N797" i="33"/>
  <c r="N798" i="33"/>
  <c r="N799" i="33"/>
  <c r="N800" i="33"/>
  <c r="N801" i="33"/>
  <c r="N802" i="33"/>
  <c r="N803" i="33"/>
  <c r="N804" i="33"/>
  <c r="N805" i="33"/>
  <c r="N806" i="33"/>
  <c r="N807" i="33"/>
  <c r="N808" i="33"/>
  <c r="N809" i="33"/>
  <c r="N810" i="33"/>
  <c r="N811" i="33"/>
  <c r="N812" i="33"/>
  <c r="N813" i="33"/>
  <c r="N814" i="33"/>
  <c r="N815" i="33"/>
  <c r="N816" i="33"/>
  <c r="N817" i="33"/>
  <c r="N818" i="33"/>
  <c r="N819" i="33"/>
  <c r="N820" i="33"/>
  <c r="N821" i="33"/>
  <c r="N822" i="33"/>
  <c r="N823" i="33"/>
  <c r="N824" i="33"/>
  <c r="N825" i="33"/>
  <c r="N826" i="33"/>
  <c r="N827" i="33"/>
  <c r="N828" i="33"/>
  <c r="N829" i="33"/>
  <c r="N830" i="33"/>
  <c r="N831" i="33"/>
  <c r="N832" i="33"/>
  <c r="N2" i="33"/>
  <c r="L3" i="33"/>
  <c r="L4" i="33"/>
  <c r="L5" i="33"/>
  <c r="L6" i="33"/>
  <c r="L7" i="33"/>
  <c r="L8" i="33"/>
  <c r="L9" i="33"/>
  <c r="L10" i="33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25" i="33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61" i="33"/>
  <c r="L62" i="33"/>
  <c r="L63" i="33"/>
  <c r="L64" i="33"/>
  <c r="L65" i="33"/>
  <c r="L66" i="33"/>
  <c r="L67" i="33"/>
  <c r="L68" i="33"/>
  <c r="L69" i="33"/>
  <c r="L70" i="33"/>
  <c r="L71" i="33"/>
  <c r="L72" i="33"/>
  <c r="L73" i="33"/>
  <c r="L74" i="33"/>
  <c r="L75" i="33"/>
  <c r="L76" i="33"/>
  <c r="L77" i="33"/>
  <c r="L78" i="33"/>
  <c r="L79" i="33"/>
  <c r="L80" i="33"/>
  <c r="L81" i="33"/>
  <c r="L82" i="33"/>
  <c r="L83" i="33"/>
  <c r="L84" i="33"/>
  <c r="L85" i="33"/>
  <c r="L86" i="33"/>
  <c r="L87" i="33"/>
  <c r="L88" i="33"/>
  <c r="L89" i="33"/>
  <c r="L90" i="33"/>
  <c r="L91" i="33"/>
  <c r="L92" i="33"/>
  <c r="L93" i="33"/>
  <c r="L94" i="33"/>
  <c r="L95" i="33"/>
  <c r="L96" i="33"/>
  <c r="L97" i="33"/>
  <c r="L98" i="33"/>
  <c r="L99" i="33"/>
  <c r="L100" i="33"/>
  <c r="L101" i="33"/>
  <c r="L102" i="33"/>
  <c r="L103" i="33"/>
  <c r="L104" i="33"/>
  <c r="L105" i="33"/>
  <c r="L106" i="33"/>
  <c r="L107" i="33"/>
  <c r="L108" i="33"/>
  <c r="L109" i="33"/>
  <c r="L110" i="33"/>
  <c r="L111" i="33"/>
  <c r="L112" i="33"/>
  <c r="L113" i="33"/>
  <c r="L114" i="33"/>
  <c r="L115" i="33"/>
  <c r="L116" i="33"/>
  <c r="L117" i="33"/>
  <c r="L118" i="33"/>
  <c r="L119" i="33"/>
  <c r="L120" i="33"/>
  <c r="L121" i="33"/>
  <c r="L122" i="33"/>
  <c r="L123" i="33"/>
  <c r="L124" i="33"/>
  <c r="L125" i="33"/>
  <c r="L126" i="33"/>
  <c r="L127" i="33"/>
  <c r="L128" i="33"/>
  <c r="L129" i="33"/>
  <c r="L130" i="33"/>
  <c r="L131" i="33"/>
  <c r="L132" i="33"/>
  <c r="L133" i="33"/>
  <c r="L134" i="33"/>
  <c r="L135" i="33"/>
  <c r="L136" i="33"/>
  <c r="L137" i="33"/>
  <c r="L138" i="33"/>
  <c r="L139" i="33"/>
  <c r="L140" i="33"/>
  <c r="L141" i="33"/>
  <c r="L142" i="33"/>
  <c r="L143" i="33"/>
  <c r="L144" i="33"/>
  <c r="L145" i="33"/>
  <c r="L146" i="33"/>
  <c r="L147" i="33"/>
  <c r="L148" i="33"/>
  <c r="L149" i="33"/>
  <c r="L150" i="33"/>
  <c r="L151" i="33"/>
  <c r="L152" i="33"/>
  <c r="L153" i="33"/>
  <c r="L154" i="33"/>
  <c r="L155" i="33"/>
  <c r="L156" i="33"/>
  <c r="L157" i="33"/>
  <c r="L158" i="33"/>
  <c r="L159" i="33"/>
  <c r="L160" i="33"/>
  <c r="L161" i="33"/>
  <c r="L162" i="33"/>
  <c r="L163" i="33"/>
  <c r="L164" i="33"/>
  <c r="L165" i="33"/>
  <c r="L166" i="33"/>
  <c r="L167" i="33"/>
  <c r="L168" i="33"/>
  <c r="L169" i="33"/>
  <c r="L170" i="33"/>
  <c r="L171" i="33"/>
  <c r="L172" i="33"/>
  <c r="L173" i="33"/>
  <c r="L174" i="33"/>
  <c r="L175" i="33"/>
  <c r="L176" i="33"/>
  <c r="L177" i="33"/>
  <c r="L178" i="33"/>
  <c r="L179" i="33"/>
  <c r="L180" i="33"/>
  <c r="L181" i="33"/>
  <c r="L182" i="33"/>
  <c r="L183" i="33"/>
  <c r="L184" i="33"/>
  <c r="L185" i="33"/>
  <c r="L186" i="33"/>
  <c r="L187" i="33"/>
  <c r="L188" i="33"/>
  <c r="L189" i="33"/>
  <c r="L190" i="33"/>
  <c r="L191" i="33"/>
  <c r="L192" i="33"/>
  <c r="L193" i="33"/>
  <c r="L194" i="33"/>
  <c r="L195" i="33"/>
  <c r="L196" i="33"/>
  <c r="L197" i="33"/>
  <c r="L198" i="33"/>
  <c r="L199" i="33"/>
  <c r="L200" i="33"/>
  <c r="L201" i="33"/>
  <c r="L202" i="33"/>
  <c r="L203" i="33"/>
  <c r="L204" i="33"/>
  <c r="L205" i="33"/>
  <c r="L206" i="33"/>
  <c r="L207" i="33"/>
  <c r="L208" i="33"/>
  <c r="L209" i="33"/>
  <c r="L210" i="33"/>
  <c r="L211" i="33"/>
  <c r="L212" i="33"/>
  <c r="L213" i="33"/>
  <c r="L214" i="33"/>
  <c r="L215" i="33"/>
  <c r="L216" i="33"/>
  <c r="L217" i="33"/>
  <c r="L218" i="33"/>
  <c r="L219" i="33"/>
  <c r="L220" i="33"/>
  <c r="L221" i="33"/>
  <c r="L222" i="33"/>
  <c r="L223" i="33"/>
  <c r="L224" i="33"/>
  <c r="L225" i="33"/>
  <c r="L226" i="33"/>
  <c r="L227" i="33"/>
  <c r="L228" i="33"/>
  <c r="L229" i="33"/>
  <c r="L230" i="33"/>
  <c r="L231" i="33"/>
  <c r="L232" i="33"/>
  <c r="L233" i="33"/>
  <c r="L234" i="33"/>
  <c r="L235" i="33"/>
  <c r="L236" i="33"/>
  <c r="L237" i="33"/>
  <c r="L238" i="33"/>
  <c r="L239" i="33"/>
  <c r="L240" i="33"/>
  <c r="L241" i="33"/>
  <c r="L242" i="33"/>
  <c r="L243" i="33"/>
  <c r="L244" i="33"/>
  <c r="L245" i="33"/>
  <c r="L246" i="33"/>
  <c r="L247" i="33"/>
  <c r="L248" i="33"/>
  <c r="L249" i="33"/>
  <c r="L250" i="33"/>
  <c r="L251" i="33"/>
  <c r="L252" i="33"/>
  <c r="L253" i="33"/>
  <c r="L254" i="33"/>
  <c r="L255" i="33"/>
  <c r="L256" i="33"/>
  <c r="L257" i="33"/>
  <c r="L258" i="33"/>
  <c r="L259" i="33"/>
  <c r="L260" i="33"/>
  <c r="L261" i="33"/>
  <c r="L262" i="33"/>
  <c r="L263" i="33"/>
  <c r="L264" i="33"/>
  <c r="L265" i="33"/>
  <c r="L266" i="33"/>
  <c r="L267" i="33"/>
  <c r="L268" i="33"/>
  <c r="L269" i="33"/>
  <c r="L270" i="33"/>
  <c r="L271" i="33"/>
  <c r="L272" i="33"/>
  <c r="L273" i="33"/>
  <c r="L274" i="33"/>
  <c r="L275" i="33"/>
  <c r="L276" i="33"/>
  <c r="L277" i="33"/>
  <c r="L278" i="33"/>
  <c r="L279" i="33"/>
  <c r="L280" i="33"/>
  <c r="L281" i="33"/>
  <c r="L282" i="33"/>
  <c r="L283" i="33"/>
  <c r="L284" i="33"/>
  <c r="L285" i="33"/>
  <c r="L286" i="33"/>
  <c r="L287" i="33"/>
  <c r="L288" i="33"/>
  <c r="L289" i="33"/>
  <c r="L290" i="33"/>
  <c r="L291" i="33"/>
  <c r="L292" i="33"/>
  <c r="L293" i="33"/>
  <c r="L294" i="33"/>
  <c r="L295" i="33"/>
  <c r="L296" i="33"/>
  <c r="L297" i="33"/>
  <c r="L298" i="33"/>
  <c r="L299" i="33"/>
  <c r="L300" i="33"/>
  <c r="L301" i="33"/>
  <c r="L302" i="33"/>
  <c r="L303" i="33"/>
  <c r="L304" i="33"/>
  <c r="L305" i="33"/>
  <c r="L306" i="33"/>
  <c r="L307" i="33"/>
  <c r="L308" i="33"/>
  <c r="L309" i="33"/>
  <c r="L310" i="33"/>
  <c r="L311" i="33"/>
  <c r="L312" i="33"/>
  <c r="L313" i="33"/>
  <c r="L314" i="33"/>
  <c r="L315" i="33"/>
  <c r="L316" i="33"/>
  <c r="L317" i="33"/>
  <c r="L318" i="33"/>
  <c r="L319" i="33"/>
  <c r="L320" i="33"/>
  <c r="L321" i="33"/>
  <c r="L322" i="33"/>
  <c r="L323" i="33"/>
  <c r="L324" i="33"/>
  <c r="L325" i="33"/>
  <c r="L326" i="33"/>
  <c r="L327" i="33"/>
  <c r="L328" i="33"/>
  <c r="L329" i="33"/>
  <c r="L330" i="33"/>
  <c r="L331" i="33"/>
  <c r="L332" i="33"/>
  <c r="L333" i="33"/>
  <c r="L334" i="33"/>
  <c r="L335" i="33"/>
  <c r="L336" i="33"/>
  <c r="L337" i="33"/>
  <c r="L338" i="33"/>
  <c r="L339" i="33"/>
  <c r="L340" i="33"/>
  <c r="L341" i="33"/>
  <c r="L342" i="33"/>
  <c r="L343" i="33"/>
  <c r="L344" i="33"/>
  <c r="L345" i="33"/>
  <c r="L346" i="33"/>
  <c r="L347" i="33"/>
  <c r="L348" i="33"/>
  <c r="L349" i="33"/>
  <c r="L350" i="33"/>
  <c r="L351" i="33"/>
  <c r="L352" i="33"/>
  <c r="L353" i="33"/>
  <c r="L354" i="33"/>
  <c r="L355" i="33"/>
  <c r="L356" i="33"/>
  <c r="L357" i="33"/>
  <c r="L358" i="33"/>
  <c r="L359" i="33"/>
  <c r="L360" i="33"/>
  <c r="L361" i="33"/>
  <c r="L362" i="33"/>
  <c r="L363" i="33"/>
  <c r="L364" i="33"/>
  <c r="L365" i="33"/>
  <c r="L366" i="33"/>
  <c r="L367" i="33"/>
  <c r="L368" i="33"/>
  <c r="L369" i="33"/>
  <c r="L370" i="33"/>
  <c r="L371" i="33"/>
  <c r="L372" i="33"/>
  <c r="L373" i="33"/>
  <c r="L374" i="33"/>
  <c r="L375" i="33"/>
  <c r="L376" i="33"/>
  <c r="L377" i="33"/>
  <c r="L378" i="33"/>
  <c r="L379" i="33"/>
  <c r="L380" i="33"/>
  <c r="L381" i="33"/>
  <c r="L382" i="33"/>
  <c r="L383" i="33"/>
  <c r="L384" i="33"/>
  <c r="L385" i="33"/>
  <c r="L386" i="33"/>
  <c r="L387" i="33"/>
  <c r="L388" i="33"/>
  <c r="L389" i="33"/>
  <c r="L390" i="33"/>
  <c r="L391" i="33"/>
  <c r="L392" i="33"/>
  <c r="L393" i="33"/>
  <c r="L394" i="33"/>
  <c r="L395" i="33"/>
  <c r="L396" i="33"/>
  <c r="L397" i="33"/>
  <c r="L398" i="33"/>
  <c r="L399" i="33"/>
  <c r="L400" i="33"/>
  <c r="L401" i="33"/>
  <c r="L402" i="33"/>
  <c r="L403" i="33"/>
  <c r="L404" i="33"/>
  <c r="L405" i="33"/>
  <c r="L406" i="33"/>
  <c r="L407" i="33"/>
  <c r="L408" i="33"/>
  <c r="L409" i="33"/>
  <c r="L410" i="33"/>
  <c r="L411" i="33"/>
  <c r="L412" i="33"/>
  <c r="L413" i="33"/>
  <c r="L414" i="33"/>
  <c r="L415" i="33"/>
  <c r="L416" i="33"/>
  <c r="L417" i="33"/>
  <c r="L418" i="33"/>
  <c r="L419" i="33"/>
  <c r="L420" i="33"/>
  <c r="L421" i="33"/>
  <c r="L422" i="33"/>
  <c r="L423" i="33"/>
  <c r="L424" i="33"/>
  <c r="L425" i="33"/>
  <c r="L426" i="33"/>
  <c r="L427" i="33"/>
  <c r="L428" i="33"/>
  <c r="L429" i="33"/>
  <c r="L430" i="33"/>
  <c r="L431" i="33"/>
  <c r="L432" i="33"/>
  <c r="L433" i="33"/>
  <c r="L434" i="33"/>
  <c r="L435" i="33"/>
  <c r="L436" i="33"/>
  <c r="L437" i="33"/>
  <c r="L438" i="33"/>
  <c r="L439" i="33"/>
  <c r="L440" i="33"/>
  <c r="L441" i="33"/>
  <c r="L442" i="33"/>
  <c r="L443" i="33"/>
  <c r="L444" i="33"/>
  <c r="L445" i="33"/>
  <c r="L446" i="33"/>
  <c r="L447" i="33"/>
  <c r="L448" i="33"/>
  <c r="L449" i="33"/>
  <c r="L450" i="33"/>
  <c r="L451" i="33"/>
  <c r="L452" i="33"/>
  <c r="L453" i="33"/>
  <c r="L454" i="33"/>
  <c r="L455" i="33"/>
  <c r="L456" i="33"/>
  <c r="L457" i="33"/>
  <c r="L458" i="33"/>
  <c r="L459" i="33"/>
  <c r="L460" i="33"/>
  <c r="L461" i="33"/>
  <c r="L462" i="33"/>
  <c r="L463" i="33"/>
  <c r="L464" i="33"/>
  <c r="L465" i="33"/>
  <c r="L466" i="33"/>
  <c r="L467" i="33"/>
  <c r="L468" i="33"/>
  <c r="L469" i="33"/>
  <c r="L470" i="33"/>
  <c r="L471" i="33"/>
  <c r="L472" i="33"/>
  <c r="L473" i="33"/>
  <c r="L474" i="33"/>
  <c r="L475" i="33"/>
  <c r="L476" i="33"/>
  <c r="L477" i="33"/>
  <c r="L478" i="33"/>
  <c r="L479" i="33"/>
  <c r="L480" i="33"/>
  <c r="L481" i="33"/>
  <c r="L482" i="33"/>
  <c r="L483" i="33"/>
  <c r="L484" i="33"/>
  <c r="L485" i="33"/>
  <c r="L486" i="33"/>
  <c r="L487" i="33"/>
  <c r="L488" i="33"/>
  <c r="L489" i="33"/>
  <c r="L490" i="33"/>
  <c r="L491" i="33"/>
  <c r="L492" i="33"/>
  <c r="L493" i="33"/>
  <c r="L494" i="33"/>
  <c r="L495" i="33"/>
  <c r="L496" i="33"/>
  <c r="L497" i="33"/>
  <c r="L498" i="33"/>
  <c r="L499" i="33"/>
  <c r="L500" i="33"/>
  <c r="L501" i="33"/>
  <c r="L502" i="33"/>
  <c r="L503" i="33"/>
  <c r="L504" i="33"/>
  <c r="L505" i="33"/>
  <c r="L506" i="33"/>
  <c r="L507" i="33"/>
  <c r="L508" i="33"/>
  <c r="L509" i="33"/>
  <c r="L510" i="33"/>
  <c r="L511" i="33"/>
  <c r="L512" i="33"/>
  <c r="L513" i="33"/>
  <c r="L514" i="33"/>
  <c r="L515" i="33"/>
  <c r="L516" i="33"/>
  <c r="L517" i="33"/>
  <c r="L518" i="33"/>
  <c r="L519" i="33"/>
  <c r="L520" i="33"/>
  <c r="L521" i="33"/>
  <c r="L522" i="33"/>
  <c r="L523" i="33"/>
  <c r="L524" i="33"/>
  <c r="L525" i="33"/>
  <c r="L526" i="33"/>
  <c r="L527" i="33"/>
  <c r="L528" i="33"/>
  <c r="L529" i="33"/>
  <c r="L530" i="33"/>
  <c r="L531" i="33"/>
  <c r="L532" i="33"/>
  <c r="L533" i="33"/>
  <c r="L534" i="33"/>
  <c r="L535" i="33"/>
  <c r="L536" i="33"/>
  <c r="L537" i="33"/>
  <c r="L538" i="33"/>
  <c r="L539" i="33"/>
  <c r="L540" i="33"/>
  <c r="L541" i="33"/>
  <c r="L542" i="33"/>
  <c r="L543" i="33"/>
  <c r="L544" i="33"/>
  <c r="L545" i="33"/>
  <c r="L546" i="33"/>
  <c r="L547" i="33"/>
  <c r="L548" i="33"/>
  <c r="L549" i="33"/>
  <c r="L550" i="33"/>
  <c r="L551" i="33"/>
  <c r="L552" i="33"/>
  <c r="L553" i="33"/>
  <c r="L554" i="33"/>
  <c r="L555" i="33"/>
  <c r="L556" i="33"/>
  <c r="L557" i="33"/>
  <c r="L558" i="33"/>
  <c r="L559" i="33"/>
  <c r="L560" i="33"/>
  <c r="L561" i="33"/>
  <c r="L562" i="33"/>
  <c r="L563" i="33"/>
  <c r="L564" i="33"/>
  <c r="L565" i="33"/>
  <c r="L566" i="33"/>
  <c r="L567" i="33"/>
  <c r="L568" i="33"/>
  <c r="L569" i="33"/>
  <c r="L570" i="33"/>
  <c r="L571" i="33"/>
  <c r="L572" i="33"/>
  <c r="L573" i="33"/>
  <c r="L574" i="33"/>
  <c r="L575" i="33"/>
  <c r="L576" i="33"/>
  <c r="L577" i="33"/>
  <c r="L578" i="33"/>
  <c r="L579" i="33"/>
  <c r="L580" i="33"/>
  <c r="L581" i="33"/>
  <c r="L582" i="33"/>
  <c r="L583" i="33"/>
  <c r="L584" i="33"/>
  <c r="L585" i="33"/>
  <c r="L586" i="33"/>
  <c r="L587" i="33"/>
  <c r="L588" i="33"/>
  <c r="L589" i="33"/>
  <c r="L590" i="33"/>
  <c r="L591" i="33"/>
  <c r="L592" i="33"/>
  <c r="L593" i="33"/>
  <c r="L594" i="33"/>
  <c r="L595" i="33"/>
  <c r="L596" i="33"/>
  <c r="L597" i="33"/>
  <c r="L598" i="33"/>
  <c r="L599" i="33"/>
  <c r="L600" i="33"/>
  <c r="L601" i="33"/>
  <c r="L602" i="33"/>
  <c r="L603" i="33"/>
  <c r="L604" i="33"/>
  <c r="L605" i="33"/>
  <c r="L606" i="33"/>
  <c r="L607" i="33"/>
  <c r="L608" i="33"/>
  <c r="L609" i="33"/>
  <c r="L610" i="33"/>
  <c r="L611" i="33"/>
  <c r="L612" i="33"/>
  <c r="L613" i="33"/>
  <c r="L614" i="33"/>
  <c r="L615" i="33"/>
  <c r="L616" i="33"/>
  <c r="L617" i="33"/>
  <c r="L618" i="33"/>
  <c r="L619" i="33"/>
  <c r="L620" i="33"/>
  <c r="L621" i="33"/>
  <c r="L622" i="33"/>
  <c r="L623" i="33"/>
  <c r="L624" i="33"/>
  <c r="L625" i="33"/>
  <c r="L626" i="33"/>
  <c r="L627" i="33"/>
  <c r="L628" i="33"/>
  <c r="L629" i="33"/>
  <c r="L630" i="33"/>
  <c r="L631" i="33"/>
  <c r="L632" i="33"/>
  <c r="L633" i="33"/>
  <c r="L634" i="33"/>
  <c r="L635" i="33"/>
  <c r="L636" i="33"/>
  <c r="L637" i="33"/>
  <c r="L638" i="33"/>
  <c r="L639" i="33"/>
  <c r="L640" i="33"/>
  <c r="L641" i="33"/>
  <c r="L642" i="33"/>
  <c r="L643" i="33"/>
  <c r="L644" i="33"/>
  <c r="L645" i="33"/>
  <c r="L646" i="33"/>
  <c r="L647" i="33"/>
  <c r="L648" i="33"/>
  <c r="L649" i="33"/>
  <c r="L650" i="33"/>
  <c r="L651" i="33"/>
  <c r="L652" i="33"/>
  <c r="L653" i="33"/>
  <c r="L654" i="33"/>
  <c r="L655" i="33"/>
  <c r="L656" i="33"/>
  <c r="L657" i="33"/>
  <c r="L658" i="33"/>
  <c r="L659" i="33"/>
  <c r="L660" i="33"/>
  <c r="L661" i="33"/>
  <c r="L662" i="33"/>
  <c r="L663" i="33"/>
  <c r="L664" i="33"/>
  <c r="L665" i="33"/>
  <c r="L666" i="33"/>
  <c r="L667" i="33"/>
  <c r="L668" i="33"/>
  <c r="L669" i="33"/>
  <c r="L670" i="33"/>
  <c r="L671" i="33"/>
  <c r="L672" i="33"/>
  <c r="L673" i="33"/>
  <c r="L674" i="33"/>
  <c r="L675" i="33"/>
  <c r="L676" i="33"/>
  <c r="L677" i="33"/>
  <c r="L678" i="33"/>
  <c r="L679" i="33"/>
  <c r="L680" i="33"/>
  <c r="L681" i="33"/>
  <c r="L682" i="33"/>
  <c r="L683" i="33"/>
  <c r="L684" i="33"/>
  <c r="L685" i="33"/>
  <c r="L686" i="33"/>
  <c r="L687" i="33"/>
  <c r="L688" i="33"/>
  <c r="L689" i="33"/>
  <c r="L690" i="33"/>
  <c r="L691" i="33"/>
  <c r="L692" i="33"/>
  <c r="L693" i="33"/>
  <c r="L694" i="33"/>
  <c r="L695" i="33"/>
  <c r="L696" i="33"/>
  <c r="L697" i="33"/>
  <c r="L698" i="33"/>
  <c r="L699" i="33"/>
  <c r="L700" i="33"/>
  <c r="L701" i="33"/>
  <c r="L702" i="33"/>
  <c r="L703" i="33"/>
  <c r="L704" i="33"/>
  <c r="L705" i="33"/>
  <c r="L706" i="33"/>
  <c r="L707" i="33"/>
  <c r="L708" i="33"/>
  <c r="L709" i="33"/>
  <c r="L710" i="33"/>
  <c r="L711" i="33"/>
  <c r="L712" i="33"/>
  <c r="L713" i="33"/>
  <c r="L714" i="33"/>
  <c r="L715" i="33"/>
  <c r="L716" i="33"/>
  <c r="L717" i="33"/>
  <c r="L718" i="33"/>
  <c r="L719" i="33"/>
  <c r="L720" i="33"/>
  <c r="L721" i="33"/>
  <c r="L722" i="33"/>
  <c r="L723" i="33"/>
  <c r="L724" i="33"/>
  <c r="L725" i="33"/>
  <c r="L726" i="33"/>
  <c r="L727" i="33"/>
  <c r="L728" i="33"/>
  <c r="L729" i="33"/>
  <c r="L730" i="33"/>
  <c r="L731" i="33"/>
  <c r="L732" i="33"/>
  <c r="L733" i="33"/>
  <c r="L734" i="33"/>
  <c r="L735" i="33"/>
  <c r="L736" i="33"/>
  <c r="L737" i="33"/>
  <c r="L738" i="33"/>
  <c r="L739" i="33"/>
  <c r="L740" i="33"/>
  <c r="L741" i="33"/>
  <c r="L742" i="33"/>
  <c r="L743" i="33"/>
  <c r="L744" i="33"/>
  <c r="L745" i="33"/>
  <c r="L746" i="33"/>
  <c r="L747" i="33"/>
  <c r="L748" i="33"/>
  <c r="L749" i="33"/>
  <c r="L750" i="33"/>
  <c r="L751" i="33"/>
  <c r="L752" i="33"/>
  <c r="L753" i="33"/>
  <c r="L754" i="33"/>
  <c r="L755" i="33"/>
  <c r="L756" i="33"/>
  <c r="L757" i="33"/>
  <c r="L758" i="33"/>
  <c r="L759" i="33"/>
  <c r="L760" i="33"/>
  <c r="L761" i="33"/>
  <c r="L762" i="33"/>
  <c r="L763" i="33"/>
  <c r="L764" i="33"/>
  <c r="L765" i="33"/>
  <c r="L766" i="33"/>
  <c r="L767" i="33"/>
  <c r="L768" i="33"/>
  <c r="L769" i="33"/>
  <c r="L770" i="33"/>
  <c r="L771" i="33"/>
  <c r="L772" i="33"/>
  <c r="L773" i="33"/>
  <c r="L774" i="33"/>
  <c r="L775" i="33"/>
  <c r="L776" i="33"/>
  <c r="L777" i="33"/>
  <c r="L778" i="33"/>
  <c r="L779" i="33"/>
  <c r="L780" i="33"/>
  <c r="L781" i="33"/>
  <c r="L782" i="33"/>
  <c r="L783" i="33"/>
  <c r="L784" i="33"/>
  <c r="L785" i="33"/>
  <c r="L786" i="33"/>
  <c r="L787" i="33"/>
  <c r="L788" i="33"/>
  <c r="L789" i="33"/>
  <c r="L790" i="33"/>
  <c r="L791" i="33"/>
  <c r="L792" i="33"/>
  <c r="L793" i="33"/>
  <c r="L794" i="33"/>
  <c r="L795" i="33"/>
  <c r="L796" i="33"/>
  <c r="L797" i="33"/>
  <c r="L798" i="33"/>
  <c r="L799" i="33"/>
  <c r="L800" i="33"/>
  <c r="L801" i="33"/>
  <c r="L802" i="33"/>
  <c r="L803" i="33"/>
  <c r="L804" i="33"/>
  <c r="L805" i="33"/>
  <c r="L806" i="33"/>
  <c r="L807" i="33"/>
  <c r="L808" i="33"/>
  <c r="L809" i="33"/>
  <c r="L810" i="33"/>
  <c r="L811" i="33"/>
  <c r="L812" i="33"/>
  <c r="L813" i="33"/>
  <c r="L814" i="33"/>
  <c r="L815" i="33"/>
  <c r="L816" i="33"/>
  <c r="L817" i="33"/>
  <c r="L818" i="33"/>
  <c r="L819" i="33"/>
  <c r="L820" i="33"/>
  <c r="L821" i="33"/>
  <c r="L822" i="33"/>
  <c r="L823" i="33"/>
  <c r="L824" i="33"/>
  <c r="L825" i="33"/>
  <c r="L826" i="33"/>
  <c r="L827" i="33"/>
  <c r="L828" i="33"/>
  <c r="L829" i="33"/>
  <c r="L830" i="33"/>
  <c r="L831" i="33"/>
  <c r="L832" i="33"/>
  <c r="L2" i="33"/>
  <c r="C832" i="33"/>
  <c r="D832" i="33"/>
  <c r="E832" i="33"/>
  <c r="F832" i="33"/>
  <c r="G832" i="33"/>
  <c r="I832" i="33"/>
  <c r="J832" i="33" s="1"/>
  <c r="C828" i="33"/>
  <c r="D828" i="33"/>
  <c r="E828" i="33"/>
  <c r="F828" i="33"/>
  <c r="G828" i="33"/>
  <c r="I828" i="33"/>
  <c r="J828" i="33" s="1"/>
  <c r="C829" i="33"/>
  <c r="D829" i="33"/>
  <c r="E829" i="33"/>
  <c r="F829" i="33"/>
  <c r="G829" i="33"/>
  <c r="I829" i="33"/>
  <c r="J829" i="33" s="1"/>
  <c r="C830" i="33"/>
  <c r="D830" i="33"/>
  <c r="E830" i="33"/>
  <c r="F830" i="33"/>
  <c r="G830" i="33"/>
  <c r="I830" i="33"/>
  <c r="J830" i="33" s="1"/>
  <c r="C831" i="33"/>
  <c r="D831" i="33"/>
  <c r="E831" i="33"/>
  <c r="F831" i="33"/>
  <c r="G831" i="33"/>
  <c r="I831" i="33"/>
  <c r="J831" i="33" s="1"/>
  <c r="C808" i="33"/>
  <c r="D808" i="33"/>
  <c r="E808" i="33"/>
  <c r="F808" i="33"/>
  <c r="G808" i="33"/>
  <c r="I808" i="33"/>
  <c r="J808" i="33" s="1"/>
  <c r="C809" i="33"/>
  <c r="D809" i="33"/>
  <c r="E809" i="33"/>
  <c r="F809" i="33"/>
  <c r="G809" i="33"/>
  <c r="I809" i="33"/>
  <c r="J809" i="33" s="1"/>
  <c r="C810" i="33"/>
  <c r="D810" i="33"/>
  <c r="E810" i="33"/>
  <c r="F810" i="33"/>
  <c r="G810" i="33"/>
  <c r="I810" i="33"/>
  <c r="J810" i="33" s="1"/>
  <c r="C811" i="33"/>
  <c r="D811" i="33"/>
  <c r="E811" i="33"/>
  <c r="F811" i="33"/>
  <c r="G811" i="33"/>
  <c r="I811" i="33"/>
  <c r="J811" i="33" s="1"/>
  <c r="C812" i="33"/>
  <c r="D812" i="33"/>
  <c r="E812" i="33"/>
  <c r="F812" i="33"/>
  <c r="G812" i="33"/>
  <c r="I812" i="33"/>
  <c r="J812" i="33" s="1"/>
  <c r="C813" i="33"/>
  <c r="D813" i="33"/>
  <c r="E813" i="33"/>
  <c r="F813" i="33"/>
  <c r="G813" i="33"/>
  <c r="I813" i="33"/>
  <c r="J813" i="33" s="1"/>
  <c r="C814" i="33"/>
  <c r="D814" i="33"/>
  <c r="E814" i="33"/>
  <c r="F814" i="33"/>
  <c r="G814" i="33"/>
  <c r="I814" i="33"/>
  <c r="J814" i="33" s="1"/>
  <c r="C815" i="33"/>
  <c r="D815" i="33"/>
  <c r="E815" i="33"/>
  <c r="F815" i="33"/>
  <c r="G815" i="33"/>
  <c r="I815" i="33"/>
  <c r="J815" i="33" s="1"/>
  <c r="C816" i="33"/>
  <c r="D816" i="33"/>
  <c r="E816" i="33"/>
  <c r="F816" i="33"/>
  <c r="G816" i="33"/>
  <c r="I816" i="33"/>
  <c r="J816" i="33" s="1"/>
  <c r="C817" i="33"/>
  <c r="D817" i="33"/>
  <c r="E817" i="33"/>
  <c r="F817" i="33"/>
  <c r="G817" i="33"/>
  <c r="I817" i="33"/>
  <c r="J817" i="33" s="1"/>
  <c r="C818" i="33"/>
  <c r="D818" i="33"/>
  <c r="E818" i="33"/>
  <c r="F818" i="33"/>
  <c r="G818" i="33"/>
  <c r="I818" i="33"/>
  <c r="J818" i="33" s="1"/>
  <c r="C819" i="33"/>
  <c r="D819" i="33"/>
  <c r="E819" i="33"/>
  <c r="F819" i="33"/>
  <c r="G819" i="33"/>
  <c r="I819" i="33"/>
  <c r="J819" i="33" s="1"/>
  <c r="C820" i="33"/>
  <c r="D820" i="33"/>
  <c r="E820" i="33"/>
  <c r="F820" i="33"/>
  <c r="G820" i="33"/>
  <c r="I820" i="33"/>
  <c r="J820" i="33" s="1"/>
  <c r="C821" i="33"/>
  <c r="D821" i="33"/>
  <c r="E821" i="33"/>
  <c r="F821" i="33"/>
  <c r="G821" i="33"/>
  <c r="I821" i="33"/>
  <c r="J821" i="33" s="1"/>
  <c r="C822" i="33"/>
  <c r="D822" i="33"/>
  <c r="E822" i="33"/>
  <c r="F822" i="33"/>
  <c r="G822" i="33"/>
  <c r="I822" i="33"/>
  <c r="J822" i="33" s="1"/>
  <c r="C823" i="33"/>
  <c r="D823" i="33"/>
  <c r="E823" i="33"/>
  <c r="F823" i="33"/>
  <c r="G823" i="33"/>
  <c r="I823" i="33"/>
  <c r="J823" i="33" s="1"/>
  <c r="C824" i="33"/>
  <c r="D824" i="33"/>
  <c r="E824" i="33"/>
  <c r="F824" i="33"/>
  <c r="G824" i="33"/>
  <c r="I824" i="33"/>
  <c r="J824" i="33" s="1"/>
  <c r="C825" i="33"/>
  <c r="D825" i="33"/>
  <c r="E825" i="33"/>
  <c r="F825" i="33"/>
  <c r="G825" i="33"/>
  <c r="I825" i="33"/>
  <c r="J825" i="33" s="1"/>
  <c r="C826" i="33"/>
  <c r="D826" i="33"/>
  <c r="E826" i="33"/>
  <c r="F826" i="33"/>
  <c r="G826" i="33"/>
  <c r="I826" i="33"/>
  <c r="J826" i="33" s="1"/>
  <c r="C827" i="33"/>
  <c r="D827" i="33"/>
  <c r="E827" i="33"/>
  <c r="F827" i="33"/>
  <c r="G827" i="33"/>
  <c r="I827" i="33"/>
  <c r="J827" i="33" s="1"/>
  <c r="I807" i="33"/>
  <c r="G807" i="33"/>
  <c r="F807" i="33"/>
  <c r="E807" i="33"/>
  <c r="D807" i="33"/>
  <c r="C807" i="33"/>
  <c r="C782" i="33"/>
  <c r="D782" i="33"/>
  <c r="E782" i="33"/>
  <c r="F782" i="33"/>
  <c r="G782" i="33"/>
  <c r="I782" i="33"/>
  <c r="J782" i="33"/>
  <c r="C783" i="33"/>
  <c r="D783" i="33"/>
  <c r="E783" i="33"/>
  <c r="F783" i="33"/>
  <c r="G783" i="33"/>
  <c r="I783" i="33"/>
  <c r="J783" i="33" s="1"/>
  <c r="C784" i="33"/>
  <c r="D784" i="33"/>
  <c r="E784" i="33"/>
  <c r="F784" i="33"/>
  <c r="G784" i="33"/>
  <c r="I784" i="33"/>
  <c r="J784" i="33"/>
  <c r="C785" i="33"/>
  <c r="D785" i="33"/>
  <c r="E785" i="33"/>
  <c r="F785" i="33"/>
  <c r="G785" i="33"/>
  <c r="I785" i="33"/>
  <c r="J785" i="33"/>
  <c r="C786" i="33"/>
  <c r="D786" i="33"/>
  <c r="E786" i="33"/>
  <c r="F786" i="33"/>
  <c r="G786" i="33"/>
  <c r="I786" i="33"/>
  <c r="J786" i="33"/>
  <c r="C787" i="33"/>
  <c r="D787" i="33"/>
  <c r="E787" i="33"/>
  <c r="F787" i="33"/>
  <c r="G787" i="33"/>
  <c r="I787" i="33"/>
  <c r="J787" i="33" s="1"/>
  <c r="C788" i="33"/>
  <c r="D788" i="33"/>
  <c r="E788" i="33"/>
  <c r="F788" i="33"/>
  <c r="G788" i="33"/>
  <c r="I788" i="33"/>
  <c r="J788" i="33"/>
  <c r="C789" i="33"/>
  <c r="D789" i="33"/>
  <c r="E789" i="33"/>
  <c r="F789" i="33"/>
  <c r="G789" i="33"/>
  <c r="I789" i="33"/>
  <c r="J789" i="33" s="1"/>
  <c r="C790" i="33"/>
  <c r="D790" i="33"/>
  <c r="E790" i="33"/>
  <c r="F790" i="33"/>
  <c r="G790" i="33"/>
  <c r="I790" i="33"/>
  <c r="J790" i="33"/>
  <c r="C791" i="33"/>
  <c r="D791" i="33"/>
  <c r="E791" i="33"/>
  <c r="F791" i="33"/>
  <c r="G791" i="33"/>
  <c r="I791" i="33"/>
  <c r="J791" i="33" s="1"/>
  <c r="C792" i="33"/>
  <c r="D792" i="33"/>
  <c r="E792" i="33"/>
  <c r="F792" i="33"/>
  <c r="G792" i="33"/>
  <c r="I792" i="33"/>
  <c r="J792" i="33" s="1"/>
  <c r="C793" i="33"/>
  <c r="D793" i="33"/>
  <c r="E793" i="33"/>
  <c r="F793" i="33"/>
  <c r="G793" i="33"/>
  <c r="I793" i="33"/>
  <c r="J793" i="33"/>
  <c r="C794" i="33"/>
  <c r="D794" i="33"/>
  <c r="E794" i="33"/>
  <c r="F794" i="33"/>
  <c r="G794" i="33"/>
  <c r="I794" i="33"/>
  <c r="J794" i="33"/>
  <c r="C795" i="33"/>
  <c r="D795" i="33"/>
  <c r="E795" i="33"/>
  <c r="F795" i="33"/>
  <c r="G795" i="33"/>
  <c r="I795" i="33"/>
  <c r="J795" i="33" s="1"/>
  <c r="C796" i="33"/>
  <c r="D796" i="33"/>
  <c r="E796" i="33"/>
  <c r="F796" i="33"/>
  <c r="G796" i="33"/>
  <c r="I796" i="33"/>
  <c r="J796" i="33" s="1"/>
  <c r="C797" i="33"/>
  <c r="D797" i="33"/>
  <c r="E797" i="33"/>
  <c r="F797" i="33"/>
  <c r="G797" i="33"/>
  <c r="I797" i="33"/>
  <c r="J797" i="33" s="1"/>
  <c r="C798" i="33"/>
  <c r="D798" i="33"/>
  <c r="E798" i="33"/>
  <c r="F798" i="33"/>
  <c r="G798" i="33"/>
  <c r="I798" i="33"/>
  <c r="J798" i="33"/>
  <c r="C799" i="33"/>
  <c r="D799" i="33"/>
  <c r="E799" i="33"/>
  <c r="F799" i="33"/>
  <c r="G799" i="33"/>
  <c r="I799" i="33"/>
  <c r="J799" i="33" s="1"/>
  <c r="C800" i="33"/>
  <c r="D800" i="33"/>
  <c r="E800" i="33"/>
  <c r="F800" i="33"/>
  <c r="G800" i="33"/>
  <c r="I800" i="33"/>
  <c r="J800" i="33" s="1"/>
  <c r="C801" i="33"/>
  <c r="D801" i="33"/>
  <c r="E801" i="33"/>
  <c r="F801" i="33"/>
  <c r="G801" i="33"/>
  <c r="I801" i="33"/>
  <c r="J801" i="33"/>
  <c r="C802" i="33"/>
  <c r="D802" i="33"/>
  <c r="E802" i="33"/>
  <c r="F802" i="33"/>
  <c r="G802" i="33"/>
  <c r="I802" i="33"/>
  <c r="J802" i="33"/>
  <c r="C803" i="33"/>
  <c r="D803" i="33"/>
  <c r="E803" i="33"/>
  <c r="F803" i="33"/>
  <c r="G803" i="33"/>
  <c r="I803" i="33"/>
  <c r="J803" i="33" s="1"/>
  <c r="C804" i="33"/>
  <c r="D804" i="33"/>
  <c r="E804" i="33"/>
  <c r="F804" i="33"/>
  <c r="G804" i="33"/>
  <c r="I804" i="33"/>
  <c r="J804" i="33"/>
  <c r="C805" i="33"/>
  <c r="D805" i="33"/>
  <c r="E805" i="33"/>
  <c r="F805" i="33"/>
  <c r="G805" i="33"/>
  <c r="I805" i="33"/>
  <c r="J805" i="33"/>
  <c r="C806" i="33"/>
  <c r="D806" i="33"/>
  <c r="E806" i="33"/>
  <c r="F806" i="33"/>
  <c r="G806" i="33"/>
  <c r="I806" i="33"/>
  <c r="J806" i="33"/>
  <c r="I781" i="33"/>
  <c r="G781" i="33"/>
  <c r="F781" i="33"/>
  <c r="E781" i="33"/>
  <c r="D781" i="33"/>
  <c r="C781" i="33"/>
  <c r="C778" i="33"/>
  <c r="D778" i="33"/>
  <c r="E778" i="33"/>
  <c r="F778" i="33"/>
  <c r="G778" i="33"/>
  <c r="I778" i="33"/>
  <c r="J778" i="33"/>
  <c r="C779" i="33"/>
  <c r="D779" i="33"/>
  <c r="E779" i="33"/>
  <c r="F779" i="33"/>
  <c r="G779" i="33"/>
  <c r="I779" i="33"/>
  <c r="J779" i="33"/>
  <c r="C780" i="33"/>
  <c r="D780" i="33"/>
  <c r="E780" i="33"/>
  <c r="F780" i="33"/>
  <c r="G780" i="33"/>
  <c r="I780" i="33"/>
  <c r="J780" i="33"/>
  <c r="C756" i="33"/>
  <c r="D756" i="33"/>
  <c r="E756" i="33"/>
  <c r="F756" i="33"/>
  <c r="G756" i="33"/>
  <c r="I756" i="33"/>
  <c r="J756" i="33" s="1"/>
  <c r="C757" i="33"/>
  <c r="D757" i="33"/>
  <c r="E757" i="33"/>
  <c r="F757" i="33"/>
  <c r="G757" i="33"/>
  <c r="I757" i="33"/>
  <c r="J757" i="33"/>
  <c r="C758" i="33"/>
  <c r="D758" i="33"/>
  <c r="E758" i="33"/>
  <c r="F758" i="33"/>
  <c r="G758" i="33"/>
  <c r="I758" i="33"/>
  <c r="J758" i="33" s="1"/>
  <c r="C759" i="33"/>
  <c r="D759" i="33"/>
  <c r="E759" i="33"/>
  <c r="F759" i="33"/>
  <c r="G759" i="33"/>
  <c r="I759" i="33"/>
  <c r="J759" i="33"/>
  <c r="C760" i="33"/>
  <c r="D760" i="33"/>
  <c r="E760" i="33"/>
  <c r="F760" i="33"/>
  <c r="G760" i="33"/>
  <c r="I760" i="33"/>
  <c r="J760" i="33" s="1"/>
  <c r="C761" i="33"/>
  <c r="D761" i="33"/>
  <c r="E761" i="33"/>
  <c r="F761" i="33"/>
  <c r="G761" i="33"/>
  <c r="I761" i="33"/>
  <c r="J761" i="33"/>
  <c r="C762" i="33"/>
  <c r="D762" i="33"/>
  <c r="E762" i="33"/>
  <c r="F762" i="33"/>
  <c r="G762" i="33"/>
  <c r="I762" i="33"/>
  <c r="J762" i="33" s="1"/>
  <c r="C763" i="33"/>
  <c r="D763" i="33"/>
  <c r="E763" i="33"/>
  <c r="F763" i="33"/>
  <c r="G763" i="33"/>
  <c r="I763" i="33"/>
  <c r="J763" i="33" s="1"/>
  <c r="C764" i="33"/>
  <c r="D764" i="33"/>
  <c r="E764" i="33"/>
  <c r="F764" i="33"/>
  <c r="G764" i="33"/>
  <c r="I764" i="33"/>
  <c r="J764" i="33" s="1"/>
  <c r="C765" i="33"/>
  <c r="D765" i="33"/>
  <c r="E765" i="33"/>
  <c r="F765" i="33"/>
  <c r="G765" i="33"/>
  <c r="I765" i="33"/>
  <c r="J765" i="33"/>
  <c r="C766" i="33"/>
  <c r="D766" i="33"/>
  <c r="E766" i="33"/>
  <c r="F766" i="33"/>
  <c r="G766" i="33"/>
  <c r="I766" i="33"/>
  <c r="J766" i="33" s="1"/>
  <c r="C767" i="33"/>
  <c r="D767" i="33"/>
  <c r="E767" i="33"/>
  <c r="F767" i="33"/>
  <c r="G767" i="33"/>
  <c r="I767" i="33"/>
  <c r="J767" i="33"/>
  <c r="C768" i="33"/>
  <c r="D768" i="33"/>
  <c r="E768" i="33"/>
  <c r="F768" i="33"/>
  <c r="G768" i="33"/>
  <c r="I768" i="33"/>
  <c r="J768" i="33"/>
  <c r="C769" i="33"/>
  <c r="D769" i="33"/>
  <c r="E769" i="33"/>
  <c r="F769" i="33"/>
  <c r="G769" i="33"/>
  <c r="I769" i="33"/>
  <c r="J769" i="33"/>
  <c r="C770" i="33"/>
  <c r="D770" i="33"/>
  <c r="E770" i="33"/>
  <c r="F770" i="33"/>
  <c r="G770" i="33"/>
  <c r="I770" i="33"/>
  <c r="J770" i="33" s="1"/>
  <c r="C771" i="33"/>
  <c r="D771" i="33"/>
  <c r="E771" i="33"/>
  <c r="F771" i="33"/>
  <c r="G771" i="33"/>
  <c r="I771" i="33"/>
  <c r="J771" i="33" s="1"/>
  <c r="C772" i="33"/>
  <c r="D772" i="33"/>
  <c r="E772" i="33"/>
  <c r="F772" i="33"/>
  <c r="G772" i="33"/>
  <c r="I772" i="33"/>
  <c r="J772" i="33" s="1"/>
  <c r="C773" i="33"/>
  <c r="D773" i="33"/>
  <c r="E773" i="33"/>
  <c r="F773" i="33"/>
  <c r="G773" i="33"/>
  <c r="I773" i="33"/>
  <c r="J773" i="33"/>
  <c r="C774" i="33"/>
  <c r="D774" i="33"/>
  <c r="E774" i="33"/>
  <c r="F774" i="33"/>
  <c r="G774" i="33"/>
  <c r="I774" i="33"/>
  <c r="J774" i="33" s="1"/>
  <c r="C775" i="33"/>
  <c r="D775" i="33"/>
  <c r="E775" i="33"/>
  <c r="F775" i="33"/>
  <c r="G775" i="33"/>
  <c r="I775" i="33"/>
  <c r="J775" i="33" s="1"/>
  <c r="C776" i="33"/>
  <c r="D776" i="33"/>
  <c r="E776" i="33"/>
  <c r="F776" i="33"/>
  <c r="G776" i="33"/>
  <c r="I776" i="33"/>
  <c r="J776" i="33" s="1"/>
  <c r="C777" i="33"/>
  <c r="D777" i="33"/>
  <c r="E777" i="33"/>
  <c r="F777" i="33"/>
  <c r="G777" i="33"/>
  <c r="I777" i="33"/>
  <c r="J777" i="33"/>
  <c r="I755" i="33"/>
  <c r="G755" i="33"/>
  <c r="F755" i="33"/>
  <c r="E755" i="33"/>
  <c r="D755" i="33"/>
  <c r="C755" i="33"/>
  <c r="C750" i="33"/>
  <c r="D750" i="33"/>
  <c r="E750" i="33"/>
  <c r="F750" i="33"/>
  <c r="G750" i="33"/>
  <c r="I750" i="33"/>
  <c r="J750" i="33"/>
  <c r="C751" i="33"/>
  <c r="D751" i="33"/>
  <c r="E751" i="33"/>
  <c r="F751" i="33"/>
  <c r="G751" i="33"/>
  <c r="I751" i="33"/>
  <c r="J751" i="33"/>
  <c r="C752" i="33"/>
  <c r="D752" i="33"/>
  <c r="E752" i="33"/>
  <c r="F752" i="33"/>
  <c r="G752" i="33"/>
  <c r="I752" i="33"/>
  <c r="J752" i="33"/>
  <c r="C753" i="33"/>
  <c r="D753" i="33"/>
  <c r="E753" i="33"/>
  <c r="F753" i="33"/>
  <c r="G753" i="33"/>
  <c r="I753" i="33"/>
  <c r="J753" i="33"/>
  <c r="C754" i="33"/>
  <c r="D754" i="33"/>
  <c r="E754" i="33"/>
  <c r="F754" i="33"/>
  <c r="G754" i="33"/>
  <c r="I754" i="33"/>
  <c r="J754" i="33" s="1"/>
  <c r="C730" i="33"/>
  <c r="D730" i="33"/>
  <c r="E730" i="33"/>
  <c r="F730" i="33"/>
  <c r="G730" i="33"/>
  <c r="I730" i="33"/>
  <c r="J730" i="33" s="1"/>
  <c r="C731" i="33"/>
  <c r="D731" i="33"/>
  <c r="E731" i="33"/>
  <c r="F731" i="33"/>
  <c r="G731" i="33"/>
  <c r="I731" i="33"/>
  <c r="J731" i="33"/>
  <c r="C732" i="33"/>
  <c r="D732" i="33"/>
  <c r="E732" i="33"/>
  <c r="F732" i="33"/>
  <c r="G732" i="33"/>
  <c r="I732" i="33"/>
  <c r="J732" i="33"/>
  <c r="C733" i="33"/>
  <c r="D733" i="33"/>
  <c r="E733" i="33"/>
  <c r="F733" i="33"/>
  <c r="G733" i="33"/>
  <c r="I733" i="33"/>
  <c r="J733" i="33"/>
  <c r="C734" i="33"/>
  <c r="D734" i="33"/>
  <c r="E734" i="33"/>
  <c r="F734" i="33"/>
  <c r="G734" i="33"/>
  <c r="I734" i="33"/>
  <c r="J734" i="33" s="1"/>
  <c r="C735" i="33"/>
  <c r="D735" i="33"/>
  <c r="E735" i="33"/>
  <c r="F735" i="33"/>
  <c r="G735" i="33"/>
  <c r="I735" i="33"/>
  <c r="J735" i="33" s="1"/>
  <c r="C736" i="33"/>
  <c r="D736" i="33"/>
  <c r="E736" i="33"/>
  <c r="F736" i="33"/>
  <c r="G736" i="33"/>
  <c r="I736" i="33"/>
  <c r="J736" i="33"/>
  <c r="C737" i="33"/>
  <c r="D737" i="33"/>
  <c r="E737" i="33"/>
  <c r="F737" i="33"/>
  <c r="G737" i="33"/>
  <c r="I737" i="33"/>
  <c r="J737" i="33" s="1"/>
  <c r="C738" i="33"/>
  <c r="D738" i="33"/>
  <c r="E738" i="33"/>
  <c r="F738" i="33"/>
  <c r="G738" i="33"/>
  <c r="I738" i="33"/>
  <c r="J738" i="33" s="1"/>
  <c r="C739" i="33"/>
  <c r="D739" i="33"/>
  <c r="E739" i="33"/>
  <c r="F739" i="33"/>
  <c r="G739" i="33"/>
  <c r="I739" i="33"/>
  <c r="J739" i="33"/>
  <c r="C740" i="33"/>
  <c r="D740" i="33"/>
  <c r="E740" i="33"/>
  <c r="F740" i="33"/>
  <c r="G740" i="33"/>
  <c r="I740" i="33"/>
  <c r="J740" i="33" s="1"/>
  <c r="C741" i="33"/>
  <c r="D741" i="33"/>
  <c r="E741" i="33"/>
  <c r="F741" i="33"/>
  <c r="G741" i="33"/>
  <c r="I741" i="33"/>
  <c r="J741" i="33" s="1"/>
  <c r="C742" i="33"/>
  <c r="D742" i="33"/>
  <c r="E742" i="33"/>
  <c r="F742" i="33"/>
  <c r="G742" i="33"/>
  <c r="I742" i="33"/>
  <c r="J742" i="33"/>
  <c r="C743" i="33"/>
  <c r="D743" i="33"/>
  <c r="E743" i="33"/>
  <c r="F743" i="33"/>
  <c r="G743" i="33"/>
  <c r="I743" i="33"/>
  <c r="J743" i="33" s="1"/>
  <c r="C744" i="33"/>
  <c r="D744" i="33"/>
  <c r="E744" i="33"/>
  <c r="F744" i="33"/>
  <c r="G744" i="33"/>
  <c r="I744" i="33"/>
  <c r="J744" i="33"/>
  <c r="C745" i="33"/>
  <c r="D745" i="33"/>
  <c r="E745" i="33"/>
  <c r="F745" i="33"/>
  <c r="G745" i="33"/>
  <c r="I745" i="33"/>
  <c r="J745" i="33" s="1"/>
  <c r="C746" i="33"/>
  <c r="D746" i="33"/>
  <c r="E746" i="33"/>
  <c r="F746" i="33"/>
  <c r="G746" i="33"/>
  <c r="I746" i="33"/>
  <c r="J746" i="33" s="1"/>
  <c r="C747" i="33"/>
  <c r="D747" i="33"/>
  <c r="E747" i="33"/>
  <c r="F747" i="33"/>
  <c r="G747" i="33"/>
  <c r="I747" i="33"/>
  <c r="J747" i="33" s="1"/>
  <c r="C748" i="33"/>
  <c r="D748" i="33"/>
  <c r="E748" i="33"/>
  <c r="F748" i="33"/>
  <c r="G748" i="33"/>
  <c r="I748" i="33"/>
  <c r="J748" i="33" s="1"/>
  <c r="C749" i="33"/>
  <c r="D749" i="33"/>
  <c r="E749" i="33"/>
  <c r="F749" i="33"/>
  <c r="G749" i="33"/>
  <c r="I749" i="33"/>
  <c r="J749" i="33" s="1"/>
  <c r="I729" i="33"/>
  <c r="J729" i="33" s="1"/>
  <c r="G729" i="33"/>
  <c r="F729" i="33"/>
  <c r="E729" i="33"/>
  <c r="D729" i="33"/>
  <c r="C729" i="33"/>
  <c r="C727" i="33"/>
  <c r="D727" i="33"/>
  <c r="E727" i="33"/>
  <c r="F727" i="33"/>
  <c r="G727" i="33"/>
  <c r="I727" i="33"/>
  <c r="J727" i="33" s="1"/>
  <c r="C728" i="33"/>
  <c r="D728" i="33"/>
  <c r="E728" i="33"/>
  <c r="F728" i="33"/>
  <c r="G728" i="33"/>
  <c r="I728" i="33"/>
  <c r="J728" i="33" s="1"/>
  <c r="C704" i="33"/>
  <c r="D704" i="33"/>
  <c r="E704" i="33"/>
  <c r="F704" i="33"/>
  <c r="G704" i="33"/>
  <c r="I704" i="33"/>
  <c r="J704" i="33" s="1"/>
  <c r="C705" i="33"/>
  <c r="D705" i="33"/>
  <c r="E705" i="33"/>
  <c r="F705" i="33"/>
  <c r="G705" i="33"/>
  <c r="I705" i="33"/>
  <c r="J705" i="33" s="1"/>
  <c r="C706" i="33"/>
  <c r="D706" i="33"/>
  <c r="E706" i="33"/>
  <c r="F706" i="33"/>
  <c r="G706" i="33"/>
  <c r="I706" i="33"/>
  <c r="J706" i="33" s="1"/>
  <c r="C707" i="33"/>
  <c r="D707" i="33"/>
  <c r="E707" i="33"/>
  <c r="F707" i="33"/>
  <c r="G707" i="33"/>
  <c r="I707" i="33"/>
  <c r="J707" i="33" s="1"/>
  <c r="C708" i="33"/>
  <c r="D708" i="33"/>
  <c r="E708" i="33"/>
  <c r="F708" i="33"/>
  <c r="G708" i="33"/>
  <c r="I708" i="33"/>
  <c r="J708" i="33" s="1"/>
  <c r="C709" i="33"/>
  <c r="D709" i="33"/>
  <c r="E709" i="33"/>
  <c r="F709" i="33"/>
  <c r="G709" i="33"/>
  <c r="I709" i="33"/>
  <c r="J709" i="33" s="1"/>
  <c r="C710" i="33"/>
  <c r="D710" i="33"/>
  <c r="E710" i="33"/>
  <c r="F710" i="33"/>
  <c r="G710" i="33"/>
  <c r="I710" i="33"/>
  <c r="J710" i="33" s="1"/>
  <c r="C711" i="33"/>
  <c r="D711" i="33"/>
  <c r="E711" i="33"/>
  <c r="F711" i="33"/>
  <c r="G711" i="33"/>
  <c r="I711" i="33"/>
  <c r="J711" i="33" s="1"/>
  <c r="C712" i="33"/>
  <c r="D712" i="33"/>
  <c r="E712" i="33"/>
  <c r="F712" i="33"/>
  <c r="G712" i="33"/>
  <c r="I712" i="33"/>
  <c r="J712" i="33" s="1"/>
  <c r="C713" i="33"/>
  <c r="D713" i="33"/>
  <c r="E713" i="33"/>
  <c r="F713" i="33"/>
  <c r="G713" i="33"/>
  <c r="I713" i="33"/>
  <c r="J713" i="33" s="1"/>
  <c r="C714" i="33"/>
  <c r="D714" i="33"/>
  <c r="E714" i="33"/>
  <c r="F714" i="33"/>
  <c r="G714" i="33"/>
  <c r="I714" i="33"/>
  <c r="J714" i="33" s="1"/>
  <c r="C715" i="33"/>
  <c r="D715" i="33"/>
  <c r="E715" i="33"/>
  <c r="F715" i="33"/>
  <c r="G715" i="33"/>
  <c r="I715" i="33"/>
  <c r="J715" i="33" s="1"/>
  <c r="C716" i="33"/>
  <c r="D716" i="33"/>
  <c r="E716" i="33"/>
  <c r="F716" i="33"/>
  <c r="G716" i="33"/>
  <c r="I716" i="33"/>
  <c r="J716" i="33" s="1"/>
  <c r="C717" i="33"/>
  <c r="D717" i="33"/>
  <c r="E717" i="33"/>
  <c r="F717" i="33"/>
  <c r="G717" i="33"/>
  <c r="I717" i="33"/>
  <c r="J717" i="33" s="1"/>
  <c r="C718" i="33"/>
  <c r="D718" i="33"/>
  <c r="E718" i="33"/>
  <c r="F718" i="33"/>
  <c r="G718" i="33"/>
  <c r="I718" i="33"/>
  <c r="J718" i="33" s="1"/>
  <c r="C719" i="33"/>
  <c r="D719" i="33"/>
  <c r="E719" i="33"/>
  <c r="F719" i="33"/>
  <c r="G719" i="33"/>
  <c r="I719" i="33"/>
  <c r="J719" i="33" s="1"/>
  <c r="C720" i="33"/>
  <c r="D720" i="33"/>
  <c r="E720" i="33"/>
  <c r="F720" i="33"/>
  <c r="G720" i="33"/>
  <c r="I720" i="33"/>
  <c r="J720" i="33" s="1"/>
  <c r="C721" i="33"/>
  <c r="D721" i="33"/>
  <c r="E721" i="33"/>
  <c r="F721" i="33"/>
  <c r="G721" i="33"/>
  <c r="I721" i="33"/>
  <c r="J721" i="33" s="1"/>
  <c r="C722" i="33"/>
  <c r="D722" i="33"/>
  <c r="E722" i="33"/>
  <c r="F722" i="33"/>
  <c r="G722" i="33"/>
  <c r="I722" i="33"/>
  <c r="J722" i="33" s="1"/>
  <c r="C723" i="33"/>
  <c r="D723" i="33"/>
  <c r="E723" i="33"/>
  <c r="F723" i="33"/>
  <c r="G723" i="33"/>
  <c r="I723" i="33"/>
  <c r="J723" i="33" s="1"/>
  <c r="C724" i="33"/>
  <c r="D724" i="33"/>
  <c r="E724" i="33"/>
  <c r="F724" i="33"/>
  <c r="G724" i="33"/>
  <c r="I724" i="33"/>
  <c r="J724" i="33" s="1"/>
  <c r="C725" i="33"/>
  <c r="D725" i="33"/>
  <c r="E725" i="33"/>
  <c r="F725" i="33"/>
  <c r="G725" i="33"/>
  <c r="I725" i="33"/>
  <c r="J725" i="33" s="1"/>
  <c r="C726" i="33"/>
  <c r="D726" i="33"/>
  <c r="E726" i="33"/>
  <c r="F726" i="33"/>
  <c r="G726" i="33"/>
  <c r="I726" i="33"/>
  <c r="J726" i="33" s="1"/>
  <c r="I703" i="33"/>
  <c r="G703" i="33"/>
  <c r="F703" i="33"/>
  <c r="E703" i="33"/>
  <c r="D703" i="33"/>
  <c r="C703" i="33"/>
  <c r="C700" i="33"/>
  <c r="D700" i="33"/>
  <c r="E700" i="33"/>
  <c r="F700" i="33"/>
  <c r="G700" i="33"/>
  <c r="I700" i="33"/>
  <c r="J700" i="33"/>
  <c r="C701" i="33"/>
  <c r="D701" i="33"/>
  <c r="E701" i="33"/>
  <c r="F701" i="33"/>
  <c r="G701" i="33"/>
  <c r="I701" i="33"/>
  <c r="J701" i="33"/>
  <c r="C702" i="33"/>
  <c r="D702" i="33"/>
  <c r="E702" i="33"/>
  <c r="F702" i="33"/>
  <c r="G702" i="33"/>
  <c r="I702" i="33"/>
  <c r="J702" i="33"/>
  <c r="C678" i="33"/>
  <c r="D678" i="33"/>
  <c r="E678" i="33"/>
  <c r="F678" i="33"/>
  <c r="G678" i="33"/>
  <c r="I678" i="33"/>
  <c r="J678" i="33"/>
  <c r="C679" i="33"/>
  <c r="D679" i="33"/>
  <c r="E679" i="33"/>
  <c r="F679" i="33"/>
  <c r="G679" i="33"/>
  <c r="I679" i="33"/>
  <c r="J679" i="33"/>
  <c r="C680" i="33"/>
  <c r="D680" i="33"/>
  <c r="E680" i="33"/>
  <c r="F680" i="33"/>
  <c r="G680" i="33"/>
  <c r="I680" i="33"/>
  <c r="J680" i="33"/>
  <c r="C681" i="33"/>
  <c r="D681" i="33"/>
  <c r="E681" i="33"/>
  <c r="F681" i="33"/>
  <c r="G681" i="33"/>
  <c r="I681" i="33"/>
  <c r="J681" i="33"/>
  <c r="C682" i="33"/>
  <c r="D682" i="33"/>
  <c r="E682" i="33"/>
  <c r="F682" i="33"/>
  <c r="G682" i="33"/>
  <c r="I682" i="33"/>
  <c r="J682" i="33"/>
  <c r="C683" i="33"/>
  <c r="D683" i="33"/>
  <c r="E683" i="33"/>
  <c r="F683" i="33"/>
  <c r="G683" i="33"/>
  <c r="I683" i="33"/>
  <c r="J683" i="33"/>
  <c r="C684" i="33"/>
  <c r="D684" i="33"/>
  <c r="E684" i="33"/>
  <c r="F684" i="33"/>
  <c r="G684" i="33"/>
  <c r="I684" i="33"/>
  <c r="J684" i="33"/>
  <c r="C685" i="33"/>
  <c r="D685" i="33"/>
  <c r="E685" i="33"/>
  <c r="F685" i="33"/>
  <c r="G685" i="33"/>
  <c r="I685" i="33"/>
  <c r="J685" i="33"/>
  <c r="C686" i="33"/>
  <c r="D686" i="33"/>
  <c r="E686" i="33"/>
  <c r="F686" i="33"/>
  <c r="G686" i="33"/>
  <c r="I686" i="33"/>
  <c r="J686" i="33"/>
  <c r="C687" i="33"/>
  <c r="D687" i="33"/>
  <c r="E687" i="33"/>
  <c r="F687" i="33"/>
  <c r="G687" i="33"/>
  <c r="I687" i="33"/>
  <c r="J687" i="33"/>
  <c r="C688" i="33"/>
  <c r="D688" i="33"/>
  <c r="E688" i="33"/>
  <c r="F688" i="33"/>
  <c r="G688" i="33"/>
  <c r="I688" i="33"/>
  <c r="J688" i="33"/>
  <c r="C689" i="33"/>
  <c r="D689" i="33"/>
  <c r="E689" i="33"/>
  <c r="F689" i="33"/>
  <c r="G689" i="33"/>
  <c r="I689" i="33"/>
  <c r="J689" i="33"/>
  <c r="C690" i="33"/>
  <c r="D690" i="33"/>
  <c r="E690" i="33"/>
  <c r="F690" i="33"/>
  <c r="G690" i="33"/>
  <c r="H690" i="33" s="1"/>
  <c r="I690" i="33"/>
  <c r="J690" i="33"/>
  <c r="C691" i="33"/>
  <c r="D691" i="33"/>
  <c r="E691" i="33"/>
  <c r="F691" i="33"/>
  <c r="G691" i="33"/>
  <c r="I691" i="33"/>
  <c r="J691" i="33"/>
  <c r="C692" i="33"/>
  <c r="D692" i="33"/>
  <c r="E692" i="33"/>
  <c r="F692" i="33"/>
  <c r="G692" i="33"/>
  <c r="I692" i="33"/>
  <c r="J692" i="33"/>
  <c r="C693" i="33"/>
  <c r="D693" i="33"/>
  <c r="E693" i="33"/>
  <c r="F693" i="33"/>
  <c r="G693" i="33"/>
  <c r="I693" i="33"/>
  <c r="J693" i="33"/>
  <c r="C694" i="33"/>
  <c r="D694" i="33"/>
  <c r="E694" i="33"/>
  <c r="F694" i="33"/>
  <c r="G694" i="33"/>
  <c r="I694" i="33"/>
  <c r="J694" i="33"/>
  <c r="C695" i="33"/>
  <c r="D695" i="33"/>
  <c r="E695" i="33"/>
  <c r="F695" i="33"/>
  <c r="G695" i="33"/>
  <c r="I695" i="33"/>
  <c r="J695" i="33"/>
  <c r="C696" i="33"/>
  <c r="D696" i="33"/>
  <c r="E696" i="33"/>
  <c r="F696" i="33"/>
  <c r="G696" i="33"/>
  <c r="I696" i="33"/>
  <c r="J696" i="33"/>
  <c r="C697" i="33"/>
  <c r="D697" i="33"/>
  <c r="E697" i="33"/>
  <c r="F697" i="33"/>
  <c r="G697" i="33"/>
  <c r="I697" i="33"/>
  <c r="J697" i="33"/>
  <c r="C698" i="33"/>
  <c r="D698" i="33"/>
  <c r="E698" i="33"/>
  <c r="F698" i="33"/>
  <c r="G698" i="33"/>
  <c r="I698" i="33"/>
  <c r="J698" i="33"/>
  <c r="C699" i="33"/>
  <c r="D699" i="33"/>
  <c r="E699" i="33"/>
  <c r="F699" i="33"/>
  <c r="G699" i="33"/>
  <c r="I699" i="33"/>
  <c r="J699" i="33"/>
  <c r="I677" i="33"/>
  <c r="J677" i="33" s="1"/>
  <c r="G677" i="33"/>
  <c r="F677" i="33"/>
  <c r="E677" i="33"/>
  <c r="D677" i="33"/>
  <c r="C677" i="33"/>
  <c r="C652" i="33"/>
  <c r="D652" i="33"/>
  <c r="E652" i="33"/>
  <c r="F652" i="33"/>
  <c r="I652" i="33"/>
  <c r="J652" i="33" s="1"/>
  <c r="C653" i="33"/>
  <c r="D653" i="33"/>
  <c r="E653" i="33"/>
  <c r="F653" i="33"/>
  <c r="I653" i="33"/>
  <c r="J653" i="33" s="1"/>
  <c r="C654" i="33"/>
  <c r="D654" i="33"/>
  <c r="E654" i="33"/>
  <c r="F654" i="33"/>
  <c r="I654" i="33"/>
  <c r="J654" i="33" s="1"/>
  <c r="C655" i="33"/>
  <c r="D655" i="33"/>
  <c r="E655" i="33"/>
  <c r="F655" i="33"/>
  <c r="I655" i="33"/>
  <c r="J655" i="33" s="1"/>
  <c r="C656" i="33"/>
  <c r="D656" i="33"/>
  <c r="E656" i="33"/>
  <c r="F656" i="33"/>
  <c r="I656" i="33"/>
  <c r="J656" i="33" s="1"/>
  <c r="C657" i="33"/>
  <c r="D657" i="33"/>
  <c r="E657" i="33"/>
  <c r="F657" i="33"/>
  <c r="I657" i="33"/>
  <c r="J657" i="33" s="1"/>
  <c r="C658" i="33"/>
  <c r="D658" i="33"/>
  <c r="E658" i="33"/>
  <c r="F658" i="33"/>
  <c r="I658" i="33"/>
  <c r="J658" i="33" s="1"/>
  <c r="C659" i="33"/>
  <c r="D659" i="33"/>
  <c r="E659" i="33"/>
  <c r="F659" i="33"/>
  <c r="I659" i="33"/>
  <c r="J659" i="33" s="1"/>
  <c r="C660" i="33"/>
  <c r="D660" i="33"/>
  <c r="E660" i="33"/>
  <c r="F660" i="33"/>
  <c r="I660" i="33"/>
  <c r="J660" i="33" s="1"/>
  <c r="C661" i="33"/>
  <c r="D661" i="33"/>
  <c r="E661" i="33"/>
  <c r="F661" i="33"/>
  <c r="I661" i="33"/>
  <c r="J661" i="33" s="1"/>
  <c r="C662" i="33"/>
  <c r="D662" i="33"/>
  <c r="E662" i="33"/>
  <c r="F662" i="33"/>
  <c r="I662" i="33"/>
  <c r="J662" i="33" s="1"/>
  <c r="C663" i="33"/>
  <c r="D663" i="33"/>
  <c r="E663" i="33"/>
  <c r="F663" i="33"/>
  <c r="I663" i="33"/>
  <c r="J663" i="33" s="1"/>
  <c r="C664" i="33"/>
  <c r="D664" i="33"/>
  <c r="E664" i="33"/>
  <c r="F664" i="33"/>
  <c r="I664" i="33"/>
  <c r="J664" i="33" s="1"/>
  <c r="C665" i="33"/>
  <c r="D665" i="33"/>
  <c r="E665" i="33"/>
  <c r="F665" i="33"/>
  <c r="I665" i="33"/>
  <c r="J665" i="33" s="1"/>
  <c r="C666" i="33"/>
  <c r="D666" i="33"/>
  <c r="E666" i="33"/>
  <c r="F666" i="33"/>
  <c r="I666" i="33"/>
  <c r="J666" i="33" s="1"/>
  <c r="C667" i="33"/>
  <c r="D667" i="33"/>
  <c r="E667" i="33"/>
  <c r="F667" i="33"/>
  <c r="I667" i="33"/>
  <c r="J667" i="33" s="1"/>
  <c r="C668" i="33"/>
  <c r="D668" i="33"/>
  <c r="E668" i="33"/>
  <c r="F668" i="33"/>
  <c r="I668" i="33"/>
  <c r="J668" i="33" s="1"/>
  <c r="C669" i="33"/>
  <c r="D669" i="33"/>
  <c r="E669" i="33"/>
  <c r="F669" i="33"/>
  <c r="I669" i="33"/>
  <c r="J669" i="33" s="1"/>
  <c r="C670" i="33"/>
  <c r="D670" i="33"/>
  <c r="E670" i="33"/>
  <c r="F670" i="33"/>
  <c r="I670" i="33"/>
  <c r="J670" i="33" s="1"/>
  <c r="C671" i="33"/>
  <c r="D671" i="33"/>
  <c r="E671" i="33"/>
  <c r="F671" i="33"/>
  <c r="I671" i="33"/>
  <c r="J671" i="33" s="1"/>
  <c r="C672" i="33"/>
  <c r="D672" i="33"/>
  <c r="E672" i="33"/>
  <c r="F672" i="33"/>
  <c r="I672" i="33"/>
  <c r="J672" i="33" s="1"/>
  <c r="C673" i="33"/>
  <c r="D673" i="33"/>
  <c r="E673" i="33"/>
  <c r="F673" i="33"/>
  <c r="I673" i="33"/>
  <c r="J673" i="33" s="1"/>
  <c r="C674" i="33"/>
  <c r="D674" i="33"/>
  <c r="E674" i="33"/>
  <c r="F674" i="33"/>
  <c r="I674" i="33"/>
  <c r="J674" i="33" s="1"/>
  <c r="C675" i="33"/>
  <c r="D675" i="33"/>
  <c r="E675" i="33"/>
  <c r="F675" i="33"/>
  <c r="I675" i="33"/>
  <c r="J675" i="33" s="1"/>
  <c r="C676" i="33"/>
  <c r="D676" i="33"/>
  <c r="E676" i="33"/>
  <c r="F676" i="33"/>
  <c r="I676" i="33"/>
  <c r="J676" i="33" s="1"/>
  <c r="I651" i="33"/>
  <c r="F651" i="33"/>
  <c r="E651" i="33"/>
  <c r="D651" i="33"/>
  <c r="C651" i="33"/>
  <c r="C647" i="33"/>
  <c r="D647" i="33"/>
  <c r="E647" i="33"/>
  <c r="F647" i="33"/>
  <c r="G647" i="33"/>
  <c r="H647" i="33" s="1"/>
  <c r="I647" i="33"/>
  <c r="J647" i="33"/>
  <c r="C648" i="33"/>
  <c r="D648" i="33"/>
  <c r="E648" i="33"/>
  <c r="F648" i="33"/>
  <c r="G648" i="33"/>
  <c r="H648" i="33" s="1"/>
  <c r="I648" i="33"/>
  <c r="J648" i="33"/>
  <c r="C649" i="33"/>
  <c r="D649" i="33"/>
  <c r="E649" i="33"/>
  <c r="F649" i="33"/>
  <c r="G649" i="33"/>
  <c r="H649" i="33" s="1"/>
  <c r="I649" i="33"/>
  <c r="J649" i="33" s="1"/>
  <c r="N649" i="33" s="1"/>
  <c r="C650" i="33"/>
  <c r="D650" i="33"/>
  <c r="E650" i="33"/>
  <c r="F650" i="33"/>
  <c r="G650" i="33"/>
  <c r="I650" i="33"/>
  <c r="J650" i="33" s="1"/>
  <c r="C626" i="33"/>
  <c r="D626" i="33"/>
  <c r="E626" i="33"/>
  <c r="F626" i="33"/>
  <c r="G626" i="33"/>
  <c r="I626" i="33"/>
  <c r="J626" i="33"/>
  <c r="C627" i="33"/>
  <c r="D627" i="33"/>
  <c r="E627" i="33"/>
  <c r="F627" i="33"/>
  <c r="G627" i="33"/>
  <c r="I627" i="33"/>
  <c r="J627" i="33"/>
  <c r="C628" i="33"/>
  <c r="D628" i="33"/>
  <c r="E628" i="33"/>
  <c r="F628" i="33"/>
  <c r="G628" i="33"/>
  <c r="I628" i="33"/>
  <c r="J628" i="33"/>
  <c r="C629" i="33"/>
  <c r="D629" i="33"/>
  <c r="E629" i="33"/>
  <c r="F629" i="33"/>
  <c r="G629" i="33"/>
  <c r="I629" i="33"/>
  <c r="J629" i="33"/>
  <c r="C630" i="33"/>
  <c r="D630" i="33"/>
  <c r="E630" i="33"/>
  <c r="F630" i="33"/>
  <c r="G630" i="33"/>
  <c r="I630" i="33"/>
  <c r="J630" i="33"/>
  <c r="C631" i="33"/>
  <c r="D631" i="33"/>
  <c r="E631" i="33"/>
  <c r="F631" i="33"/>
  <c r="G631" i="33"/>
  <c r="H631" i="33" s="1"/>
  <c r="I631" i="33"/>
  <c r="J631" i="33"/>
  <c r="C632" i="33"/>
  <c r="D632" i="33"/>
  <c r="E632" i="33"/>
  <c r="F632" i="33"/>
  <c r="G632" i="33"/>
  <c r="I632" i="33"/>
  <c r="J632" i="33"/>
  <c r="C633" i="33"/>
  <c r="D633" i="33"/>
  <c r="E633" i="33"/>
  <c r="F633" i="33"/>
  <c r="G633" i="33"/>
  <c r="I633" i="33"/>
  <c r="J633" i="33"/>
  <c r="C634" i="33"/>
  <c r="D634" i="33"/>
  <c r="E634" i="33"/>
  <c r="F634" i="33"/>
  <c r="G634" i="33"/>
  <c r="I634" i="33"/>
  <c r="J634" i="33" s="1"/>
  <c r="C635" i="33"/>
  <c r="D635" i="33"/>
  <c r="E635" i="33"/>
  <c r="F635" i="33"/>
  <c r="G635" i="33"/>
  <c r="I635" i="33"/>
  <c r="J635" i="33"/>
  <c r="C636" i="33"/>
  <c r="D636" i="33"/>
  <c r="E636" i="33"/>
  <c r="F636" i="33"/>
  <c r="G636" i="33"/>
  <c r="H636" i="33" s="1"/>
  <c r="I636" i="33"/>
  <c r="J636" i="33"/>
  <c r="C637" i="33"/>
  <c r="D637" i="33"/>
  <c r="E637" i="33"/>
  <c r="F637" i="33"/>
  <c r="G637" i="33"/>
  <c r="H637" i="33" s="1"/>
  <c r="I637" i="33"/>
  <c r="J637" i="33" s="1"/>
  <c r="N637" i="33" s="1"/>
  <c r="C638" i="33"/>
  <c r="D638" i="33"/>
  <c r="E638" i="33"/>
  <c r="F638" i="33"/>
  <c r="G638" i="33"/>
  <c r="H638" i="33" s="1"/>
  <c r="I638" i="33"/>
  <c r="J638" i="33"/>
  <c r="C639" i="33"/>
  <c r="D639" i="33"/>
  <c r="E639" i="33"/>
  <c r="F639" i="33"/>
  <c r="G639" i="33"/>
  <c r="I639" i="33"/>
  <c r="J639" i="33"/>
  <c r="C640" i="33"/>
  <c r="D640" i="33"/>
  <c r="E640" i="33"/>
  <c r="F640" i="33"/>
  <c r="G640" i="33"/>
  <c r="I640" i="33"/>
  <c r="J640" i="33"/>
  <c r="C641" i="33"/>
  <c r="D641" i="33"/>
  <c r="E641" i="33"/>
  <c r="F641" i="33"/>
  <c r="G641" i="33"/>
  <c r="I641" i="33"/>
  <c r="J641" i="33"/>
  <c r="C642" i="33"/>
  <c r="D642" i="33"/>
  <c r="E642" i="33"/>
  <c r="F642" i="33"/>
  <c r="G642" i="33"/>
  <c r="I642" i="33"/>
  <c r="J642" i="33"/>
  <c r="C643" i="33"/>
  <c r="D643" i="33"/>
  <c r="E643" i="33"/>
  <c r="F643" i="33"/>
  <c r="G643" i="33"/>
  <c r="I643" i="33"/>
  <c r="J643" i="33"/>
  <c r="C644" i="33"/>
  <c r="D644" i="33"/>
  <c r="E644" i="33"/>
  <c r="F644" i="33"/>
  <c r="G644" i="33"/>
  <c r="I644" i="33"/>
  <c r="J644" i="33"/>
  <c r="C645" i="33"/>
  <c r="D645" i="33"/>
  <c r="E645" i="33"/>
  <c r="F645" i="33"/>
  <c r="G645" i="33"/>
  <c r="H645" i="33" s="1"/>
  <c r="I645" i="33"/>
  <c r="J645" i="33"/>
  <c r="C646" i="33"/>
  <c r="D646" i="33"/>
  <c r="E646" i="33"/>
  <c r="F646" i="33"/>
  <c r="G646" i="33"/>
  <c r="I646" i="33"/>
  <c r="J646" i="33"/>
  <c r="I625" i="33"/>
  <c r="J625" i="33" s="1"/>
  <c r="G625" i="33"/>
  <c r="F625" i="33"/>
  <c r="E625" i="33"/>
  <c r="D625" i="33"/>
  <c r="C625" i="33"/>
  <c r="C600" i="33"/>
  <c r="D600" i="33"/>
  <c r="E600" i="33"/>
  <c r="F600" i="33"/>
  <c r="G600" i="33"/>
  <c r="I600" i="33"/>
  <c r="J600" i="33" s="1"/>
  <c r="C601" i="33"/>
  <c r="D601" i="33"/>
  <c r="E601" i="33"/>
  <c r="F601" i="33"/>
  <c r="G601" i="33"/>
  <c r="I601" i="33"/>
  <c r="J601" i="33" s="1"/>
  <c r="C602" i="33"/>
  <c r="D602" i="33"/>
  <c r="E602" i="33"/>
  <c r="F602" i="33"/>
  <c r="G602" i="33"/>
  <c r="I602" i="33"/>
  <c r="J602" i="33" s="1"/>
  <c r="C603" i="33"/>
  <c r="D603" i="33"/>
  <c r="E603" i="33"/>
  <c r="F603" i="33"/>
  <c r="G603" i="33"/>
  <c r="I603" i="33"/>
  <c r="J603" i="33" s="1"/>
  <c r="C604" i="33"/>
  <c r="D604" i="33"/>
  <c r="E604" i="33"/>
  <c r="F604" i="33"/>
  <c r="G604" i="33"/>
  <c r="I604" i="33"/>
  <c r="J604" i="33" s="1"/>
  <c r="C605" i="33"/>
  <c r="D605" i="33"/>
  <c r="E605" i="33"/>
  <c r="F605" i="33"/>
  <c r="G605" i="33"/>
  <c r="I605" i="33"/>
  <c r="J605" i="33" s="1"/>
  <c r="C606" i="33"/>
  <c r="D606" i="33"/>
  <c r="E606" i="33"/>
  <c r="F606" i="33"/>
  <c r="G606" i="33"/>
  <c r="I606" i="33"/>
  <c r="J606" i="33" s="1"/>
  <c r="C607" i="33"/>
  <c r="D607" i="33"/>
  <c r="E607" i="33"/>
  <c r="F607" i="33"/>
  <c r="G607" i="33"/>
  <c r="I607" i="33"/>
  <c r="J607" i="33" s="1"/>
  <c r="C608" i="33"/>
  <c r="D608" i="33"/>
  <c r="E608" i="33"/>
  <c r="F608" i="33"/>
  <c r="G608" i="33"/>
  <c r="I608" i="33"/>
  <c r="J608" i="33" s="1"/>
  <c r="C609" i="33"/>
  <c r="D609" i="33"/>
  <c r="E609" i="33"/>
  <c r="F609" i="33"/>
  <c r="G609" i="33"/>
  <c r="I609" i="33"/>
  <c r="J609" i="33" s="1"/>
  <c r="C610" i="33"/>
  <c r="D610" i="33"/>
  <c r="E610" i="33"/>
  <c r="F610" i="33"/>
  <c r="G610" i="33"/>
  <c r="I610" i="33"/>
  <c r="J610" i="33" s="1"/>
  <c r="C611" i="33"/>
  <c r="D611" i="33"/>
  <c r="E611" i="33"/>
  <c r="F611" i="33"/>
  <c r="G611" i="33"/>
  <c r="I611" i="33"/>
  <c r="J611" i="33" s="1"/>
  <c r="C612" i="33"/>
  <c r="D612" i="33"/>
  <c r="E612" i="33"/>
  <c r="F612" i="33"/>
  <c r="G612" i="33"/>
  <c r="I612" i="33"/>
  <c r="J612" i="33" s="1"/>
  <c r="C613" i="33"/>
  <c r="D613" i="33"/>
  <c r="E613" i="33"/>
  <c r="F613" i="33"/>
  <c r="G613" i="33"/>
  <c r="I613" i="33"/>
  <c r="J613" i="33" s="1"/>
  <c r="C614" i="33"/>
  <c r="D614" i="33"/>
  <c r="E614" i="33"/>
  <c r="F614" i="33"/>
  <c r="G614" i="33"/>
  <c r="I614" i="33"/>
  <c r="J614" i="33" s="1"/>
  <c r="C615" i="33"/>
  <c r="D615" i="33"/>
  <c r="E615" i="33"/>
  <c r="F615" i="33"/>
  <c r="G615" i="33"/>
  <c r="I615" i="33"/>
  <c r="J615" i="33" s="1"/>
  <c r="C616" i="33"/>
  <c r="D616" i="33"/>
  <c r="E616" i="33"/>
  <c r="F616" i="33"/>
  <c r="G616" i="33"/>
  <c r="I616" i="33"/>
  <c r="J616" i="33" s="1"/>
  <c r="C617" i="33"/>
  <c r="D617" i="33"/>
  <c r="E617" i="33"/>
  <c r="F617" i="33"/>
  <c r="G617" i="33"/>
  <c r="I617" i="33"/>
  <c r="J617" i="33" s="1"/>
  <c r="C618" i="33"/>
  <c r="D618" i="33"/>
  <c r="E618" i="33"/>
  <c r="F618" i="33"/>
  <c r="G618" i="33"/>
  <c r="I618" i="33"/>
  <c r="J618" i="33" s="1"/>
  <c r="C619" i="33"/>
  <c r="D619" i="33"/>
  <c r="E619" i="33"/>
  <c r="F619" i="33"/>
  <c r="G619" i="33"/>
  <c r="I619" i="33"/>
  <c r="J619" i="33" s="1"/>
  <c r="C620" i="33"/>
  <c r="D620" i="33"/>
  <c r="E620" i="33"/>
  <c r="F620" i="33"/>
  <c r="G620" i="33"/>
  <c r="I620" i="33"/>
  <c r="J620" i="33" s="1"/>
  <c r="C621" i="33"/>
  <c r="D621" i="33"/>
  <c r="E621" i="33"/>
  <c r="F621" i="33"/>
  <c r="G621" i="33"/>
  <c r="I621" i="33"/>
  <c r="J621" i="33" s="1"/>
  <c r="C622" i="33"/>
  <c r="D622" i="33"/>
  <c r="E622" i="33"/>
  <c r="F622" i="33"/>
  <c r="G622" i="33"/>
  <c r="I622" i="33"/>
  <c r="J622" i="33"/>
  <c r="C623" i="33"/>
  <c r="D623" i="33"/>
  <c r="E623" i="33"/>
  <c r="F623" i="33"/>
  <c r="G623" i="33"/>
  <c r="I623" i="33"/>
  <c r="J623" i="33"/>
  <c r="C624" i="33"/>
  <c r="D624" i="33"/>
  <c r="E624" i="33"/>
  <c r="F624" i="33"/>
  <c r="G624" i="33"/>
  <c r="I624" i="33"/>
  <c r="J624" i="33"/>
  <c r="I599" i="33"/>
  <c r="G599" i="33"/>
  <c r="F599" i="33"/>
  <c r="E599" i="33"/>
  <c r="D599" i="33"/>
  <c r="C599" i="33"/>
  <c r="C598" i="33"/>
  <c r="D598" i="33"/>
  <c r="E598" i="33"/>
  <c r="F598" i="33"/>
  <c r="G598" i="33"/>
  <c r="I598" i="33"/>
  <c r="J598" i="33"/>
  <c r="C574" i="33"/>
  <c r="D574" i="33"/>
  <c r="E574" i="33"/>
  <c r="F574" i="33"/>
  <c r="G574" i="33"/>
  <c r="I574" i="33"/>
  <c r="J574" i="33"/>
  <c r="C575" i="33"/>
  <c r="D575" i="33"/>
  <c r="E575" i="33"/>
  <c r="F575" i="33"/>
  <c r="G575" i="33"/>
  <c r="I575" i="33"/>
  <c r="J575" i="33"/>
  <c r="C576" i="33"/>
  <c r="D576" i="33"/>
  <c r="E576" i="33"/>
  <c r="F576" i="33"/>
  <c r="G576" i="33"/>
  <c r="I576" i="33"/>
  <c r="J576" i="33"/>
  <c r="C577" i="33"/>
  <c r="D577" i="33"/>
  <c r="E577" i="33"/>
  <c r="F577" i="33"/>
  <c r="G577" i="33"/>
  <c r="I577" i="33"/>
  <c r="J577" i="33"/>
  <c r="C578" i="33"/>
  <c r="D578" i="33"/>
  <c r="E578" i="33"/>
  <c r="F578" i="33"/>
  <c r="G578" i="33"/>
  <c r="I578" i="33"/>
  <c r="J578" i="33"/>
  <c r="C579" i="33"/>
  <c r="D579" i="33"/>
  <c r="E579" i="33"/>
  <c r="F579" i="33"/>
  <c r="G579" i="33"/>
  <c r="I579" i="33"/>
  <c r="J579" i="33"/>
  <c r="C580" i="33"/>
  <c r="D580" i="33"/>
  <c r="E580" i="33"/>
  <c r="F580" i="33"/>
  <c r="G580" i="33"/>
  <c r="I580" i="33"/>
  <c r="J580" i="33"/>
  <c r="C581" i="33"/>
  <c r="D581" i="33"/>
  <c r="E581" i="33"/>
  <c r="F581" i="33"/>
  <c r="G581" i="33"/>
  <c r="I581" i="33"/>
  <c r="J581" i="33"/>
  <c r="C582" i="33"/>
  <c r="D582" i="33"/>
  <c r="E582" i="33"/>
  <c r="F582" i="33"/>
  <c r="G582" i="33"/>
  <c r="I582" i="33"/>
  <c r="J582" i="33"/>
  <c r="C583" i="33"/>
  <c r="D583" i="33"/>
  <c r="E583" i="33"/>
  <c r="F583" i="33"/>
  <c r="G583" i="33"/>
  <c r="I583" i="33"/>
  <c r="J583" i="33"/>
  <c r="C584" i="33"/>
  <c r="D584" i="33"/>
  <c r="E584" i="33"/>
  <c r="F584" i="33"/>
  <c r="G584" i="33"/>
  <c r="I584" i="33"/>
  <c r="J584" i="33"/>
  <c r="C585" i="33"/>
  <c r="D585" i="33"/>
  <c r="E585" i="33"/>
  <c r="F585" i="33"/>
  <c r="G585" i="33"/>
  <c r="I585" i="33"/>
  <c r="J585" i="33"/>
  <c r="C586" i="33"/>
  <c r="D586" i="33"/>
  <c r="E586" i="33"/>
  <c r="F586" i="33"/>
  <c r="G586" i="33"/>
  <c r="I586" i="33"/>
  <c r="J586" i="33"/>
  <c r="C587" i="33"/>
  <c r="D587" i="33"/>
  <c r="E587" i="33"/>
  <c r="F587" i="33"/>
  <c r="G587" i="33"/>
  <c r="I587" i="33"/>
  <c r="J587" i="33"/>
  <c r="C588" i="33"/>
  <c r="D588" i="33"/>
  <c r="E588" i="33"/>
  <c r="F588" i="33"/>
  <c r="G588" i="33"/>
  <c r="I588" i="33"/>
  <c r="J588" i="33"/>
  <c r="C589" i="33"/>
  <c r="D589" i="33"/>
  <c r="E589" i="33"/>
  <c r="F589" i="33"/>
  <c r="G589" i="33"/>
  <c r="I589" i="33"/>
  <c r="J589" i="33"/>
  <c r="C590" i="33"/>
  <c r="D590" i="33"/>
  <c r="E590" i="33"/>
  <c r="F590" i="33"/>
  <c r="G590" i="33"/>
  <c r="I590" i="33"/>
  <c r="J590" i="33"/>
  <c r="C591" i="33"/>
  <c r="D591" i="33"/>
  <c r="E591" i="33"/>
  <c r="F591" i="33"/>
  <c r="G591" i="33"/>
  <c r="I591" i="33"/>
  <c r="J591" i="33"/>
  <c r="C592" i="33"/>
  <c r="D592" i="33"/>
  <c r="E592" i="33"/>
  <c r="F592" i="33"/>
  <c r="G592" i="33"/>
  <c r="I592" i="33"/>
  <c r="J592" i="33"/>
  <c r="C593" i="33"/>
  <c r="D593" i="33"/>
  <c r="E593" i="33"/>
  <c r="F593" i="33"/>
  <c r="G593" i="33"/>
  <c r="I593" i="33"/>
  <c r="J593" i="33"/>
  <c r="C594" i="33"/>
  <c r="D594" i="33"/>
  <c r="E594" i="33"/>
  <c r="F594" i="33"/>
  <c r="G594" i="33"/>
  <c r="I594" i="33"/>
  <c r="J594" i="33"/>
  <c r="C595" i="33"/>
  <c r="D595" i="33"/>
  <c r="E595" i="33"/>
  <c r="F595" i="33"/>
  <c r="G595" i="33"/>
  <c r="I595" i="33"/>
  <c r="J595" i="33"/>
  <c r="C596" i="33"/>
  <c r="D596" i="33"/>
  <c r="E596" i="33"/>
  <c r="F596" i="33"/>
  <c r="G596" i="33"/>
  <c r="I596" i="33"/>
  <c r="J596" i="33"/>
  <c r="C597" i="33"/>
  <c r="D597" i="33"/>
  <c r="E597" i="33"/>
  <c r="F597" i="33"/>
  <c r="G597" i="33"/>
  <c r="I597" i="33"/>
  <c r="J597" i="33"/>
  <c r="I573" i="33"/>
  <c r="G573" i="33"/>
  <c r="F573" i="33"/>
  <c r="E573" i="33"/>
  <c r="D573" i="33"/>
  <c r="C573" i="33"/>
  <c r="C571" i="33"/>
  <c r="D571" i="33"/>
  <c r="E571" i="33"/>
  <c r="F571" i="33"/>
  <c r="G571" i="33"/>
  <c r="I571" i="33"/>
  <c r="J571" i="33"/>
  <c r="C572" i="33"/>
  <c r="D572" i="33"/>
  <c r="E572" i="33"/>
  <c r="F572" i="33"/>
  <c r="G572" i="33"/>
  <c r="I572" i="33"/>
  <c r="J572" i="33"/>
  <c r="C548" i="33"/>
  <c r="D548" i="33"/>
  <c r="E548" i="33"/>
  <c r="F548" i="33"/>
  <c r="G548" i="33"/>
  <c r="I548" i="33"/>
  <c r="J548" i="33"/>
  <c r="C549" i="33"/>
  <c r="D549" i="33"/>
  <c r="E549" i="33"/>
  <c r="F549" i="33"/>
  <c r="G549" i="33"/>
  <c r="I549" i="33"/>
  <c r="J549" i="33"/>
  <c r="C550" i="33"/>
  <c r="D550" i="33"/>
  <c r="E550" i="33"/>
  <c r="F550" i="33"/>
  <c r="G550" i="33"/>
  <c r="I550" i="33"/>
  <c r="J550" i="33"/>
  <c r="C551" i="33"/>
  <c r="D551" i="33"/>
  <c r="E551" i="33"/>
  <c r="F551" i="33"/>
  <c r="G551" i="33"/>
  <c r="I551" i="33"/>
  <c r="J551" i="33"/>
  <c r="C552" i="33"/>
  <c r="D552" i="33"/>
  <c r="E552" i="33"/>
  <c r="F552" i="33"/>
  <c r="G552" i="33"/>
  <c r="I552" i="33"/>
  <c r="J552" i="33"/>
  <c r="C553" i="33"/>
  <c r="D553" i="33"/>
  <c r="E553" i="33"/>
  <c r="F553" i="33"/>
  <c r="G553" i="33"/>
  <c r="I553" i="33"/>
  <c r="J553" i="33"/>
  <c r="C554" i="33"/>
  <c r="D554" i="33"/>
  <c r="E554" i="33"/>
  <c r="F554" i="33"/>
  <c r="G554" i="33"/>
  <c r="I554" i="33"/>
  <c r="J554" i="33"/>
  <c r="C555" i="33"/>
  <c r="D555" i="33"/>
  <c r="E555" i="33"/>
  <c r="F555" i="33"/>
  <c r="G555" i="33"/>
  <c r="I555" i="33"/>
  <c r="J555" i="33"/>
  <c r="C556" i="33"/>
  <c r="D556" i="33"/>
  <c r="E556" i="33"/>
  <c r="F556" i="33"/>
  <c r="G556" i="33"/>
  <c r="I556" i="33"/>
  <c r="J556" i="33"/>
  <c r="C557" i="33"/>
  <c r="D557" i="33"/>
  <c r="E557" i="33"/>
  <c r="F557" i="33"/>
  <c r="G557" i="33"/>
  <c r="I557" i="33"/>
  <c r="J557" i="33"/>
  <c r="C558" i="33"/>
  <c r="D558" i="33"/>
  <c r="E558" i="33"/>
  <c r="F558" i="33"/>
  <c r="G558" i="33"/>
  <c r="I558" i="33"/>
  <c r="J558" i="33"/>
  <c r="C559" i="33"/>
  <c r="D559" i="33"/>
  <c r="E559" i="33"/>
  <c r="F559" i="33"/>
  <c r="G559" i="33"/>
  <c r="I559" i="33"/>
  <c r="J559" i="33"/>
  <c r="C560" i="33"/>
  <c r="D560" i="33"/>
  <c r="E560" i="33"/>
  <c r="F560" i="33"/>
  <c r="G560" i="33"/>
  <c r="I560" i="33"/>
  <c r="J560" i="33"/>
  <c r="C561" i="33"/>
  <c r="D561" i="33"/>
  <c r="E561" i="33"/>
  <c r="F561" i="33"/>
  <c r="G561" i="33"/>
  <c r="I561" i="33"/>
  <c r="J561" i="33"/>
  <c r="C562" i="33"/>
  <c r="D562" i="33"/>
  <c r="E562" i="33"/>
  <c r="F562" i="33"/>
  <c r="G562" i="33"/>
  <c r="I562" i="33"/>
  <c r="J562" i="33"/>
  <c r="C563" i="33"/>
  <c r="D563" i="33"/>
  <c r="E563" i="33"/>
  <c r="F563" i="33"/>
  <c r="G563" i="33"/>
  <c r="I563" i="33"/>
  <c r="J563" i="33"/>
  <c r="C564" i="33"/>
  <c r="D564" i="33"/>
  <c r="E564" i="33"/>
  <c r="F564" i="33"/>
  <c r="G564" i="33"/>
  <c r="I564" i="33"/>
  <c r="J564" i="33"/>
  <c r="C565" i="33"/>
  <c r="D565" i="33"/>
  <c r="E565" i="33"/>
  <c r="F565" i="33"/>
  <c r="G565" i="33"/>
  <c r="I565" i="33"/>
  <c r="J565" i="33"/>
  <c r="C566" i="33"/>
  <c r="D566" i="33"/>
  <c r="E566" i="33"/>
  <c r="F566" i="33"/>
  <c r="G566" i="33"/>
  <c r="I566" i="33"/>
  <c r="J566" i="33"/>
  <c r="C567" i="33"/>
  <c r="D567" i="33"/>
  <c r="E567" i="33"/>
  <c r="F567" i="33"/>
  <c r="G567" i="33"/>
  <c r="I567" i="33"/>
  <c r="J567" i="33"/>
  <c r="C568" i="33"/>
  <c r="D568" i="33"/>
  <c r="E568" i="33"/>
  <c r="F568" i="33"/>
  <c r="G568" i="33"/>
  <c r="I568" i="33"/>
  <c r="J568" i="33"/>
  <c r="C569" i="33"/>
  <c r="D569" i="33"/>
  <c r="E569" i="33"/>
  <c r="F569" i="33"/>
  <c r="G569" i="33"/>
  <c r="I569" i="33"/>
  <c r="J569" i="33"/>
  <c r="C570" i="33"/>
  <c r="D570" i="33"/>
  <c r="E570" i="33"/>
  <c r="F570" i="33"/>
  <c r="G570" i="33"/>
  <c r="I570" i="33"/>
  <c r="J570" i="33"/>
  <c r="J573" i="33"/>
  <c r="I547" i="33"/>
  <c r="G547" i="33"/>
  <c r="F547" i="33"/>
  <c r="E547" i="33"/>
  <c r="D547" i="33"/>
  <c r="C547" i="33"/>
  <c r="C544" i="33"/>
  <c r="D544" i="33"/>
  <c r="E544" i="33"/>
  <c r="F544" i="33"/>
  <c r="G544" i="33"/>
  <c r="I544" i="33"/>
  <c r="J544" i="33" s="1"/>
  <c r="C545" i="33"/>
  <c r="D545" i="33"/>
  <c r="E545" i="33"/>
  <c r="F545" i="33"/>
  <c r="G545" i="33"/>
  <c r="I545" i="33"/>
  <c r="J545" i="33" s="1"/>
  <c r="C546" i="33"/>
  <c r="D546" i="33"/>
  <c r="E546" i="33"/>
  <c r="F546" i="33"/>
  <c r="G546" i="33"/>
  <c r="I546" i="33"/>
  <c r="J546" i="33" s="1"/>
  <c r="C522" i="33"/>
  <c r="D522" i="33"/>
  <c r="E522" i="33"/>
  <c r="F522" i="33"/>
  <c r="G522" i="33"/>
  <c r="I522" i="33"/>
  <c r="J522" i="33" s="1"/>
  <c r="C523" i="33"/>
  <c r="D523" i="33"/>
  <c r="E523" i="33"/>
  <c r="F523" i="33"/>
  <c r="G523" i="33"/>
  <c r="I523" i="33"/>
  <c r="J523" i="33" s="1"/>
  <c r="C524" i="33"/>
  <c r="D524" i="33"/>
  <c r="E524" i="33"/>
  <c r="F524" i="33"/>
  <c r="G524" i="33"/>
  <c r="I524" i="33"/>
  <c r="J524" i="33" s="1"/>
  <c r="C525" i="33"/>
  <c r="D525" i="33"/>
  <c r="E525" i="33"/>
  <c r="F525" i="33"/>
  <c r="G525" i="33"/>
  <c r="I525" i="33"/>
  <c r="J525" i="33" s="1"/>
  <c r="C526" i="33"/>
  <c r="D526" i="33"/>
  <c r="E526" i="33"/>
  <c r="F526" i="33"/>
  <c r="G526" i="33"/>
  <c r="I526" i="33"/>
  <c r="J526" i="33" s="1"/>
  <c r="C527" i="33"/>
  <c r="D527" i="33"/>
  <c r="E527" i="33"/>
  <c r="F527" i="33"/>
  <c r="G527" i="33"/>
  <c r="I527" i="33"/>
  <c r="J527" i="33" s="1"/>
  <c r="C528" i="33"/>
  <c r="D528" i="33"/>
  <c r="E528" i="33"/>
  <c r="F528" i="33"/>
  <c r="G528" i="33"/>
  <c r="I528" i="33"/>
  <c r="J528" i="33" s="1"/>
  <c r="C529" i="33"/>
  <c r="D529" i="33"/>
  <c r="E529" i="33"/>
  <c r="F529" i="33"/>
  <c r="G529" i="33"/>
  <c r="I529" i="33"/>
  <c r="J529" i="33" s="1"/>
  <c r="C530" i="33"/>
  <c r="D530" i="33"/>
  <c r="E530" i="33"/>
  <c r="F530" i="33"/>
  <c r="G530" i="33"/>
  <c r="I530" i="33"/>
  <c r="J530" i="33" s="1"/>
  <c r="C531" i="33"/>
  <c r="D531" i="33"/>
  <c r="E531" i="33"/>
  <c r="F531" i="33"/>
  <c r="G531" i="33"/>
  <c r="I531" i="33"/>
  <c r="J531" i="33" s="1"/>
  <c r="C532" i="33"/>
  <c r="D532" i="33"/>
  <c r="E532" i="33"/>
  <c r="F532" i="33"/>
  <c r="G532" i="33"/>
  <c r="I532" i="33"/>
  <c r="J532" i="33" s="1"/>
  <c r="C533" i="33"/>
  <c r="D533" i="33"/>
  <c r="E533" i="33"/>
  <c r="F533" i="33"/>
  <c r="G533" i="33"/>
  <c r="I533" i="33"/>
  <c r="J533" i="33" s="1"/>
  <c r="C534" i="33"/>
  <c r="D534" i="33"/>
  <c r="E534" i="33"/>
  <c r="F534" i="33"/>
  <c r="G534" i="33"/>
  <c r="I534" i="33"/>
  <c r="J534" i="33" s="1"/>
  <c r="C535" i="33"/>
  <c r="D535" i="33"/>
  <c r="E535" i="33"/>
  <c r="F535" i="33"/>
  <c r="G535" i="33"/>
  <c r="I535" i="33"/>
  <c r="J535" i="33" s="1"/>
  <c r="C536" i="33"/>
  <c r="D536" i="33"/>
  <c r="E536" i="33"/>
  <c r="F536" i="33"/>
  <c r="G536" i="33"/>
  <c r="I536" i="33"/>
  <c r="J536" i="33" s="1"/>
  <c r="C537" i="33"/>
  <c r="D537" i="33"/>
  <c r="E537" i="33"/>
  <c r="F537" i="33"/>
  <c r="G537" i="33"/>
  <c r="I537" i="33"/>
  <c r="J537" i="33" s="1"/>
  <c r="C538" i="33"/>
  <c r="D538" i="33"/>
  <c r="E538" i="33"/>
  <c r="F538" i="33"/>
  <c r="G538" i="33"/>
  <c r="I538" i="33"/>
  <c r="J538" i="33" s="1"/>
  <c r="C539" i="33"/>
  <c r="D539" i="33"/>
  <c r="E539" i="33"/>
  <c r="F539" i="33"/>
  <c r="G539" i="33"/>
  <c r="I539" i="33"/>
  <c r="J539" i="33" s="1"/>
  <c r="C540" i="33"/>
  <c r="D540" i="33"/>
  <c r="E540" i="33"/>
  <c r="F540" i="33"/>
  <c r="G540" i="33"/>
  <c r="I540" i="33"/>
  <c r="J540" i="33" s="1"/>
  <c r="C541" i="33"/>
  <c r="D541" i="33"/>
  <c r="E541" i="33"/>
  <c r="F541" i="33"/>
  <c r="G541" i="33"/>
  <c r="I541" i="33"/>
  <c r="J541" i="33" s="1"/>
  <c r="C542" i="33"/>
  <c r="D542" i="33"/>
  <c r="E542" i="33"/>
  <c r="F542" i="33"/>
  <c r="G542" i="33"/>
  <c r="I542" i="33"/>
  <c r="J542" i="33" s="1"/>
  <c r="C543" i="33"/>
  <c r="D543" i="33"/>
  <c r="E543" i="33"/>
  <c r="F543" i="33"/>
  <c r="G543" i="33"/>
  <c r="I543" i="33"/>
  <c r="J543" i="33" s="1"/>
  <c r="I521" i="33"/>
  <c r="G521" i="33"/>
  <c r="F521" i="33"/>
  <c r="E521" i="33"/>
  <c r="D521" i="33"/>
  <c r="C521" i="33"/>
  <c r="C519" i="33"/>
  <c r="D519" i="33"/>
  <c r="E519" i="33"/>
  <c r="F519" i="33"/>
  <c r="G519" i="33"/>
  <c r="I519" i="33"/>
  <c r="J519" i="33"/>
  <c r="C520" i="33"/>
  <c r="D520" i="33"/>
  <c r="E520" i="33"/>
  <c r="F520" i="33"/>
  <c r="G520" i="33"/>
  <c r="I520" i="33"/>
  <c r="J520" i="33"/>
  <c r="C496" i="33"/>
  <c r="D496" i="33"/>
  <c r="E496" i="33"/>
  <c r="F496" i="33"/>
  <c r="G496" i="33"/>
  <c r="I496" i="33"/>
  <c r="J496" i="33"/>
  <c r="C497" i="33"/>
  <c r="D497" i="33"/>
  <c r="E497" i="33"/>
  <c r="F497" i="33"/>
  <c r="G497" i="33"/>
  <c r="I497" i="33"/>
  <c r="J497" i="33"/>
  <c r="C498" i="33"/>
  <c r="D498" i="33"/>
  <c r="E498" i="33"/>
  <c r="F498" i="33"/>
  <c r="G498" i="33"/>
  <c r="I498" i="33"/>
  <c r="J498" i="33"/>
  <c r="C499" i="33"/>
  <c r="D499" i="33"/>
  <c r="E499" i="33"/>
  <c r="F499" i="33"/>
  <c r="G499" i="33"/>
  <c r="I499" i="33"/>
  <c r="J499" i="33"/>
  <c r="C500" i="33"/>
  <c r="D500" i="33"/>
  <c r="E500" i="33"/>
  <c r="F500" i="33"/>
  <c r="G500" i="33"/>
  <c r="I500" i="33"/>
  <c r="J500" i="33"/>
  <c r="C501" i="33"/>
  <c r="D501" i="33"/>
  <c r="E501" i="33"/>
  <c r="F501" i="33"/>
  <c r="G501" i="33"/>
  <c r="I501" i="33"/>
  <c r="J501" i="33"/>
  <c r="C502" i="33"/>
  <c r="D502" i="33"/>
  <c r="E502" i="33"/>
  <c r="F502" i="33"/>
  <c r="G502" i="33"/>
  <c r="I502" i="33"/>
  <c r="J502" i="33"/>
  <c r="C503" i="33"/>
  <c r="D503" i="33"/>
  <c r="E503" i="33"/>
  <c r="F503" i="33"/>
  <c r="G503" i="33"/>
  <c r="I503" i="33"/>
  <c r="J503" i="33"/>
  <c r="C504" i="33"/>
  <c r="D504" i="33"/>
  <c r="E504" i="33"/>
  <c r="F504" i="33"/>
  <c r="G504" i="33"/>
  <c r="I504" i="33"/>
  <c r="J504" i="33"/>
  <c r="C505" i="33"/>
  <c r="D505" i="33"/>
  <c r="E505" i="33"/>
  <c r="F505" i="33"/>
  <c r="G505" i="33"/>
  <c r="I505" i="33"/>
  <c r="J505" i="33"/>
  <c r="C506" i="33"/>
  <c r="D506" i="33"/>
  <c r="E506" i="33"/>
  <c r="F506" i="33"/>
  <c r="G506" i="33"/>
  <c r="I506" i="33"/>
  <c r="J506" i="33"/>
  <c r="C507" i="33"/>
  <c r="D507" i="33"/>
  <c r="E507" i="33"/>
  <c r="F507" i="33"/>
  <c r="G507" i="33"/>
  <c r="I507" i="33"/>
  <c r="J507" i="33"/>
  <c r="C508" i="33"/>
  <c r="D508" i="33"/>
  <c r="E508" i="33"/>
  <c r="F508" i="33"/>
  <c r="G508" i="33"/>
  <c r="I508" i="33"/>
  <c r="J508" i="33"/>
  <c r="C509" i="33"/>
  <c r="D509" i="33"/>
  <c r="E509" i="33"/>
  <c r="F509" i="33"/>
  <c r="G509" i="33"/>
  <c r="I509" i="33"/>
  <c r="J509" i="33"/>
  <c r="C510" i="33"/>
  <c r="D510" i="33"/>
  <c r="E510" i="33"/>
  <c r="F510" i="33"/>
  <c r="G510" i="33"/>
  <c r="I510" i="33"/>
  <c r="J510" i="33"/>
  <c r="C511" i="33"/>
  <c r="D511" i="33"/>
  <c r="E511" i="33"/>
  <c r="F511" i="33"/>
  <c r="G511" i="33"/>
  <c r="I511" i="33"/>
  <c r="J511" i="33"/>
  <c r="C512" i="33"/>
  <c r="D512" i="33"/>
  <c r="E512" i="33"/>
  <c r="F512" i="33"/>
  <c r="G512" i="33"/>
  <c r="I512" i="33"/>
  <c r="J512" i="33"/>
  <c r="C513" i="33"/>
  <c r="D513" i="33"/>
  <c r="E513" i="33"/>
  <c r="F513" i="33"/>
  <c r="G513" i="33"/>
  <c r="I513" i="33"/>
  <c r="J513" i="33"/>
  <c r="C514" i="33"/>
  <c r="D514" i="33"/>
  <c r="E514" i="33"/>
  <c r="F514" i="33"/>
  <c r="G514" i="33"/>
  <c r="I514" i="33"/>
  <c r="J514" i="33"/>
  <c r="C515" i="33"/>
  <c r="D515" i="33"/>
  <c r="E515" i="33"/>
  <c r="F515" i="33"/>
  <c r="G515" i="33"/>
  <c r="I515" i="33"/>
  <c r="J515" i="33"/>
  <c r="C516" i="33"/>
  <c r="D516" i="33"/>
  <c r="E516" i="33"/>
  <c r="F516" i="33"/>
  <c r="G516" i="33"/>
  <c r="I516" i="33"/>
  <c r="J516" i="33"/>
  <c r="C517" i="33"/>
  <c r="D517" i="33"/>
  <c r="E517" i="33"/>
  <c r="F517" i="33"/>
  <c r="G517" i="33"/>
  <c r="I517" i="33"/>
  <c r="J517" i="33"/>
  <c r="C518" i="33"/>
  <c r="D518" i="33"/>
  <c r="E518" i="33"/>
  <c r="F518" i="33"/>
  <c r="G518" i="33"/>
  <c r="I518" i="33"/>
  <c r="J518" i="33"/>
  <c r="J521" i="33"/>
  <c r="I495" i="33"/>
  <c r="G495" i="33"/>
  <c r="F495" i="33"/>
  <c r="E495" i="33"/>
  <c r="D495" i="33"/>
  <c r="C495" i="33"/>
  <c r="C491" i="33"/>
  <c r="D491" i="33"/>
  <c r="E491" i="33"/>
  <c r="F491" i="33"/>
  <c r="G491" i="33"/>
  <c r="I491" i="33"/>
  <c r="J491" i="33" s="1"/>
  <c r="C492" i="33"/>
  <c r="D492" i="33"/>
  <c r="E492" i="33"/>
  <c r="F492" i="33"/>
  <c r="G492" i="33"/>
  <c r="I492" i="33"/>
  <c r="C493" i="33"/>
  <c r="D493" i="33"/>
  <c r="E493" i="33"/>
  <c r="F493" i="33"/>
  <c r="G493" i="33"/>
  <c r="I493" i="33"/>
  <c r="C494" i="33"/>
  <c r="D494" i="33"/>
  <c r="E494" i="33"/>
  <c r="F494" i="33"/>
  <c r="G494" i="33"/>
  <c r="I494" i="33"/>
  <c r="C470" i="33"/>
  <c r="D470" i="33"/>
  <c r="E470" i="33"/>
  <c r="F470" i="33"/>
  <c r="G470" i="33"/>
  <c r="I470" i="33"/>
  <c r="J470" i="33" s="1"/>
  <c r="C471" i="33"/>
  <c r="D471" i="33"/>
  <c r="E471" i="33"/>
  <c r="F471" i="33"/>
  <c r="G471" i="33"/>
  <c r="I471" i="33"/>
  <c r="J471" i="33" s="1"/>
  <c r="C472" i="33"/>
  <c r="D472" i="33"/>
  <c r="E472" i="33"/>
  <c r="F472" i="33"/>
  <c r="G472" i="33"/>
  <c r="I472" i="33"/>
  <c r="J472" i="33" s="1"/>
  <c r="C473" i="33"/>
  <c r="D473" i="33"/>
  <c r="E473" i="33"/>
  <c r="F473" i="33"/>
  <c r="G473" i="33"/>
  <c r="I473" i="33"/>
  <c r="C474" i="33"/>
  <c r="D474" i="33"/>
  <c r="E474" i="33"/>
  <c r="F474" i="33"/>
  <c r="G474" i="33"/>
  <c r="I474" i="33"/>
  <c r="C475" i="33"/>
  <c r="D475" i="33"/>
  <c r="E475" i="33"/>
  <c r="F475" i="33"/>
  <c r="G475" i="33"/>
  <c r="I475" i="33"/>
  <c r="C476" i="33"/>
  <c r="D476" i="33"/>
  <c r="E476" i="33"/>
  <c r="F476" i="33"/>
  <c r="G476" i="33"/>
  <c r="I476" i="33"/>
  <c r="J476" i="33" s="1"/>
  <c r="C477" i="33"/>
  <c r="D477" i="33"/>
  <c r="E477" i="33"/>
  <c r="F477" i="33"/>
  <c r="G477" i="33"/>
  <c r="I477" i="33"/>
  <c r="C478" i="33"/>
  <c r="D478" i="33"/>
  <c r="F478" i="33"/>
  <c r="G478" i="33"/>
  <c r="I478" i="33"/>
  <c r="J478" i="33" s="1"/>
  <c r="C479" i="33"/>
  <c r="D479" i="33"/>
  <c r="E479" i="33"/>
  <c r="F479" i="33"/>
  <c r="G479" i="33"/>
  <c r="I479" i="33"/>
  <c r="C480" i="33"/>
  <c r="D480" i="33"/>
  <c r="E480" i="33"/>
  <c r="F480" i="33"/>
  <c r="G480" i="33"/>
  <c r="I480" i="33"/>
  <c r="C481" i="33"/>
  <c r="D481" i="33"/>
  <c r="E481" i="33"/>
  <c r="F481" i="33"/>
  <c r="G481" i="33"/>
  <c r="I481" i="33"/>
  <c r="J481" i="33" s="1"/>
  <c r="C482" i="33"/>
  <c r="D482" i="33"/>
  <c r="E482" i="33"/>
  <c r="F482" i="33"/>
  <c r="G482" i="33"/>
  <c r="I482" i="33"/>
  <c r="J482" i="33" s="1"/>
  <c r="C483" i="33"/>
  <c r="D483" i="33"/>
  <c r="E483" i="33"/>
  <c r="F483" i="33"/>
  <c r="G483" i="33"/>
  <c r="I483" i="33"/>
  <c r="C484" i="33"/>
  <c r="D484" i="33"/>
  <c r="E484" i="33"/>
  <c r="F484" i="33"/>
  <c r="G484" i="33"/>
  <c r="I484" i="33"/>
  <c r="C485" i="33"/>
  <c r="D485" i="33"/>
  <c r="E485" i="33"/>
  <c r="F485" i="33"/>
  <c r="G485" i="33"/>
  <c r="I485" i="33"/>
  <c r="J485" i="33" s="1"/>
  <c r="C486" i="33"/>
  <c r="D486" i="33"/>
  <c r="E486" i="33"/>
  <c r="F486" i="33"/>
  <c r="G486" i="33"/>
  <c r="I486" i="33"/>
  <c r="J486" i="33" s="1"/>
  <c r="C487" i="33"/>
  <c r="D487" i="33"/>
  <c r="E487" i="33"/>
  <c r="F487" i="33"/>
  <c r="G487" i="33"/>
  <c r="I487" i="33"/>
  <c r="J487" i="33" s="1"/>
  <c r="C488" i="33"/>
  <c r="D488" i="33"/>
  <c r="E488" i="33"/>
  <c r="F488" i="33"/>
  <c r="G488" i="33"/>
  <c r="I488" i="33"/>
  <c r="J488" i="33" s="1"/>
  <c r="C489" i="33"/>
  <c r="D489" i="33"/>
  <c r="E489" i="33"/>
  <c r="F489" i="33"/>
  <c r="G489" i="33"/>
  <c r="I489" i="33"/>
  <c r="C490" i="33"/>
  <c r="D490" i="33"/>
  <c r="E490" i="33"/>
  <c r="F490" i="33"/>
  <c r="G490" i="33"/>
  <c r="I490" i="33"/>
  <c r="I469" i="33"/>
  <c r="G469" i="33"/>
  <c r="F469" i="33"/>
  <c r="E469" i="33"/>
  <c r="D469" i="33"/>
  <c r="C469" i="33"/>
  <c r="C466" i="33"/>
  <c r="D466" i="33"/>
  <c r="E466" i="33"/>
  <c r="F466" i="33"/>
  <c r="G466" i="33"/>
  <c r="I466" i="33"/>
  <c r="J466" i="33"/>
  <c r="C467" i="33"/>
  <c r="D467" i="33"/>
  <c r="E467" i="33"/>
  <c r="F467" i="33"/>
  <c r="G467" i="33"/>
  <c r="I467" i="33"/>
  <c r="J467" i="33"/>
  <c r="C468" i="33"/>
  <c r="D468" i="33"/>
  <c r="E468" i="33"/>
  <c r="F468" i="33"/>
  <c r="G468" i="33"/>
  <c r="I468" i="33"/>
  <c r="J468" i="33"/>
  <c r="C444" i="33"/>
  <c r="D444" i="33"/>
  <c r="E444" i="33"/>
  <c r="F444" i="33"/>
  <c r="G444" i="33"/>
  <c r="I444" i="33"/>
  <c r="J444" i="33" s="1"/>
  <c r="C445" i="33"/>
  <c r="D445" i="33"/>
  <c r="E445" i="33"/>
  <c r="F445" i="33"/>
  <c r="G445" i="33"/>
  <c r="I445" i="33"/>
  <c r="J445" i="33" s="1"/>
  <c r="C446" i="33"/>
  <c r="D446" i="33"/>
  <c r="E446" i="33"/>
  <c r="F446" i="33"/>
  <c r="G446" i="33"/>
  <c r="I446" i="33"/>
  <c r="J446" i="33" s="1"/>
  <c r="C447" i="33"/>
  <c r="D447" i="33"/>
  <c r="E447" i="33"/>
  <c r="F447" i="33"/>
  <c r="G447" i="33"/>
  <c r="I447" i="33"/>
  <c r="J447" i="33"/>
  <c r="C448" i="33"/>
  <c r="D448" i="33"/>
  <c r="E448" i="33"/>
  <c r="F448" i="33"/>
  <c r="G448" i="33"/>
  <c r="I448" i="33"/>
  <c r="J448" i="33" s="1"/>
  <c r="C449" i="33"/>
  <c r="D449" i="33"/>
  <c r="E449" i="33"/>
  <c r="F449" i="33"/>
  <c r="G449" i="33"/>
  <c r="I449" i="33"/>
  <c r="J449" i="33"/>
  <c r="C450" i="33"/>
  <c r="D450" i="33"/>
  <c r="E450" i="33"/>
  <c r="F450" i="33"/>
  <c r="G450" i="33"/>
  <c r="I450" i="33"/>
  <c r="J450" i="33" s="1"/>
  <c r="C451" i="33"/>
  <c r="D451" i="33"/>
  <c r="E451" i="33"/>
  <c r="F451" i="33"/>
  <c r="G451" i="33"/>
  <c r="I451" i="33"/>
  <c r="J451" i="33"/>
  <c r="C452" i="33"/>
  <c r="D452" i="33"/>
  <c r="E452" i="33"/>
  <c r="F452" i="33"/>
  <c r="G452" i="33"/>
  <c r="I452" i="33"/>
  <c r="J452" i="33" s="1"/>
  <c r="C453" i="33"/>
  <c r="D453" i="33"/>
  <c r="E453" i="33"/>
  <c r="F453" i="33"/>
  <c r="G453" i="33"/>
  <c r="I453" i="33"/>
  <c r="J453" i="33" s="1"/>
  <c r="C454" i="33"/>
  <c r="D454" i="33"/>
  <c r="E454" i="33"/>
  <c r="F454" i="33"/>
  <c r="G454" i="33"/>
  <c r="I454" i="33"/>
  <c r="J454" i="33"/>
  <c r="C455" i="33"/>
  <c r="D455" i="33"/>
  <c r="E455" i="33"/>
  <c r="F455" i="33"/>
  <c r="G455" i="33"/>
  <c r="I455" i="33"/>
  <c r="J455" i="33"/>
  <c r="C456" i="33"/>
  <c r="D456" i="33"/>
  <c r="E456" i="33"/>
  <c r="F456" i="33"/>
  <c r="G456" i="33"/>
  <c r="I456" i="33"/>
  <c r="J456" i="33" s="1"/>
  <c r="C457" i="33"/>
  <c r="D457" i="33"/>
  <c r="E457" i="33"/>
  <c r="F457" i="33"/>
  <c r="G457" i="33"/>
  <c r="I457" i="33"/>
  <c r="J457" i="33"/>
  <c r="C458" i="33"/>
  <c r="D458" i="33"/>
  <c r="E458" i="33"/>
  <c r="F458" i="33"/>
  <c r="G458" i="33"/>
  <c r="I458" i="33"/>
  <c r="J458" i="33" s="1"/>
  <c r="C459" i="33"/>
  <c r="D459" i="33"/>
  <c r="E459" i="33"/>
  <c r="F459" i="33"/>
  <c r="G459" i="33"/>
  <c r="I459" i="33"/>
  <c r="J459" i="33"/>
  <c r="C460" i="33"/>
  <c r="D460" i="33"/>
  <c r="E460" i="33"/>
  <c r="F460" i="33"/>
  <c r="G460" i="33"/>
  <c r="I460" i="33"/>
  <c r="J460" i="33" s="1"/>
  <c r="C461" i="33"/>
  <c r="D461" i="33"/>
  <c r="E461" i="33"/>
  <c r="F461" i="33"/>
  <c r="G461" i="33"/>
  <c r="I461" i="33"/>
  <c r="J461" i="33"/>
  <c r="C462" i="33"/>
  <c r="D462" i="33"/>
  <c r="E462" i="33"/>
  <c r="F462" i="33"/>
  <c r="G462" i="33"/>
  <c r="I462" i="33"/>
  <c r="J462" i="33" s="1"/>
  <c r="C463" i="33"/>
  <c r="D463" i="33"/>
  <c r="E463" i="33"/>
  <c r="F463" i="33"/>
  <c r="G463" i="33"/>
  <c r="I463" i="33"/>
  <c r="J463" i="33"/>
  <c r="C464" i="33"/>
  <c r="D464" i="33"/>
  <c r="E464" i="33"/>
  <c r="F464" i="33"/>
  <c r="G464" i="33"/>
  <c r="I464" i="33"/>
  <c r="J464" i="33" s="1"/>
  <c r="C465" i="33"/>
  <c r="D465" i="33"/>
  <c r="E465" i="33"/>
  <c r="F465" i="33"/>
  <c r="G465" i="33"/>
  <c r="I465" i="33"/>
  <c r="J465" i="33" s="1"/>
  <c r="I443" i="33"/>
  <c r="G443" i="33"/>
  <c r="F443" i="33"/>
  <c r="E443" i="33"/>
  <c r="D443" i="33"/>
  <c r="C443" i="33"/>
  <c r="C442" i="33"/>
  <c r="D442" i="33"/>
  <c r="E442" i="33"/>
  <c r="F442" i="33"/>
  <c r="G442" i="33"/>
  <c r="I442" i="33"/>
  <c r="J442" i="33"/>
  <c r="C418" i="33"/>
  <c r="D418" i="33"/>
  <c r="E418" i="33"/>
  <c r="F418" i="33"/>
  <c r="G418" i="33"/>
  <c r="I418" i="33"/>
  <c r="J418" i="33"/>
  <c r="C419" i="33"/>
  <c r="D419" i="33"/>
  <c r="E419" i="33"/>
  <c r="F419" i="33"/>
  <c r="G419" i="33"/>
  <c r="I419" i="33"/>
  <c r="J419" i="33"/>
  <c r="C420" i="33"/>
  <c r="D420" i="33"/>
  <c r="E420" i="33"/>
  <c r="F420" i="33"/>
  <c r="G420" i="33"/>
  <c r="I420" i="33"/>
  <c r="J420" i="33"/>
  <c r="C421" i="33"/>
  <c r="D421" i="33"/>
  <c r="E421" i="33"/>
  <c r="F421" i="33"/>
  <c r="G421" i="33"/>
  <c r="I421" i="33"/>
  <c r="J421" i="33"/>
  <c r="C422" i="33"/>
  <c r="D422" i="33"/>
  <c r="E422" i="33"/>
  <c r="F422" i="33"/>
  <c r="G422" i="33"/>
  <c r="I422" i="33"/>
  <c r="J422" i="33"/>
  <c r="C423" i="33"/>
  <c r="D423" i="33"/>
  <c r="E423" i="33"/>
  <c r="F423" i="33"/>
  <c r="G423" i="33"/>
  <c r="I423" i="33"/>
  <c r="J423" i="33"/>
  <c r="C424" i="33"/>
  <c r="D424" i="33"/>
  <c r="E424" i="33"/>
  <c r="F424" i="33"/>
  <c r="G424" i="33"/>
  <c r="I424" i="33"/>
  <c r="J424" i="33"/>
  <c r="C425" i="33"/>
  <c r="D425" i="33"/>
  <c r="E425" i="33"/>
  <c r="F425" i="33"/>
  <c r="G425" i="33"/>
  <c r="I425" i="33"/>
  <c r="J425" i="33"/>
  <c r="C426" i="33"/>
  <c r="D426" i="33"/>
  <c r="E426" i="33"/>
  <c r="F426" i="33"/>
  <c r="G426" i="33"/>
  <c r="I426" i="33"/>
  <c r="J426" i="33"/>
  <c r="C427" i="33"/>
  <c r="D427" i="33"/>
  <c r="E427" i="33"/>
  <c r="F427" i="33"/>
  <c r="G427" i="33"/>
  <c r="I427" i="33"/>
  <c r="J427" i="33"/>
  <c r="C428" i="33"/>
  <c r="D428" i="33"/>
  <c r="E428" i="33"/>
  <c r="F428" i="33"/>
  <c r="G428" i="33"/>
  <c r="I428" i="33"/>
  <c r="J428" i="33"/>
  <c r="C429" i="33"/>
  <c r="D429" i="33"/>
  <c r="E429" i="33"/>
  <c r="F429" i="33"/>
  <c r="G429" i="33"/>
  <c r="I429" i="33"/>
  <c r="J429" i="33"/>
  <c r="C430" i="33"/>
  <c r="D430" i="33"/>
  <c r="E430" i="33"/>
  <c r="F430" i="33"/>
  <c r="G430" i="33"/>
  <c r="I430" i="33"/>
  <c r="J430" i="33"/>
  <c r="C431" i="33"/>
  <c r="D431" i="33"/>
  <c r="E431" i="33"/>
  <c r="F431" i="33"/>
  <c r="G431" i="33"/>
  <c r="I431" i="33"/>
  <c r="J431" i="33"/>
  <c r="C432" i="33"/>
  <c r="D432" i="33"/>
  <c r="E432" i="33"/>
  <c r="F432" i="33"/>
  <c r="G432" i="33"/>
  <c r="I432" i="33"/>
  <c r="J432" i="33"/>
  <c r="C433" i="33"/>
  <c r="D433" i="33"/>
  <c r="E433" i="33"/>
  <c r="F433" i="33"/>
  <c r="G433" i="33"/>
  <c r="I433" i="33"/>
  <c r="J433" i="33"/>
  <c r="C434" i="33"/>
  <c r="D434" i="33"/>
  <c r="E434" i="33"/>
  <c r="F434" i="33"/>
  <c r="G434" i="33"/>
  <c r="I434" i="33"/>
  <c r="J434" i="33"/>
  <c r="C435" i="33"/>
  <c r="D435" i="33"/>
  <c r="E435" i="33"/>
  <c r="F435" i="33"/>
  <c r="G435" i="33"/>
  <c r="I435" i="33"/>
  <c r="J435" i="33"/>
  <c r="C436" i="33"/>
  <c r="D436" i="33"/>
  <c r="E436" i="33"/>
  <c r="F436" i="33"/>
  <c r="G436" i="33"/>
  <c r="I436" i="33"/>
  <c r="J436" i="33"/>
  <c r="C437" i="33"/>
  <c r="D437" i="33"/>
  <c r="E437" i="33"/>
  <c r="F437" i="33"/>
  <c r="G437" i="33"/>
  <c r="I437" i="33"/>
  <c r="J437" i="33"/>
  <c r="C438" i="33"/>
  <c r="D438" i="33"/>
  <c r="E438" i="33"/>
  <c r="F438" i="33"/>
  <c r="G438" i="33"/>
  <c r="I438" i="33"/>
  <c r="J438" i="33"/>
  <c r="C439" i="33"/>
  <c r="D439" i="33"/>
  <c r="E439" i="33"/>
  <c r="F439" i="33"/>
  <c r="G439" i="33"/>
  <c r="I439" i="33"/>
  <c r="J439" i="33"/>
  <c r="C440" i="33"/>
  <c r="D440" i="33"/>
  <c r="E440" i="33"/>
  <c r="F440" i="33"/>
  <c r="G440" i="33"/>
  <c r="I440" i="33"/>
  <c r="J440" i="33"/>
  <c r="C441" i="33"/>
  <c r="D441" i="33"/>
  <c r="E441" i="33"/>
  <c r="F441" i="33"/>
  <c r="G441" i="33"/>
  <c r="I441" i="33"/>
  <c r="J441" i="33"/>
  <c r="J443" i="33"/>
  <c r="I417" i="33"/>
  <c r="G417" i="33"/>
  <c r="F417" i="33"/>
  <c r="E417" i="33"/>
  <c r="D417" i="33"/>
  <c r="C417" i="33"/>
  <c r="C392" i="33"/>
  <c r="D392" i="33"/>
  <c r="E392" i="33"/>
  <c r="F392" i="33"/>
  <c r="G392" i="33"/>
  <c r="I392" i="33"/>
  <c r="J392" i="33"/>
  <c r="C393" i="33"/>
  <c r="D393" i="33"/>
  <c r="E393" i="33"/>
  <c r="F393" i="33"/>
  <c r="G393" i="33"/>
  <c r="I393" i="33"/>
  <c r="J393" i="33"/>
  <c r="C394" i="33"/>
  <c r="D394" i="33"/>
  <c r="E394" i="33"/>
  <c r="F394" i="33"/>
  <c r="G394" i="33"/>
  <c r="I394" i="33"/>
  <c r="J394" i="33"/>
  <c r="C395" i="33"/>
  <c r="D395" i="33"/>
  <c r="E395" i="33"/>
  <c r="F395" i="33"/>
  <c r="G395" i="33"/>
  <c r="I395" i="33"/>
  <c r="J395" i="33"/>
  <c r="C396" i="33"/>
  <c r="D396" i="33"/>
  <c r="E396" i="33"/>
  <c r="F396" i="33"/>
  <c r="G396" i="33"/>
  <c r="I396" i="33"/>
  <c r="J396" i="33"/>
  <c r="C397" i="33"/>
  <c r="D397" i="33"/>
  <c r="E397" i="33"/>
  <c r="F397" i="33"/>
  <c r="G397" i="33"/>
  <c r="I397" i="33"/>
  <c r="J397" i="33"/>
  <c r="C398" i="33"/>
  <c r="D398" i="33"/>
  <c r="E398" i="33"/>
  <c r="F398" i="33"/>
  <c r="G398" i="33"/>
  <c r="I398" i="33"/>
  <c r="J398" i="33"/>
  <c r="C399" i="33"/>
  <c r="D399" i="33"/>
  <c r="E399" i="33"/>
  <c r="F399" i="33"/>
  <c r="G399" i="33"/>
  <c r="I399" i="33"/>
  <c r="J399" i="33"/>
  <c r="C400" i="33"/>
  <c r="D400" i="33"/>
  <c r="E400" i="33"/>
  <c r="F400" i="33"/>
  <c r="G400" i="33"/>
  <c r="I400" i="33"/>
  <c r="J400" i="33"/>
  <c r="C401" i="33"/>
  <c r="D401" i="33"/>
  <c r="E401" i="33"/>
  <c r="F401" i="33"/>
  <c r="G401" i="33"/>
  <c r="I401" i="33"/>
  <c r="J401" i="33"/>
  <c r="C402" i="33"/>
  <c r="D402" i="33"/>
  <c r="E402" i="33"/>
  <c r="F402" i="33"/>
  <c r="G402" i="33"/>
  <c r="I402" i="33"/>
  <c r="J402" i="33"/>
  <c r="C403" i="33"/>
  <c r="D403" i="33"/>
  <c r="E403" i="33"/>
  <c r="F403" i="33"/>
  <c r="G403" i="33"/>
  <c r="I403" i="33"/>
  <c r="J403" i="33"/>
  <c r="C404" i="33"/>
  <c r="D404" i="33"/>
  <c r="E404" i="33"/>
  <c r="F404" i="33"/>
  <c r="G404" i="33"/>
  <c r="I404" i="33"/>
  <c r="J404" i="33"/>
  <c r="C405" i="33"/>
  <c r="D405" i="33"/>
  <c r="E405" i="33"/>
  <c r="F405" i="33"/>
  <c r="G405" i="33"/>
  <c r="I405" i="33"/>
  <c r="J405" i="33"/>
  <c r="C406" i="33"/>
  <c r="D406" i="33"/>
  <c r="E406" i="33"/>
  <c r="F406" i="33"/>
  <c r="G406" i="33"/>
  <c r="I406" i="33"/>
  <c r="J406" i="33"/>
  <c r="C407" i="33"/>
  <c r="D407" i="33"/>
  <c r="E407" i="33"/>
  <c r="F407" i="33"/>
  <c r="G407" i="33"/>
  <c r="I407" i="33"/>
  <c r="J407" i="33"/>
  <c r="C408" i="33"/>
  <c r="D408" i="33"/>
  <c r="E408" i="33"/>
  <c r="F408" i="33"/>
  <c r="G408" i="33"/>
  <c r="I408" i="33"/>
  <c r="J408" i="33"/>
  <c r="C409" i="33"/>
  <c r="D409" i="33"/>
  <c r="E409" i="33"/>
  <c r="F409" i="33"/>
  <c r="G409" i="33"/>
  <c r="I409" i="33"/>
  <c r="J409" i="33"/>
  <c r="C410" i="33"/>
  <c r="D410" i="33"/>
  <c r="E410" i="33"/>
  <c r="F410" i="33"/>
  <c r="G410" i="33"/>
  <c r="I410" i="33"/>
  <c r="J410" i="33"/>
  <c r="C411" i="33"/>
  <c r="D411" i="33"/>
  <c r="E411" i="33"/>
  <c r="F411" i="33"/>
  <c r="G411" i="33"/>
  <c r="I411" i="33"/>
  <c r="J411" i="33"/>
  <c r="C412" i="33"/>
  <c r="D412" i="33"/>
  <c r="E412" i="33"/>
  <c r="F412" i="33"/>
  <c r="G412" i="33"/>
  <c r="I412" i="33"/>
  <c r="J412" i="33"/>
  <c r="C413" i="33"/>
  <c r="D413" i="33"/>
  <c r="E413" i="33"/>
  <c r="F413" i="33"/>
  <c r="G413" i="33"/>
  <c r="I413" i="33"/>
  <c r="J413" i="33"/>
  <c r="C414" i="33"/>
  <c r="D414" i="33"/>
  <c r="E414" i="33"/>
  <c r="F414" i="33"/>
  <c r="G414" i="33"/>
  <c r="I414" i="33"/>
  <c r="J414" i="33"/>
  <c r="C415" i="33"/>
  <c r="D415" i="33"/>
  <c r="E415" i="33"/>
  <c r="F415" i="33"/>
  <c r="G415" i="33"/>
  <c r="I415" i="33"/>
  <c r="J415" i="33"/>
  <c r="C416" i="33"/>
  <c r="D416" i="33"/>
  <c r="E416" i="33"/>
  <c r="F416" i="33"/>
  <c r="G416" i="33"/>
  <c r="I416" i="33"/>
  <c r="J416" i="33"/>
  <c r="J391" i="33"/>
  <c r="I391" i="33"/>
  <c r="J469" i="33"/>
  <c r="J475" i="33"/>
  <c r="J477" i="33"/>
  <c r="J483" i="33"/>
  <c r="J484" i="33"/>
  <c r="J492" i="33"/>
  <c r="J493" i="33"/>
  <c r="J494" i="33"/>
  <c r="J651" i="33"/>
  <c r="G391" i="33"/>
  <c r="F391" i="33"/>
  <c r="E391" i="33"/>
  <c r="D391" i="33"/>
  <c r="C391" i="33"/>
  <c r="C367" i="33"/>
  <c r="D367" i="33"/>
  <c r="E367" i="33"/>
  <c r="F367" i="33"/>
  <c r="G367" i="33"/>
  <c r="I367" i="33"/>
  <c r="J367" i="33"/>
  <c r="C368" i="33"/>
  <c r="D368" i="33"/>
  <c r="E368" i="33"/>
  <c r="F368" i="33"/>
  <c r="G368" i="33"/>
  <c r="I368" i="33"/>
  <c r="J368" i="33"/>
  <c r="C369" i="33"/>
  <c r="D369" i="33"/>
  <c r="E369" i="33"/>
  <c r="F369" i="33"/>
  <c r="G369" i="33"/>
  <c r="I369" i="33"/>
  <c r="J369" i="33" s="1"/>
  <c r="C370" i="33"/>
  <c r="D370" i="33"/>
  <c r="E370" i="33"/>
  <c r="F370" i="33"/>
  <c r="G370" i="33"/>
  <c r="I370" i="33"/>
  <c r="J370" i="33"/>
  <c r="C371" i="33"/>
  <c r="D371" i="33"/>
  <c r="E371" i="33"/>
  <c r="F371" i="33"/>
  <c r="G371" i="33"/>
  <c r="I371" i="33"/>
  <c r="J371" i="33" s="1"/>
  <c r="C372" i="33"/>
  <c r="D372" i="33"/>
  <c r="E372" i="33"/>
  <c r="F372" i="33"/>
  <c r="G372" i="33"/>
  <c r="I372" i="33"/>
  <c r="J372" i="33" s="1"/>
  <c r="C373" i="33"/>
  <c r="D373" i="33"/>
  <c r="E373" i="33"/>
  <c r="F373" i="33"/>
  <c r="G373" i="33"/>
  <c r="I373" i="33"/>
  <c r="J373" i="33"/>
  <c r="C374" i="33"/>
  <c r="D374" i="33"/>
  <c r="E374" i="33"/>
  <c r="F374" i="33"/>
  <c r="G374" i="33"/>
  <c r="I374" i="33"/>
  <c r="J374" i="33"/>
  <c r="C375" i="33"/>
  <c r="D375" i="33"/>
  <c r="E375" i="33"/>
  <c r="F375" i="33"/>
  <c r="G375" i="33"/>
  <c r="I375" i="33"/>
  <c r="J375" i="33" s="1"/>
  <c r="C376" i="33"/>
  <c r="D376" i="33"/>
  <c r="E376" i="33"/>
  <c r="F376" i="33"/>
  <c r="G376" i="33"/>
  <c r="I376" i="33"/>
  <c r="J376" i="33" s="1"/>
  <c r="C377" i="33"/>
  <c r="D377" i="33"/>
  <c r="E377" i="33"/>
  <c r="F377" i="33"/>
  <c r="G377" i="33"/>
  <c r="I377" i="33"/>
  <c r="J377" i="33"/>
  <c r="C378" i="33"/>
  <c r="D378" i="33"/>
  <c r="E378" i="33"/>
  <c r="F378" i="33"/>
  <c r="G378" i="33"/>
  <c r="I378" i="33"/>
  <c r="J378" i="33"/>
  <c r="C379" i="33"/>
  <c r="D379" i="33"/>
  <c r="E379" i="33"/>
  <c r="F379" i="33"/>
  <c r="G379" i="33"/>
  <c r="I379" i="33"/>
  <c r="J379" i="33" s="1"/>
  <c r="C380" i="33"/>
  <c r="D380" i="33"/>
  <c r="E380" i="33"/>
  <c r="F380" i="33"/>
  <c r="G380" i="33"/>
  <c r="I380" i="33"/>
  <c r="J380" i="33" s="1"/>
  <c r="C381" i="33"/>
  <c r="D381" i="33"/>
  <c r="E381" i="33"/>
  <c r="F381" i="33"/>
  <c r="G381" i="33"/>
  <c r="I381" i="33"/>
  <c r="J381" i="33" s="1"/>
  <c r="C382" i="33"/>
  <c r="D382" i="33"/>
  <c r="E382" i="33"/>
  <c r="F382" i="33"/>
  <c r="G382" i="33"/>
  <c r="I382" i="33"/>
  <c r="J382" i="33" s="1"/>
  <c r="C383" i="33"/>
  <c r="D383" i="33"/>
  <c r="E383" i="33"/>
  <c r="F383" i="33"/>
  <c r="G383" i="33"/>
  <c r="I383" i="33"/>
  <c r="J383" i="33"/>
  <c r="C384" i="33"/>
  <c r="D384" i="33"/>
  <c r="E384" i="33"/>
  <c r="F384" i="33"/>
  <c r="G384" i="33"/>
  <c r="I384" i="33"/>
  <c r="J384" i="33" s="1"/>
  <c r="C385" i="33"/>
  <c r="D385" i="33"/>
  <c r="E385" i="33"/>
  <c r="F385" i="33"/>
  <c r="G385" i="33"/>
  <c r="I385" i="33"/>
  <c r="J385" i="33"/>
  <c r="C386" i="33"/>
  <c r="D386" i="33"/>
  <c r="E386" i="33"/>
  <c r="F386" i="33"/>
  <c r="G386" i="33"/>
  <c r="I386" i="33"/>
  <c r="J386" i="33" s="1"/>
  <c r="C387" i="33"/>
  <c r="D387" i="33"/>
  <c r="E387" i="33"/>
  <c r="F387" i="33"/>
  <c r="G387" i="33"/>
  <c r="I387" i="33"/>
  <c r="J387" i="33" s="1"/>
  <c r="C388" i="33"/>
  <c r="D388" i="33"/>
  <c r="E388" i="33"/>
  <c r="F388" i="33"/>
  <c r="G388" i="33"/>
  <c r="I388" i="33"/>
  <c r="J388" i="33" s="1"/>
  <c r="C389" i="33"/>
  <c r="D389" i="33"/>
  <c r="E389" i="33"/>
  <c r="F389" i="33"/>
  <c r="G389" i="33"/>
  <c r="I389" i="33"/>
  <c r="J389" i="33"/>
  <c r="C390" i="33"/>
  <c r="D390" i="33"/>
  <c r="E390" i="33"/>
  <c r="F390" i="33"/>
  <c r="G390" i="33"/>
  <c r="I390" i="33"/>
  <c r="J390" i="33"/>
  <c r="I366" i="33"/>
  <c r="G366" i="33"/>
  <c r="F366" i="33"/>
  <c r="E366" i="33"/>
  <c r="D366" i="33"/>
  <c r="C366" i="33"/>
  <c r="D341" i="33"/>
  <c r="E341" i="33"/>
  <c r="F341" i="33"/>
  <c r="G341" i="33"/>
  <c r="I341" i="33"/>
  <c r="J341" i="33" s="1"/>
  <c r="D342" i="33"/>
  <c r="E342" i="33"/>
  <c r="F342" i="33"/>
  <c r="G342" i="33"/>
  <c r="I342" i="33"/>
  <c r="J342" i="33" s="1"/>
  <c r="D343" i="33"/>
  <c r="E343" i="33"/>
  <c r="F343" i="33"/>
  <c r="G343" i="33"/>
  <c r="I343" i="33"/>
  <c r="J343" i="33" s="1"/>
  <c r="D344" i="33"/>
  <c r="E344" i="33"/>
  <c r="F344" i="33"/>
  <c r="G344" i="33"/>
  <c r="I344" i="33"/>
  <c r="J344" i="33" s="1"/>
  <c r="D345" i="33"/>
  <c r="E345" i="33"/>
  <c r="F345" i="33"/>
  <c r="G345" i="33"/>
  <c r="I345" i="33"/>
  <c r="J345" i="33" s="1"/>
  <c r="D346" i="33"/>
  <c r="E346" i="33"/>
  <c r="F346" i="33"/>
  <c r="G346" i="33"/>
  <c r="I346" i="33"/>
  <c r="J346" i="33"/>
  <c r="D347" i="33"/>
  <c r="E347" i="33"/>
  <c r="F347" i="33"/>
  <c r="G347" i="33"/>
  <c r="I347" i="33"/>
  <c r="J347" i="33" s="1"/>
  <c r="D348" i="33"/>
  <c r="E348" i="33"/>
  <c r="F348" i="33"/>
  <c r="G348" i="33"/>
  <c r="I348" i="33"/>
  <c r="J348" i="33"/>
  <c r="D349" i="33"/>
  <c r="E349" i="33"/>
  <c r="F349" i="33"/>
  <c r="G349" i="33"/>
  <c r="I349" i="33"/>
  <c r="J349" i="33"/>
  <c r="D350" i="33"/>
  <c r="E350" i="33"/>
  <c r="F350" i="33"/>
  <c r="G350" i="33"/>
  <c r="I350" i="33"/>
  <c r="J350" i="33" s="1"/>
  <c r="D351" i="33"/>
  <c r="E351" i="33"/>
  <c r="F351" i="33"/>
  <c r="G351" i="33"/>
  <c r="I351" i="33"/>
  <c r="J351" i="33"/>
  <c r="D352" i="33"/>
  <c r="E352" i="33"/>
  <c r="F352" i="33"/>
  <c r="G352" i="33"/>
  <c r="I352" i="33"/>
  <c r="J352" i="33"/>
  <c r="D353" i="33"/>
  <c r="E353" i="33"/>
  <c r="F353" i="33"/>
  <c r="G353" i="33"/>
  <c r="I353" i="33"/>
  <c r="J353" i="33" s="1"/>
  <c r="D354" i="33"/>
  <c r="E354" i="33"/>
  <c r="F354" i="33"/>
  <c r="G354" i="33"/>
  <c r="I354" i="33"/>
  <c r="J354" i="33"/>
  <c r="D355" i="33"/>
  <c r="E355" i="33"/>
  <c r="F355" i="33"/>
  <c r="G355" i="33"/>
  <c r="I355" i="33"/>
  <c r="J355" i="33" s="1"/>
  <c r="D356" i="33"/>
  <c r="E356" i="33"/>
  <c r="F356" i="33"/>
  <c r="G356" i="33"/>
  <c r="I356" i="33"/>
  <c r="J356" i="33" s="1"/>
  <c r="D357" i="33"/>
  <c r="E357" i="33"/>
  <c r="F357" i="33"/>
  <c r="G357" i="33"/>
  <c r="I357" i="33"/>
  <c r="J357" i="33"/>
  <c r="D358" i="33"/>
  <c r="E358" i="33"/>
  <c r="F358" i="33"/>
  <c r="G358" i="33"/>
  <c r="I358" i="33"/>
  <c r="J358" i="33" s="1"/>
  <c r="D359" i="33"/>
  <c r="E359" i="33"/>
  <c r="F359" i="33"/>
  <c r="G359" i="33"/>
  <c r="I359" i="33"/>
  <c r="J359" i="33"/>
  <c r="D360" i="33"/>
  <c r="E360" i="33"/>
  <c r="F360" i="33"/>
  <c r="G360" i="33"/>
  <c r="I360" i="33"/>
  <c r="J360" i="33" s="1"/>
  <c r="D361" i="33"/>
  <c r="E361" i="33"/>
  <c r="F361" i="33"/>
  <c r="G361" i="33"/>
  <c r="I361" i="33"/>
  <c r="J361" i="33"/>
  <c r="D362" i="33"/>
  <c r="E362" i="33"/>
  <c r="F362" i="33"/>
  <c r="G362" i="33"/>
  <c r="I362" i="33"/>
  <c r="J362" i="33" s="1"/>
  <c r="D363" i="33"/>
  <c r="E363" i="33"/>
  <c r="F363" i="33"/>
  <c r="G363" i="33"/>
  <c r="I363" i="33"/>
  <c r="J363" i="33" s="1"/>
  <c r="D364" i="33"/>
  <c r="E364" i="33"/>
  <c r="F364" i="33"/>
  <c r="G364" i="33"/>
  <c r="I364" i="33"/>
  <c r="J364" i="33" s="1"/>
  <c r="D365" i="33"/>
  <c r="E365" i="33"/>
  <c r="F365" i="33"/>
  <c r="G365" i="33"/>
  <c r="I365" i="33"/>
  <c r="J365" i="33"/>
  <c r="C341" i="33"/>
  <c r="C342" i="33"/>
  <c r="C343" i="33"/>
  <c r="C344" i="33"/>
  <c r="C345" i="33"/>
  <c r="C346" i="33"/>
  <c r="C347" i="33"/>
  <c r="C348" i="33"/>
  <c r="C349" i="33"/>
  <c r="C350" i="33"/>
  <c r="C351" i="33"/>
  <c r="C352" i="33"/>
  <c r="C353" i="33"/>
  <c r="C354" i="33"/>
  <c r="C355" i="33"/>
  <c r="C356" i="33"/>
  <c r="C357" i="33"/>
  <c r="C358" i="33"/>
  <c r="C359" i="33"/>
  <c r="C360" i="33"/>
  <c r="C361" i="33"/>
  <c r="C362" i="33"/>
  <c r="C363" i="33"/>
  <c r="C364" i="33"/>
  <c r="C365" i="33"/>
  <c r="I340" i="33"/>
  <c r="G340" i="33"/>
  <c r="F340" i="33"/>
  <c r="E340" i="33"/>
  <c r="E339" i="33"/>
  <c r="D340" i="33"/>
  <c r="C340" i="33"/>
  <c r="E315" i="33"/>
  <c r="F315" i="33"/>
  <c r="G315" i="33"/>
  <c r="I315" i="33"/>
  <c r="J315" i="33" s="1"/>
  <c r="E316" i="33"/>
  <c r="F316" i="33"/>
  <c r="G316" i="33"/>
  <c r="I316" i="33"/>
  <c r="J316" i="33" s="1"/>
  <c r="E317" i="33"/>
  <c r="F317" i="33"/>
  <c r="G317" i="33"/>
  <c r="I317" i="33"/>
  <c r="J317" i="33"/>
  <c r="E318" i="33"/>
  <c r="F318" i="33"/>
  <c r="G318" i="33"/>
  <c r="I318" i="33"/>
  <c r="J318" i="33" s="1"/>
  <c r="E319" i="33"/>
  <c r="F319" i="33"/>
  <c r="G319" i="33"/>
  <c r="I319" i="33"/>
  <c r="J319" i="33"/>
  <c r="E320" i="33"/>
  <c r="F320" i="33"/>
  <c r="G320" i="33"/>
  <c r="I320" i="33"/>
  <c r="J320" i="33"/>
  <c r="E321" i="33"/>
  <c r="F321" i="33"/>
  <c r="G321" i="33"/>
  <c r="I321" i="33"/>
  <c r="J321" i="33"/>
  <c r="E322" i="33"/>
  <c r="F322" i="33"/>
  <c r="G322" i="33"/>
  <c r="I322" i="33"/>
  <c r="J322" i="33" s="1"/>
  <c r="E323" i="33"/>
  <c r="F323" i="33"/>
  <c r="G323" i="33"/>
  <c r="I323" i="33"/>
  <c r="J323" i="33"/>
  <c r="E324" i="33"/>
  <c r="F324" i="33"/>
  <c r="G324" i="33"/>
  <c r="I324" i="33"/>
  <c r="J324" i="33" s="1"/>
  <c r="E325" i="33"/>
  <c r="F325" i="33"/>
  <c r="G325" i="33"/>
  <c r="I325" i="33"/>
  <c r="J325" i="33" s="1"/>
  <c r="E326" i="33"/>
  <c r="F326" i="33"/>
  <c r="G326" i="33"/>
  <c r="I326" i="33"/>
  <c r="J326" i="33"/>
  <c r="E327" i="33"/>
  <c r="F327" i="33"/>
  <c r="G327" i="33"/>
  <c r="I327" i="33"/>
  <c r="J327" i="33" s="1"/>
  <c r="E328" i="33"/>
  <c r="F328" i="33"/>
  <c r="G328" i="33"/>
  <c r="I328" i="33"/>
  <c r="J328" i="33"/>
  <c r="E329" i="33"/>
  <c r="F329" i="33"/>
  <c r="G329" i="33"/>
  <c r="I329" i="33"/>
  <c r="J329" i="33" s="1"/>
  <c r="E330" i="33"/>
  <c r="F330" i="33"/>
  <c r="G330" i="33"/>
  <c r="I330" i="33"/>
  <c r="J330" i="33"/>
  <c r="E331" i="33"/>
  <c r="F331" i="33"/>
  <c r="G331" i="33"/>
  <c r="I331" i="33"/>
  <c r="J331" i="33" s="1"/>
  <c r="E332" i="33"/>
  <c r="F332" i="33"/>
  <c r="G332" i="33"/>
  <c r="I332" i="33"/>
  <c r="J332" i="33" s="1"/>
  <c r="E333" i="33"/>
  <c r="F333" i="33"/>
  <c r="G333" i="33"/>
  <c r="I333" i="33"/>
  <c r="J333" i="33"/>
  <c r="E334" i="33"/>
  <c r="F334" i="33"/>
  <c r="G334" i="33"/>
  <c r="I334" i="33"/>
  <c r="J334" i="33" s="1"/>
  <c r="E335" i="33"/>
  <c r="F335" i="33"/>
  <c r="G335" i="33"/>
  <c r="I335" i="33"/>
  <c r="J335" i="33" s="1"/>
  <c r="E336" i="33"/>
  <c r="F336" i="33"/>
  <c r="G336" i="33"/>
  <c r="I336" i="33"/>
  <c r="J336" i="33" s="1"/>
  <c r="E337" i="33"/>
  <c r="F337" i="33"/>
  <c r="G337" i="33"/>
  <c r="I337" i="33"/>
  <c r="J337" i="33"/>
  <c r="E338" i="33"/>
  <c r="F338" i="33"/>
  <c r="G338" i="33"/>
  <c r="I338" i="33"/>
  <c r="J338" i="33" s="1"/>
  <c r="F339" i="33"/>
  <c r="G339" i="33"/>
  <c r="I339" i="33"/>
  <c r="J339" i="33" s="1"/>
  <c r="I314" i="33"/>
  <c r="J314" i="33" s="1"/>
  <c r="G314" i="33"/>
  <c r="F314" i="33"/>
  <c r="E314" i="33"/>
  <c r="D315" i="33"/>
  <c r="D316" i="33"/>
  <c r="D317" i="33"/>
  <c r="D318" i="33"/>
  <c r="D319" i="33"/>
  <c r="D320" i="33"/>
  <c r="D321" i="33"/>
  <c r="D322" i="33"/>
  <c r="D323" i="33"/>
  <c r="D324" i="33"/>
  <c r="D325" i="33"/>
  <c r="D326" i="33"/>
  <c r="D327" i="33"/>
  <c r="D328" i="33"/>
  <c r="D329" i="33"/>
  <c r="D330" i="33"/>
  <c r="D331" i="33"/>
  <c r="D332" i="33"/>
  <c r="D333" i="33"/>
  <c r="D334" i="33"/>
  <c r="D335" i="33"/>
  <c r="D336" i="33"/>
  <c r="D337" i="33"/>
  <c r="D338" i="33"/>
  <c r="D339" i="33"/>
  <c r="D314" i="33"/>
  <c r="C338" i="33"/>
  <c r="C339" i="33"/>
  <c r="C315" i="33"/>
  <c r="C316" i="33"/>
  <c r="C317" i="33"/>
  <c r="C318" i="33"/>
  <c r="C319" i="33"/>
  <c r="C320" i="33"/>
  <c r="C321" i="33"/>
  <c r="C322" i="33"/>
  <c r="C323" i="33"/>
  <c r="C324" i="33"/>
  <c r="C325" i="33"/>
  <c r="C326" i="33"/>
  <c r="C327" i="33"/>
  <c r="C328" i="33"/>
  <c r="C329" i="33"/>
  <c r="C330" i="33"/>
  <c r="C331" i="33"/>
  <c r="C332" i="33"/>
  <c r="C333" i="33"/>
  <c r="C334" i="33"/>
  <c r="C335" i="33"/>
  <c r="C336" i="33"/>
  <c r="C337" i="33"/>
  <c r="C314" i="33"/>
  <c r="E289" i="33"/>
  <c r="F289" i="33"/>
  <c r="G289" i="33"/>
  <c r="I289" i="33"/>
  <c r="J289" i="33" s="1"/>
  <c r="E290" i="33"/>
  <c r="F290" i="33"/>
  <c r="G290" i="33"/>
  <c r="I290" i="33"/>
  <c r="J290" i="33" s="1"/>
  <c r="E291" i="33"/>
  <c r="F291" i="33"/>
  <c r="G291" i="33"/>
  <c r="I291" i="33"/>
  <c r="J291" i="33"/>
  <c r="E292" i="33"/>
  <c r="F292" i="33"/>
  <c r="G292" i="33"/>
  <c r="I292" i="33"/>
  <c r="J292" i="33" s="1"/>
  <c r="E293" i="33"/>
  <c r="F293" i="33"/>
  <c r="G293" i="33"/>
  <c r="I293" i="33"/>
  <c r="J293" i="33" s="1"/>
  <c r="E294" i="33"/>
  <c r="F294" i="33"/>
  <c r="G294" i="33"/>
  <c r="I294" i="33"/>
  <c r="J294" i="33" s="1"/>
  <c r="E295" i="33"/>
  <c r="F295" i="33"/>
  <c r="G295" i="33"/>
  <c r="I295" i="33"/>
  <c r="J295" i="33"/>
  <c r="E296" i="33"/>
  <c r="F296" i="33"/>
  <c r="G296" i="33"/>
  <c r="I296" i="33"/>
  <c r="J296" i="33" s="1"/>
  <c r="E297" i="33"/>
  <c r="F297" i="33"/>
  <c r="G297" i="33"/>
  <c r="I297" i="33"/>
  <c r="J297" i="33" s="1"/>
  <c r="E298" i="33"/>
  <c r="F298" i="33"/>
  <c r="G298" i="33"/>
  <c r="I298" i="33"/>
  <c r="J298" i="33" s="1"/>
  <c r="E299" i="33"/>
  <c r="F299" i="33"/>
  <c r="G299" i="33"/>
  <c r="H299" i="33" s="1"/>
  <c r="I299" i="33"/>
  <c r="J299" i="33" s="1"/>
  <c r="E300" i="33"/>
  <c r="F300" i="33"/>
  <c r="G300" i="33"/>
  <c r="I300" i="33"/>
  <c r="J300" i="33" s="1"/>
  <c r="E301" i="33"/>
  <c r="F301" i="33"/>
  <c r="G301" i="33"/>
  <c r="I301" i="33"/>
  <c r="J301" i="33"/>
  <c r="E302" i="33"/>
  <c r="F302" i="33"/>
  <c r="G302" i="33"/>
  <c r="I302" i="33"/>
  <c r="J302" i="33"/>
  <c r="E303" i="33"/>
  <c r="F303" i="33"/>
  <c r="G303" i="33"/>
  <c r="I303" i="33"/>
  <c r="J303" i="33" s="1"/>
  <c r="E304" i="33"/>
  <c r="F304" i="33"/>
  <c r="G304" i="33"/>
  <c r="I304" i="33"/>
  <c r="J304" i="33"/>
  <c r="E305" i="33"/>
  <c r="F305" i="33"/>
  <c r="G305" i="33"/>
  <c r="I305" i="33"/>
  <c r="J305" i="33"/>
  <c r="E306" i="33"/>
  <c r="F306" i="33"/>
  <c r="G306" i="33"/>
  <c r="I306" i="33"/>
  <c r="J306" i="33" s="1"/>
  <c r="E307" i="33"/>
  <c r="F307" i="33"/>
  <c r="G307" i="33"/>
  <c r="I307" i="33"/>
  <c r="J307" i="33"/>
  <c r="E308" i="33"/>
  <c r="F308" i="33"/>
  <c r="G308" i="33"/>
  <c r="I308" i="33"/>
  <c r="J308" i="33"/>
  <c r="E309" i="33"/>
  <c r="F309" i="33"/>
  <c r="G309" i="33"/>
  <c r="I309" i="33"/>
  <c r="J309" i="33"/>
  <c r="E310" i="33"/>
  <c r="F310" i="33"/>
  <c r="G310" i="33"/>
  <c r="I310" i="33"/>
  <c r="J310" i="33" s="1"/>
  <c r="E311" i="33"/>
  <c r="F311" i="33"/>
  <c r="G311" i="33"/>
  <c r="I311" i="33"/>
  <c r="J311" i="33" s="1"/>
  <c r="E312" i="33"/>
  <c r="F312" i="33"/>
  <c r="G312" i="33"/>
  <c r="I312" i="33"/>
  <c r="J312" i="33"/>
  <c r="E313" i="33"/>
  <c r="F313" i="33"/>
  <c r="G313" i="33"/>
  <c r="I313" i="33"/>
  <c r="J313" i="33"/>
  <c r="D289" i="33"/>
  <c r="D290" i="33"/>
  <c r="D291" i="33"/>
  <c r="D292" i="33"/>
  <c r="D293" i="33"/>
  <c r="D294" i="33"/>
  <c r="D295" i="33"/>
  <c r="D296" i="33"/>
  <c r="D297" i="33"/>
  <c r="D298" i="33"/>
  <c r="D299" i="33"/>
  <c r="D300" i="33"/>
  <c r="D301" i="33"/>
  <c r="D302" i="33"/>
  <c r="D303" i="33"/>
  <c r="D304" i="33"/>
  <c r="D305" i="33"/>
  <c r="D306" i="33"/>
  <c r="D307" i="33"/>
  <c r="D308" i="33"/>
  <c r="D309" i="33"/>
  <c r="D310" i="33"/>
  <c r="D311" i="33"/>
  <c r="D312" i="33"/>
  <c r="D313" i="33"/>
  <c r="C311" i="33"/>
  <c r="C312" i="33"/>
  <c r="C313" i="33"/>
  <c r="C289" i="33"/>
  <c r="C290" i="33"/>
  <c r="C291" i="33"/>
  <c r="C292" i="33"/>
  <c r="C293" i="33"/>
  <c r="C294" i="33"/>
  <c r="C295" i="33"/>
  <c r="C296" i="33"/>
  <c r="C297" i="33"/>
  <c r="C298" i="33"/>
  <c r="C299" i="33"/>
  <c r="C300" i="33"/>
  <c r="C301" i="33"/>
  <c r="C302" i="33"/>
  <c r="C303" i="33"/>
  <c r="C304" i="33"/>
  <c r="C305" i="33"/>
  <c r="C306" i="33"/>
  <c r="C307" i="33"/>
  <c r="C308" i="33"/>
  <c r="C309" i="33"/>
  <c r="C310" i="33"/>
  <c r="I288" i="33"/>
  <c r="G288" i="33"/>
  <c r="F288" i="33"/>
  <c r="E288" i="33"/>
  <c r="D288" i="33"/>
  <c r="C288" i="33"/>
  <c r="E263" i="33"/>
  <c r="F263" i="33"/>
  <c r="G263" i="33"/>
  <c r="I263" i="33"/>
  <c r="J263" i="33" s="1"/>
  <c r="E264" i="33"/>
  <c r="F264" i="33"/>
  <c r="G264" i="33"/>
  <c r="I264" i="33"/>
  <c r="J264" i="33" s="1"/>
  <c r="E265" i="33"/>
  <c r="F265" i="33"/>
  <c r="G265" i="33"/>
  <c r="I265" i="33"/>
  <c r="J265" i="33" s="1"/>
  <c r="E266" i="33"/>
  <c r="F266" i="33"/>
  <c r="G266" i="33"/>
  <c r="I266" i="33"/>
  <c r="J266" i="33" s="1"/>
  <c r="E267" i="33"/>
  <c r="F267" i="33"/>
  <c r="G267" i="33"/>
  <c r="I267" i="33"/>
  <c r="J267" i="33" s="1"/>
  <c r="E268" i="33"/>
  <c r="F268" i="33"/>
  <c r="G268" i="33"/>
  <c r="I268" i="33"/>
  <c r="J268" i="33" s="1"/>
  <c r="E269" i="33"/>
  <c r="F269" i="33"/>
  <c r="G269" i="33"/>
  <c r="I269" i="33"/>
  <c r="J269" i="33"/>
  <c r="E270" i="33"/>
  <c r="F270" i="33"/>
  <c r="G270" i="33"/>
  <c r="I270" i="33"/>
  <c r="J270" i="33" s="1"/>
  <c r="E271" i="33"/>
  <c r="F271" i="33"/>
  <c r="G271" i="33"/>
  <c r="I271" i="33"/>
  <c r="J271" i="33" s="1"/>
  <c r="E272" i="33"/>
  <c r="F272" i="33"/>
  <c r="G272" i="33"/>
  <c r="I272" i="33"/>
  <c r="J272" i="33"/>
  <c r="E273" i="33"/>
  <c r="F273" i="33"/>
  <c r="G273" i="33"/>
  <c r="I273" i="33"/>
  <c r="J273" i="33" s="1"/>
  <c r="E274" i="33"/>
  <c r="F274" i="33"/>
  <c r="G274" i="33"/>
  <c r="I274" i="33"/>
  <c r="J274" i="33" s="1"/>
  <c r="E275" i="33"/>
  <c r="F275" i="33"/>
  <c r="G275" i="33"/>
  <c r="I275" i="33"/>
  <c r="J275" i="33" s="1"/>
  <c r="E276" i="33"/>
  <c r="F276" i="33"/>
  <c r="G276" i="33"/>
  <c r="I276" i="33"/>
  <c r="J276" i="33"/>
  <c r="E277" i="33"/>
  <c r="F277" i="33"/>
  <c r="G277" i="33"/>
  <c r="I277" i="33"/>
  <c r="J277" i="33" s="1"/>
  <c r="E278" i="33"/>
  <c r="F278" i="33"/>
  <c r="G278" i="33"/>
  <c r="I278" i="33"/>
  <c r="J278" i="33" s="1"/>
  <c r="E279" i="33"/>
  <c r="F279" i="33"/>
  <c r="G279" i="33"/>
  <c r="I279" i="33"/>
  <c r="J279" i="33" s="1"/>
  <c r="E280" i="33"/>
  <c r="F280" i="33"/>
  <c r="G280" i="33"/>
  <c r="I280" i="33"/>
  <c r="J280" i="33" s="1"/>
  <c r="E281" i="33"/>
  <c r="F281" i="33"/>
  <c r="G281" i="33"/>
  <c r="I281" i="33"/>
  <c r="J281" i="33" s="1"/>
  <c r="E282" i="33"/>
  <c r="F282" i="33"/>
  <c r="G282" i="33"/>
  <c r="I282" i="33"/>
  <c r="J282" i="33" s="1"/>
  <c r="E283" i="33"/>
  <c r="F283" i="33"/>
  <c r="G283" i="33"/>
  <c r="I283" i="33"/>
  <c r="J283" i="33"/>
  <c r="E284" i="33"/>
  <c r="F284" i="33"/>
  <c r="G284" i="33"/>
  <c r="I284" i="33"/>
  <c r="J284" i="33" s="1"/>
  <c r="E285" i="33"/>
  <c r="F285" i="33"/>
  <c r="G285" i="33"/>
  <c r="I285" i="33"/>
  <c r="J285" i="33"/>
  <c r="E286" i="33"/>
  <c r="F286" i="33"/>
  <c r="G286" i="33"/>
  <c r="I286" i="33"/>
  <c r="J286" i="33"/>
  <c r="E287" i="33"/>
  <c r="F287" i="33"/>
  <c r="G287" i="33"/>
  <c r="I287" i="33"/>
  <c r="J287" i="33"/>
  <c r="D263" i="33"/>
  <c r="D264" i="33"/>
  <c r="D265" i="33"/>
  <c r="D266" i="33"/>
  <c r="D267" i="33"/>
  <c r="D268" i="33"/>
  <c r="D269" i="33"/>
  <c r="D270" i="33"/>
  <c r="D271" i="33"/>
  <c r="D272" i="33"/>
  <c r="D273" i="33"/>
  <c r="D274" i="33"/>
  <c r="D275" i="33"/>
  <c r="D276" i="33"/>
  <c r="D277" i="33"/>
  <c r="D278" i="33"/>
  <c r="D279" i="33"/>
  <c r="D280" i="33"/>
  <c r="D281" i="33"/>
  <c r="D282" i="33"/>
  <c r="D283" i="33"/>
  <c r="D284" i="33"/>
  <c r="D285" i="33"/>
  <c r="D286" i="33"/>
  <c r="D287" i="33"/>
  <c r="C263" i="33"/>
  <c r="C264" i="33"/>
  <c r="C265" i="33"/>
  <c r="C266" i="33"/>
  <c r="C267" i="33"/>
  <c r="C268" i="33"/>
  <c r="C269" i="33"/>
  <c r="C270" i="33"/>
  <c r="C271" i="33"/>
  <c r="C272" i="33"/>
  <c r="C273" i="33"/>
  <c r="C274" i="33"/>
  <c r="C275" i="33"/>
  <c r="C276" i="33"/>
  <c r="C277" i="33"/>
  <c r="C278" i="33"/>
  <c r="C279" i="33"/>
  <c r="C280" i="33"/>
  <c r="C281" i="33"/>
  <c r="C282" i="33"/>
  <c r="C283" i="33"/>
  <c r="C284" i="33"/>
  <c r="C285" i="33"/>
  <c r="C286" i="33"/>
  <c r="C287" i="33"/>
  <c r="I262" i="33"/>
  <c r="G262" i="33"/>
  <c r="F262" i="33"/>
  <c r="E262" i="33"/>
  <c r="D262" i="33"/>
  <c r="C262" i="33"/>
  <c r="I237" i="33"/>
  <c r="J237" i="33" s="1"/>
  <c r="I238" i="33"/>
  <c r="I239" i="33"/>
  <c r="I240" i="33"/>
  <c r="I241" i="33"/>
  <c r="I242" i="33"/>
  <c r="I243" i="33"/>
  <c r="J243" i="33" s="1"/>
  <c r="I244" i="33"/>
  <c r="J244" i="33" s="1"/>
  <c r="I245" i="33"/>
  <c r="I246" i="33"/>
  <c r="I247" i="33"/>
  <c r="J247" i="33" s="1"/>
  <c r="I248" i="33"/>
  <c r="I249" i="33"/>
  <c r="J249" i="33" s="1"/>
  <c r="I250" i="33"/>
  <c r="I251" i="33"/>
  <c r="J251" i="33" s="1"/>
  <c r="I252" i="33"/>
  <c r="J252" i="33" s="1"/>
  <c r="I253" i="33"/>
  <c r="I254" i="33"/>
  <c r="J254" i="33" s="1"/>
  <c r="I255" i="33"/>
  <c r="I256" i="33"/>
  <c r="I257" i="33"/>
  <c r="J257" i="33" s="1"/>
  <c r="I258" i="33"/>
  <c r="I259" i="33"/>
  <c r="J259" i="33" s="1"/>
  <c r="I260" i="33"/>
  <c r="J260" i="33" s="1"/>
  <c r="I261" i="33"/>
  <c r="G237" i="33"/>
  <c r="G238" i="33"/>
  <c r="G239" i="33"/>
  <c r="G240" i="33"/>
  <c r="G241" i="33"/>
  <c r="G242" i="33"/>
  <c r="G243" i="33"/>
  <c r="G244" i="33"/>
  <c r="G245" i="33"/>
  <c r="G246" i="33"/>
  <c r="G247" i="33"/>
  <c r="G248" i="33"/>
  <c r="G249" i="33"/>
  <c r="G250" i="33"/>
  <c r="G251" i="33"/>
  <c r="G252" i="33"/>
  <c r="G253" i="33"/>
  <c r="G254" i="33"/>
  <c r="G255" i="33"/>
  <c r="G256" i="33"/>
  <c r="G257" i="33"/>
  <c r="G258" i="33"/>
  <c r="G259" i="33"/>
  <c r="G260" i="33"/>
  <c r="G261" i="33"/>
  <c r="F237" i="33"/>
  <c r="F238" i="33"/>
  <c r="F239" i="33"/>
  <c r="F240" i="33"/>
  <c r="F241" i="33"/>
  <c r="F242" i="33"/>
  <c r="F243" i="33"/>
  <c r="F244" i="33"/>
  <c r="F245" i="33"/>
  <c r="F246" i="33"/>
  <c r="F247" i="33"/>
  <c r="F248" i="33"/>
  <c r="F249" i="33"/>
  <c r="F250" i="33"/>
  <c r="F251" i="33"/>
  <c r="F252" i="33"/>
  <c r="F253" i="33"/>
  <c r="F254" i="33"/>
  <c r="F255" i="33"/>
  <c r="F256" i="33"/>
  <c r="F257" i="33"/>
  <c r="F258" i="33"/>
  <c r="F259" i="33"/>
  <c r="F260" i="33"/>
  <c r="F261" i="33"/>
  <c r="E237" i="33"/>
  <c r="E238" i="33"/>
  <c r="E239" i="33"/>
  <c r="E240" i="33"/>
  <c r="E241" i="33"/>
  <c r="E242" i="33"/>
  <c r="E243" i="33"/>
  <c r="E244" i="33"/>
  <c r="E245" i="33"/>
  <c r="E246" i="33"/>
  <c r="E247" i="33"/>
  <c r="E248" i="33"/>
  <c r="E249" i="33"/>
  <c r="E250" i="33"/>
  <c r="E251" i="33"/>
  <c r="E252" i="33"/>
  <c r="E253" i="33"/>
  <c r="E254" i="33"/>
  <c r="E255" i="33"/>
  <c r="E256" i="33"/>
  <c r="E257" i="33"/>
  <c r="E258" i="33"/>
  <c r="E259" i="33"/>
  <c r="E260" i="33"/>
  <c r="E261" i="33"/>
  <c r="D237" i="33"/>
  <c r="D238" i="33"/>
  <c r="D239" i="33"/>
  <c r="D240" i="33"/>
  <c r="D241" i="33"/>
  <c r="D242" i="33"/>
  <c r="D243" i="33"/>
  <c r="D244" i="33"/>
  <c r="D245" i="33"/>
  <c r="D246" i="33"/>
  <c r="D247" i="33"/>
  <c r="D248" i="33"/>
  <c r="D249" i="33"/>
  <c r="D250" i="33"/>
  <c r="D251" i="33"/>
  <c r="D252" i="33"/>
  <c r="D253" i="33"/>
  <c r="D254" i="33"/>
  <c r="D255" i="33"/>
  <c r="D256" i="33"/>
  <c r="D257" i="33"/>
  <c r="D258" i="33"/>
  <c r="D259" i="33"/>
  <c r="D260" i="33"/>
  <c r="D261" i="33"/>
  <c r="C237" i="33"/>
  <c r="C238" i="33"/>
  <c r="C239" i="33"/>
  <c r="C240" i="33"/>
  <c r="C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4" i="33"/>
  <c r="C255" i="33"/>
  <c r="C256" i="33"/>
  <c r="C257" i="33"/>
  <c r="C258" i="33"/>
  <c r="C259" i="33"/>
  <c r="C260" i="33"/>
  <c r="C261" i="33"/>
  <c r="I236" i="33"/>
  <c r="G236" i="33"/>
  <c r="F236" i="33"/>
  <c r="E236" i="33"/>
  <c r="D236" i="33"/>
  <c r="C236" i="33"/>
  <c r="E211" i="33"/>
  <c r="F211" i="33"/>
  <c r="G211" i="33"/>
  <c r="I211" i="33"/>
  <c r="J211" i="33" s="1"/>
  <c r="E212" i="33"/>
  <c r="F212" i="33"/>
  <c r="G212" i="33"/>
  <c r="I212" i="33"/>
  <c r="J212" i="33" s="1"/>
  <c r="E213" i="33"/>
  <c r="F213" i="33"/>
  <c r="G213" i="33"/>
  <c r="I213" i="33"/>
  <c r="J213" i="33" s="1"/>
  <c r="E214" i="33"/>
  <c r="F214" i="33"/>
  <c r="G214" i="33"/>
  <c r="I214" i="33"/>
  <c r="J214" i="33"/>
  <c r="E215" i="33"/>
  <c r="F215" i="33"/>
  <c r="G215" i="33"/>
  <c r="I215" i="33"/>
  <c r="J215" i="33"/>
  <c r="E216" i="33"/>
  <c r="F216" i="33"/>
  <c r="G216" i="33"/>
  <c r="I216" i="33"/>
  <c r="J216" i="33"/>
  <c r="E217" i="33"/>
  <c r="F217" i="33"/>
  <c r="G217" i="33"/>
  <c r="I217" i="33"/>
  <c r="J217" i="33" s="1"/>
  <c r="E218" i="33"/>
  <c r="F218" i="33"/>
  <c r="G218" i="33"/>
  <c r="I218" i="33"/>
  <c r="J218" i="33"/>
  <c r="E219" i="33"/>
  <c r="F219" i="33"/>
  <c r="G219" i="33"/>
  <c r="I219" i="33"/>
  <c r="J219" i="33" s="1"/>
  <c r="E220" i="33"/>
  <c r="F220" i="33"/>
  <c r="G220" i="33"/>
  <c r="I220" i="33"/>
  <c r="J220" i="33" s="1"/>
  <c r="E221" i="33"/>
  <c r="F221" i="33"/>
  <c r="G221" i="33"/>
  <c r="I221" i="33"/>
  <c r="J221" i="33" s="1"/>
  <c r="E222" i="33"/>
  <c r="F222" i="33"/>
  <c r="G222" i="33"/>
  <c r="I222" i="33"/>
  <c r="J222" i="33" s="1"/>
  <c r="E223" i="33"/>
  <c r="F223" i="33"/>
  <c r="G223" i="33"/>
  <c r="I223" i="33"/>
  <c r="J223" i="33"/>
  <c r="E224" i="33"/>
  <c r="F224" i="33"/>
  <c r="G224" i="33"/>
  <c r="I224" i="33"/>
  <c r="J224" i="33"/>
  <c r="E225" i="33"/>
  <c r="F225" i="33"/>
  <c r="G225" i="33"/>
  <c r="I225" i="33"/>
  <c r="J225" i="33" s="1"/>
  <c r="E226" i="33"/>
  <c r="F226" i="33"/>
  <c r="G226" i="33"/>
  <c r="I226" i="33"/>
  <c r="J226" i="33"/>
  <c r="E227" i="33"/>
  <c r="F227" i="33"/>
  <c r="G227" i="33"/>
  <c r="I227" i="33"/>
  <c r="J227" i="33" s="1"/>
  <c r="E228" i="33"/>
  <c r="F228" i="33"/>
  <c r="G228" i="33"/>
  <c r="I228" i="33"/>
  <c r="J228" i="33" s="1"/>
  <c r="E229" i="33"/>
  <c r="F229" i="33"/>
  <c r="G229" i="33"/>
  <c r="I229" i="33"/>
  <c r="J229" i="33" s="1"/>
  <c r="E230" i="33"/>
  <c r="F230" i="33"/>
  <c r="G230" i="33"/>
  <c r="I230" i="33"/>
  <c r="J230" i="33"/>
  <c r="E231" i="33"/>
  <c r="F231" i="33"/>
  <c r="G231" i="33"/>
  <c r="I231" i="33"/>
  <c r="J231" i="33"/>
  <c r="E232" i="33"/>
  <c r="F232" i="33"/>
  <c r="G232" i="33"/>
  <c r="I232" i="33"/>
  <c r="J232" i="33" s="1"/>
  <c r="E233" i="33"/>
  <c r="F233" i="33"/>
  <c r="G233" i="33"/>
  <c r="I233" i="33"/>
  <c r="J233" i="33" s="1"/>
  <c r="E234" i="33"/>
  <c r="F234" i="33"/>
  <c r="G234" i="33"/>
  <c r="I234" i="33"/>
  <c r="J234" i="33"/>
  <c r="E235" i="33"/>
  <c r="F235" i="33"/>
  <c r="G235" i="33"/>
  <c r="I235" i="33"/>
  <c r="J235" i="33" s="1"/>
  <c r="D211" i="33"/>
  <c r="D212" i="33"/>
  <c r="D213" i="33"/>
  <c r="D214" i="33"/>
  <c r="D215" i="33"/>
  <c r="D216" i="33"/>
  <c r="D217" i="33"/>
  <c r="D218" i="33"/>
  <c r="D219" i="33"/>
  <c r="D220" i="33"/>
  <c r="D221" i="33"/>
  <c r="D222" i="33"/>
  <c r="D223" i="33"/>
  <c r="D224" i="33"/>
  <c r="D225" i="33"/>
  <c r="D226" i="33"/>
  <c r="D227" i="33"/>
  <c r="D228" i="33"/>
  <c r="D229" i="33"/>
  <c r="D230" i="33"/>
  <c r="D231" i="33"/>
  <c r="D232" i="33"/>
  <c r="D233" i="33"/>
  <c r="D234" i="33"/>
  <c r="D235" i="33"/>
  <c r="C211" i="33"/>
  <c r="C212" i="33"/>
  <c r="C213" i="33"/>
  <c r="C214" i="33"/>
  <c r="C215" i="33"/>
  <c r="C216" i="33"/>
  <c r="C217" i="33"/>
  <c r="C218" i="33"/>
  <c r="C219" i="33"/>
  <c r="C220" i="33"/>
  <c r="C221" i="33"/>
  <c r="C222" i="33"/>
  <c r="C223" i="33"/>
  <c r="C224" i="33"/>
  <c r="C225" i="33"/>
  <c r="C226" i="33"/>
  <c r="C227" i="33"/>
  <c r="C228" i="33"/>
  <c r="C229" i="33"/>
  <c r="C230" i="33"/>
  <c r="C231" i="33"/>
  <c r="C232" i="33"/>
  <c r="C233" i="33"/>
  <c r="C234" i="33"/>
  <c r="C235" i="33"/>
  <c r="C210" i="33"/>
  <c r="I210" i="33"/>
  <c r="G210" i="33"/>
  <c r="F210" i="33"/>
  <c r="E210" i="33"/>
  <c r="D210" i="33"/>
  <c r="I185" i="33"/>
  <c r="I186" i="33"/>
  <c r="J186" i="33" s="1"/>
  <c r="I187" i="33"/>
  <c r="I188" i="33"/>
  <c r="J188" i="33" s="1"/>
  <c r="I189" i="33"/>
  <c r="J189" i="33" s="1"/>
  <c r="I190" i="33"/>
  <c r="J190" i="33" s="1"/>
  <c r="I191" i="33"/>
  <c r="J191" i="33" s="1"/>
  <c r="I192" i="33"/>
  <c r="J192" i="33" s="1"/>
  <c r="I193" i="33"/>
  <c r="I194" i="33"/>
  <c r="J194" i="33" s="1"/>
  <c r="I195" i="33"/>
  <c r="J195" i="33" s="1"/>
  <c r="I196" i="33"/>
  <c r="J196" i="33" s="1"/>
  <c r="I197" i="33"/>
  <c r="J197" i="33" s="1"/>
  <c r="I198" i="33"/>
  <c r="J198" i="33" s="1"/>
  <c r="I199" i="33"/>
  <c r="J199" i="33" s="1"/>
  <c r="I200" i="33"/>
  <c r="J200" i="33" s="1"/>
  <c r="I201" i="33"/>
  <c r="I202" i="33"/>
  <c r="I203" i="33"/>
  <c r="J203" i="33" s="1"/>
  <c r="I204" i="33"/>
  <c r="J204" i="33" s="1"/>
  <c r="I205" i="33"/>
  <c r="J205" i="33" s="1"/>
  <c r="I206" i="33"/>
  <c r="J206" i="33" s="1"/>
  <c r="I207" i="33"/>
  <c r="J207" i="33" s="1"/>
  <c r="I208" i="33"/>
  <c r="J208" i="33" s="1"/>
  <c r="I209" i="33"/>
  <c r="G185" i="33"/>
  <c r="G186" i="33"/>
  <c r="G187" i="33"/>
  <c r="G188" i="33"/>
  <c r="G189" i="33"/>
  <c r="G190" i="33"/>
  <c r="G191" i="33"/>
  <c r="G192" i="33"/>
  <c r="G193" i="33"/>
  <c r="G194" i="33"/>
  <c r="G195" i="33"/>
  <c r="G196" i="33"/>
  <c r="G197" i="33"/>
  <c r="G198" i="33"/>
  <c r="G199" i="33"/>
  <c r="G200" i="33"/>
  <c r="G201" i="33"/>
  <c r="G202" i="33"/>
  <c r="G203" i="33"/>
  <c r="G204" i="33"/>
  <c r="G205" i="33"/>
  <c r="G206" i="33"/>
  <c r="G207" i="33"/>
  <c r="G208" i="33"/>
  <c r="G209" i="33"/>
  <c r="F185" i="33"/>
  <c r="F186" i="33"/>
  <c r="F187" i="33"/>
  <c r="F188" i="33"/>
  <c r="F189" i="33"/>
  <c r="F190" i="33"/>
  <c r="F191" i="33"/>
  <c r="F192" i="33"/>
  <c r="F193" i="33"/>
  <c r="F194" i="33"/>
  <c r="F195" i="33"/>
  <c r="F196" i="33"/>
  <c r="F197" i="33"/>
  <c r="F198" i="33"/>
  <c r="F199" i="33"/>
  <c r="F200" i="33"/>
  <c r="F201" i="33"/>
  <c r="F202" i="33"/>
  <c r="F203" i="33"/>
  <c r="F204" i="33"/>
  <c r="F205" i="33"/>
  <c r="F206" i="33"/>
  <c r="F207" i="33"/>
  <c r="F208" i="33"/>
  <c r="F209" i="33"/>
  <c r="E185" i="33"/>
  <c r="E186" i="33"/>
  <c r="E187" i="33"/>
  <c r="E188" i="33"/>
  <c r="E189" i="33"/>
  <c r="E190" i="33"/>
  <c r="E191" i="33"/>
  <c r="E192" i="33"/>
  <c r="E193" i="33"/>
  <c r="E194" i="33"/>
  <c r="E195" i="33"/>
  <c r="E196" i="33"/>
  <c r="E197" i="33"/>
  <c r="E198" i="33"/>
  <c r="E199" i="33"/>
  <c r="E200" i="33"/>
  <c r="E201" i="33"/>
  <c r="E202" i="33"/>
  <c r="E203" i="33"/>
  <c r="E204" i="33"/>
  <c r="E205" i="33"/>
  <c r="E206" i="33"/>
  <c r="E207" i="33"/>
  <c r="E208" i="33"/>
  <c r="E209" i="33"/>
  <c r="D185" i="33"/>
  <c r="D186" i="33"/>
  <c r="D187" i="33"/>
  <c r="D188" i="33"/>
  <c r="D189" i="33"/>
  <c r="D190" i="33"/>
  <c r="D191" i="33"/>
  <c r="D192" i="33"/>
  <c r="D193" i="33"/>
  <c r="D194" i="33"/>
  <c r="D195" i="33"/>
  <c r="D196" i="33"/>
  <c r="D197" i="33"/>
  <c r="D198" i="33"/>
  <c r="D199" i="33"/>
  <c r="D200" i="33"/>
  <c r="D201" i="33"/>
  <c r="D202" i="33"/>
  <c r="D203" i="33"/>
  <c r="D204" i="33"/>
  <c r="D205" i="33"/>
  <c r="D206" i="33"/>
  <c r="D207" i="33"/>
  <c r="D208" i="33"/>
  <c r="D209" i="33"/>
  <c r="C185" i="33"/>
  <c r="C186" i="33"/>
  <c r="C187" i="33"/>
  <c r="C188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I184" i="33"/>
  <c r="J184" i="33" s="1"/>
  <c r="G184" i="33"/>
  <c r="F184" i="33"/>
  <c r="E184" i="33"/>
  <c r="D184" i="33"/>
  <c r="C184" i="33"/>
  <c r="I159" i="33"/>
  <c r="I160" i="33"/>
  <c r="I161" i="33"/>
  <c r="I162" i="33"/>
  <c r="I163" i="33"/>
  <c r="J163" i="33" s="1"/>
  <c r="I164" i="33"/>
  <c r="J164" i="33" s="1"/>
  <c r="I165" i="33"/>
  <c r="J165" i="33" s="1"/>
  <c r="I166" i="33"/>
  <c r="J166" i="33" s="1"/>
  <c r="I167" i="33"/>
  <c r="I168" i="33"/>
  <c r="I169" i="33"/>
  <c r="J169" i="33" s="1"/>
  <c r="I170" i="33"/>
  <c r="I171" i="33"/>
  <c r="J171" i="33" s="1"/>
  <c r="I172" i="33"/>
  <c r="J172" i="33" s="1"/>
  <c r="I173" i="33"/>
  <c r="J173" i="33" s="1"/>
  <c r="I174" i="33"/>
  <c r="J174" i="33" s="1"/>
  <c r="I175" i="33"/>
  <c r="I176" i="33"/>
  <c r="I177" i="33"/>
  <c r="I178" i="33"/>
  <c r="I179" i="33"/>
  <c r="J179" i="33" s="1"/>
  <c r="I180" i="33"/>
  <c r="J180" i="33" s="1"/>
  <c r="I181" i="33"/>
  <c r="J181" i="33" s="1"/>
  <c r="I182" i="33"/>
  <c r="J182" i="33" s="1"/>
  <c r="I183" i="33"/>
  <c r="G159" i="33"/>
  <c r="G160" i="33"/>
  <c r="G161" i="33"/>
  <c r="G162" i="33"/>
  <c r="G163" i="33"/>
  <c r="G164" i="33"/>
  <c r="G165" i="33"/>
  <c r="G166" i="33"/>
  <c r="G167" i="33"/>
  <c r="G168" i="33"/>
  <c r="G169" i="33"/>
  <c r="G170" i="33"/>
  <c r="G171" i="33"/>
  <c r="G172" i="33"/>
  <c r="G173" i="33"/>
  <c r="G174" i="33"/>
  <c r="G175" i="33"/>
  <c r="G176" i="33"/>
  <c r="G177" i="33"/>
  <c r="G178" i="33"/>
  <c r="G179" i="33"/>
  <c r="G180" i="33"/>
  <c r="G181" i="33"/>
  <c r="G182" i="33"/>
  <c r="G183" i="33"/>
  <c r="F159" i="33"/>
  <c r="F160" i="33"/>
  <c r="F161" i="33"/>
  <c r="F162" i="33"/>
  <c r="F163" i="33"/>
  <c r="F164" i="33"/>
  <c r="F165" i="33"/>
  <c r="F166" i="33"/>
  <c r="F167" i="33"/>
  <c r="F168" i="33"/>
  <c r="F169" i="33"/>
  <c r="F170" i="33"/>
  <c r="F171" i="33"/>
  <c r="F172" i="33"/>
  <c r="F173" i="33"/>
  <c r="F174" i="33"/>
  <c r="F175" i="33"/>
  <c r="F176" i="33"/>
  <c r="F177" i="33"/>
  <c r="F178" i="33"/>
  <c r="F179" i="33"/>
  <c r="F180" i="33"/>
  <c r="F181" i="33"/>
  <c r="F182" i="33"/>
  <c r="F183" i="33"/>
  <c r="E159" i="33"/>
  <c r="E160" i="33"/>
  <c r="E161" i="33"/>
  <c r="E162" i="33"/>
  <c r="E163" i="33"/>
  <c r="E164" i="33"/>
  <c r="E165" i="33"/>
  <c r="E166" i="33"/>
  <c r="E167" i="33"/>
  <c r="E168" i="33"/>
  <c r="E169" i="33"/>
  <c r="E170" i="33"/>
  <c r="E171" i="33"/>
  <c r="E172" i="33"/>
  <c r="E173" i="33"/>
  <c r="E174" i="33"/>
  <c r="E175" i="33"/>
  <c r="E176" i="33"/>
  <c r="E177" i="33"/>
  <c r="E178" i="33"/>
  <c r="E179" i="33"/>
  <c r="E180" i="33"/>
  <c r="E181" i="33"/>
  <c r="E182" i="33"/>
  <c r="E183" i="33"/>
  <c r="D159" i="33"/>
  <c r="D160" i="33"/>
  <c r="D161" i="33"/>
  <c r="D162" i="33"/>
  <c r="D163" i="33"/>
  <c r="D164" i="33"/>
  <c r="D165" i="33"/>
  <c r="D166" i="33"/>
  <c r="D167" i="33"/>
  <c r="D168" i="33"/>
  <c r="D169" i="33"/>
  <c r="D170" i="33"/>
  <c r="D171" i="33"/>
  <c r="D172" i="33"/>
  <c r="D173" i="33"/>
  <c r="D174" i="33"/>
  <c r="D175" i="33"/>
  <c r="D176" i="33"/>
  <c r="D177" i="33"/>
  <c r="D178" i="33"/>
  <c r="D179" i="33"/>
  <c r="D180" i="33"/>
  <c r="D181" i="33"/>
  <c r="D182" i="33"/>
  <c r="D183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182" i="33"/>
  <c r="C183" i="33"/>
  <c r="I158" i="33"/>
  <c r="J158" i="33" s="1"/>
  <c r="G158" i="33"/>
  <c r="E158" i="33"/>
  <c r="F158" i="33"/>
  <c r="D158" i="33"/>
  <c r="C158" i="33"/>
  <c r="I133" i="33"/>
  <c r="I134" i="33"/>
  <c r="I135" i="33"/>
  <c r="J135" i="33" s="1"/>
  <c r="I136" i="33"/>
  <c r="J136" i="33" s="1"/>
  <c r="I137" i="33"/>
  <c r="J137" i="33" s="1"/>
  <c r="I138" i="33"/>
  <c r="J138" i="33" s="1"/>
  <c r="I139" i="33"/>
  <c r="J139" i="33" s="1"/>
  <c r="I140" i="33"/>
  <c r="J140" i="33" s="1"/>
  <c r="I141" i="33"/>
  <c r="I142" i="33"/>
  <c r="I143" i="33"/>
  <c r="I144" i="33"/>
  <c r="J144" i="33" s="1"/>
  <c r="I145" i="33"/>
  <c r="J145" i="33" s="1"/>
  <c r="I146" i="33"/>
  <c r="J146" i="33" s="1"/>
  <c r="I147" i="33"/>
  <c r="J147" i="33" s="1"/>
  <c r="I148" i="33"/>
  <c r="J148" i="33" s="1"/>
  <c r="I149" i="33"/>
  <c r="I150" i="33"/>
  <c r="I151" i="33"/>
  <c r="I152" i="33"/>
  <c r="J152" i="33" s="1"/>
  <c r="I153" i="33"/>
  <c r="J153" i="33" s="1"/>
  <c r="I154" i="33"/>
  <c r="J154" i="33" s="1"/>
  <c r="I155" i="33"/>
  <c r="J155" i="33" s="1"/>
  <c r="I156" i="33"/>
  <c r="J156" i="33" s="1"/>
  <c r="I157" i="33"/>
  <c r="G133" i="33"/>
  <c r="G134" i="33"/>
  <c r="G135" i="33"/>
  <c r="G136" i="33"/>
  <c r="G137" i="33"/>
  <c r="G138" i="33"/>
  <c r="G139" i="33"/>
  <c r="G140" i="33"/>
  <c r="G141" i="33"/>
  <c r="G142" i="33"/>
  <c r="G143" i="33"/>
  <c r="G144" i="33"/>
  <c r="G145" i="33"/>
  <c r="G146" i="33"/>
  <c r="G147" i="33"/>
  <c r="G148" i="33"/>
  <c r="G149" i="33"/>
  <c r="G150" i="33"/>
  <c r="G151" i="33"/>
  <c r="G152" i="33"/>
  <c r="G153" i="33"/>
  <c r="G154" i="33"/>
  <c r="G155" i="33"/>
  <c r="G156" i="33"/>
  <c r="G157" i="33"/>
  <c r="F133" i="33"/>
  <c r="F134" i="33"/>
  <c r="F135" i="33"/>
  <c r="F136" i="33"/>
  <c r="F137" i="33"/>
  <c r="F138" i="33"/>
  <c r="F139" i="33"/>
  <c r="F140" i="33"/>
  <c r="F141" i="33"/>
  <c r="F142" i="33"/>
  <c r="F143" i="33"/>
  <c r="F144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7" i="33"/>
  <c r="E133" i="33"/>
  <c r="E134" i="33"/>
  <c r="E135" i="33"/>
  <c r="E136" i="33"/>
  <c r="E137" i="33"/>
  <c r="E138" i="33"/>
  <c r="E139" i="33"/>
  <c r="E140" i="33"/>
  <c r="E141" i="33"/>
  <c r="E142" i="33"/>
  <c r="E143" i="33"/>
  <c r="E144" i="33"/>
  <c r="E145" i="33"/>
  <c r="E146" i="33"/>
  <c r="E147" i="33"/>
  <c r="E148" i="33"/>
  <c r="E149" i="33"/>
  <c r="E150" i="33"/>
  <c r="E151" i="33"/>
  <c r="E152" i="33"/>
  <c r="E153" i="33"/>
  <c r="E154" i="33"/>
  <c r="E155" i="33"/>
  <c r="E156" i="33"/>
  <c r="E157" i="33"/>
  <c r="D133" i="33"/>
  <c r="D134" i="33"/>
  <c r="D135" i="33"/>
  <c r="D136" i="33"/>
  <c r="D137" i="33"/>
  <c r="D138" i="33"/>
  <c r="D139" i="33"/>
  <c r="D140" i="33"/>
  <c r="D141" i="33"/>
  <c r="D142" i="33"/>
  <c r="D143" i="33"/>
  <c r="D144" i="33"/>
  <c r="D145" i="33"/>
  <c r="D146" i="33"/>
  <c r="D147" i="33"/>
  <c r="D148" i="33"/>
  <c r="D149" i="33"/>
  <c r="D150" i="33"/>
  <c r="D151" i="33"/>
  <c r="D152" i="33"/>
  <c r="D153" i="33"/>
  <c r="D154" i="33"/>
  <c r="D155" i="33"/>
  <c r="D156" i="33"/>
  <c r="D157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I132" i="33"/>
  <c r="G132" i="33"/>
  <c r="F132" i="33"/>
  <c r="E132" i="33"/>
  <c r="D132" i="33"/>
  <c r="C132" i="33"/>
  <c r="I107" i="33"/>
  <c r="J107" i="33" s="1"/>
  <c r="I108" i="33"/>
  <c r="J108" i="33" s="1"/>
  <c r="I109" i="33"/>
  <c r="I110" i="33"/>
  <c r="J110" i="33" s="1"/>
  <c r="I111" i="33"/>
  <c r="J111" i="33" s="1"/>
  <c r="I112" i="33"/>
  <c r="J112" i="33" s="1"/>
  <c r="I113" i="33"/>
  <c r="J113" i="33" s="1"/>
  <c r="I114" i="33"/>
  <c r="J114" i="33" s="1"/>
  <c r="I115" i="33"/>
  <c r="I116" i="33"/>
  <c r="I117" i="33"/>
  <c r="I118" i="33"/>
  <c r="J118" i="33" s="1"/>
  <c r="I119" i="33"/>
  <c r="J119" i="33" s="1"/>
  <c r="I120" i="33"/>
  <c r="J120" i="33" s="1"/>
  <c r="I121" i="33"/>
  <c r="J121" i="33" s="1"/>
  <c r="I122" i="33"/>
  <c r="J122" i="33" s="1"/>
  <c r="I123" i="33"/>
  <c r="I124" i="33"/>
  <c r="I125" i="33"/>
  <c r="I126" i="33"/>
  <c r="J126" i="33" s="1"/>
  <c r="I127" i="33"/>
  <c r="J127" i="33" s="1"/>
  <c r="I128" i="33"/>
  <c r="J128" i="33" s="1"/>
  <c r="I129" i="33"/>
  <c r="J129" i="33" s="1"/>
  <c r="I130" i="33"/>
  <c r="J130" i="33" s="1"/>
  <c r="I131" i="33"/>
  <c r="J131" i="33" s="1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123" i="33"/>
  <c r="G124" i="33"/>
  <c r="G125" i="33"/>
  <c r="G126" i="33"/>
  <c r="G127" i="33"/>
  <c r="G128" i="33"/>
  <c r="G129" i="33"/>
  <c r="G130" i="33"/>
  <c r="G131" i="33"/>
  <c r="F107" i="33"/>
  <c r="F108" i="33"/>
  <c r="F109" i="33"/>
  <c r="F110" i="33"/>
  <c r="F111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E107" i="33"/>
  <c r="E108" i="33"/>
  <c r="E109" i="33"/>
  <c r="E110" i="33"/>
  <c r="E111" i="33"/>
  <c r="E112" i="33"/>
  <c r="E113" i="33"/>
  <c r="E114" i="33"/>
  <c r="E115" i="33"/>
  <c r="E116" i="33"/>
  <c r="E117" i="33"/>
  <c r="E118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131" i="33"/>
  <c r="D107" i="33"/>
  <c r="D108" i="33"/>
  <c r="D109" i="33"/>
  <c r="D110" i="33"/>
  <c r="D111" i="33"/>
  <c r="D112" i="33"/>
  <c r="D113" i="33"/>
  <c r="D114" i="33"/>
  <c r="D115" i="33"/>
  <c r="D116" i="33"/>
  <c r="D117" i="33"/>
  <c r="D118" i="33"/>
  <c r="D119" i="33"/>
  <c r="D120" i="33"/>
  <c r="D121" i="33"/>
  <c r="D122" i="33"/>
  <c r="D123" i="33"/>
  <c r="D124" i="33"/>
  <c r="D125" i="33"/>
  <c r="D126" i="33"/>
  <c r="D127" i="33"/>
  <c r="D128" i="33"/>
  <c r="D129" i="33"/>
  <c r="D130" i="33"/>
  <c r="D131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I106" i="33"/>
  <c r="G106" i="33"/>
  <c r="F106" i="33"/>
  <c r="E106" i="33"/>
  <c r="D106" i="33"/>
  <c r="C106" i="33"/>
  <c r="I81" i="33"/>
  <c r="I82" i="33"/>
  <c r="I83" i="33"/>
  <c r="J83" i="33" s="1"/>
  <c r="I84" i="33"/>
  <c r="I85" i="33"/>
  <c r="J85" i="33" s="1"/>
  <c r="I86" i="33"/>
  <c r="J86" i="33" s="1"/>
  <c r="I87" i="33"/>
  <c r="I88" i="33"/>
  <c r="J88" i="33" s="1"/>
  <c r="I89" i="33"/>
  <c r="I90" i="33"/>
  <c r="I91" i="33"/>
  <c r="J91" i="33" s="1"/>
  <c r="I92" i="33"/>
  <c r="J92" i="33" s="1"/>
  <c r="I93" i="33"/>
  <c r="J93" i="33" s="1"/>
  <c r="I94" i="33"/>
  <c r="J94" i="33" s="1"/>
  <c r="I95" i="33"/>
  <c r="I96" i="33"/>
  <c r="J96" i="33" s="1"/>
  <c r="I97" i="33"/>
  <c r="I98" i="33"/>
  <c r="I99" i="33"/>
  <c r="J99" i="33" s="1"/>
  <c r="I100" i="33"/>
  <c r="J100" i="33" s="1"/>
  <c r="I101" i="33"/>
  <c r="I102" i="33"/>
  <c r="I103" i="33"/>
  <c r="I104" i="33"/>
  <c r="J104" i="33" s="1"/>
  <c r="I105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F81" i="33"/>
  <c r="F82" i="33"/>
  <c r="F83" i="33"/>
  <c r="F84" i="33"/>
  <c r="F85" i="33"/>
  <c r="F86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E81" i="33"/>
  <c r="E82" i="33"/>
  <c r="E83" i="33"/>
  <c r="E84" i="33"/>
  <c r="E85" i="33"/>
  <c r="E86" i="33"/>
  <c r="E87" i="33"/>
  <c r="E88" i="33"/>
  <c r="E89" i="33"/>
  <c r="E90" i="33"/>
  <c r="E91" i="33"/>
  <c r="E92" i="33"/>
  <c r="E93" i="33"/>
  <c r="E94" i="33"/>
  <c r="E95" i="33"/>
  <c r="E96" i="33"/>
  <c r="E97" i="33"/>
  <c r="E98" i="33"/>
  <c r="E99" i="33"/>
  <c r="E100" i="33"/>
  <c r="E101" i="33"/>
  <c r="E102" i="33"/>
  <c r="E103" i="33"/>
  <c r="E104" i="33"/>
  <c r="E105" i="33"/>
  <c r="D81" i="33"/>
  <c r="D82" i="33"/>
  <c r="D83" i="33"/>
  <c r="D84" i="33"/>
  <c r="D85" i="33"/>
  <c r="D86" i="33"/>
  <c r="D87" i="33"/>
  <c r="D88" i="33"/>
  <c r="D89" i="33"/>
  <c r="D90" i="33"/>
  <c r="D91" i="33"/>
  <c r="D92" i="33"/>
  <c r="D93" i="33"/>
  <c r="D94" i="33"/>
  <c r="D95" i="33"/>
  <c r="D96" i="33"/>
  <c r="D97" i="33"/>
  <c r="D98" i="33"/>
  <c r="D99" i="33"/>
  <c r="D100" i="33"/>
  <c r="D101" i="33"/>
  <c r="D102" i="33"/>
  <c r="D103" i="33"/>
  <c r="D104" i="33"/>
  <c r="D105" i="33"/>
  <c r="C102" i="33"/>
  <c r="C103" i="33"/>
  <c r="C104" i="33"/>
  <c r="C105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I80" i="33"/>
  <c r="G80" i="33"/>
  <c r="F80" i="33"/>
  <c r="E80" i="33"/>
  <c r="D80" i="33"/>
  <c r="C80" i="33"/>
  <c r="I55" i="33"/>
  <c r="I56" i="33"/>
  <c r="I57" i="33"/>
  <c r="I58" i="33"/>
  <c r="J58" i="33" s="1"/>
  <c r="I59" i="33"/>
  <c r="J59" i="33" s="1"/>
  <c r="I60" i="33"/>
  <c r="J60" i="33" s="1"/>
  <c r="I61" i="33"/>
  <c r="J61" i="33" s="1"/>
  <c r="I62" i="33"/>
  <c r="J62" i="33" s="1"/>
  <c r="I63" i="33"/>
  <c r="I64" i="33"/>
  <c r="J64" i="33" s="1"/>
  <c r="I65" i="33"/>
  <c r="I66" i="33"/>
  <c r="J66" i="33" s="1"/>
  <c r="I67" i="33"/>
  <c r="J67" i="33" s="1"/>
  <c r="I68" i="33"/>
  <c r="J68" i="33" s="1"/>
  <c r="I69" i="33"/>
  <c r="J69" i="33" s="1"/>
  <c r="I70" i="33"/>
  <c r="J70" i="33" s="1"/>
  <c r="I71" i="33"/>
  <c r="J71" i="33" s="1"/>
  <c r="I72" i="33"/>
  <c r="J72" i="33" s="1"/>
  <c r="I73" i="33"/>
  <c r="I74" i="33"/>
  <c r="J74" i="33" s="1"/>
  <c r="I75" i="33"/>
  <c r="J75" i="33" s="1"/>
  <c r="I76" i="33"/>
  <c r="J76" i="33" s="1"/>
  <c r="I77" i="33"/>
  <c r="J77" i="33" s="1"/>
  <c r="I78" i="33"/>
  <c r="J78" i="33" s="1"/>
  <c r="I79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F55" i="33"/>
  <c r="F56" i="33"/>
  <c r="F57" i="33"/>
  <c r="F58" i="33"/>
  <c r="F59" i="33"/>
  <c r="F60" i="33"/>
  <c r="F61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D55" i="33"/>
  <c r="D56" i="33"/>
  <c r="D57" i="33"/>
  <c r="D58" i="33"/>
  <c r="D59" i="33"/>
  <c r="D60" i="33"/>
  <c r="D61" i="33"/>
  <c r="D62" i="33"/>
  <c r="D63" i="33"/>
  <c r="D64" i="33"/>
  <c r="D65" i="33"/>
  <c r="D66" i="33"/>
  <c r="D67" i="33"/>
  <c r="D68" i="33"/>
  <c r="D69" i="33"/>
  <c r="D70" i="33"/>
  <c r="D71" i="33"/>
  <c r="D72" i="33"/>
  <c r="D73" i="33"/>
  <c r="D74" i="33"/>
  <c r="D75" i="33"/>
  <c r="D76" i="33"/>
  <c r="D77" i="33"/>
  <c r="D78" i="33"/>
  <c r="D79" i="33"/>
  <c r="C79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I54" i="33"/>
  <c r="J54" i="33" s="1"/>
  <c r="G54" i="33"/>
  <c r="F54" i="33"/>
  <c r="E54" i="33"/>
  <c r="D54" i="33"/>
  <c r="C54" i="33"/>
  <c r="I29" i="33"/>
  <c r="I30" i="33"/>
  <c r="J30" i="33" s="1"/>
  <c r="I31" i="33"/>
  <c r="J31" i="33" s="1"/>
  <c r="I32" i="33"/>
  <c r="J32" i="33" s="1"/>
  <c r="I33" i="33"/>
  <c r="J33" i="33" s="1"/>
  <c r="I34" i="33"/>
  <c r="I35" i="33"/>
  <c r="J35" i="33" s="1"/>
  <c r="I36" i="33"/>
  <c r="I37" i="33"/>
  <c r="I38" i="33"/>
  <c r="J38" i="33" s="1"/>
  <c r="I39" i="33"/>
  <c r="J39" i="33" s="1"/>
  <c r="I40" i="33"/>
  <c r="J40" i="33" s="1"/>
  <c r="I41" i="33"/>
  <c r="J41" i="33" s="1"/>
  <c r="I42" i="33"/>
  <c r="I43" i="33"/>
  <c r="J43" i="33" s="1"/>
  <c r="I44" i="33"/>
  <c r="I45" i="33"/>
  <c r="I46" i="33"/>
  <c r="J46" i="33" s="1"/>
  <c r="I47" i="33"/>
  <c r="J47" i="33" s="1"/>
  <c r="I48" i="33"/>
  <c r="J48" i="33" s="1"/>
  <c r="I49" i="33"/>
  <c r="J49" i="33" s="1"/>
  <c r="I50" i="33"/>
  <c r="I51" i="33"/>
  <c r="J51" i="33" s="1"/>
  <c r="I52" i="33"/>
  <c r="I53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C51" i="33"/>
  <c r="C52" i="33"/>
  <c r="C53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J28" i="33"/>
  <c r="J29" i="33"/>
  <c r="J34" i="33"/>
  <c r="J36" i="33"/>
  <c r="J37" i="33"/>
  <c r="J42" i="33"/>
  <c r="J44" i="33"/>
  <c r="J45" i="33"/>
  <c r="J50" i="33"/>
  <c r="J52" i="33"/>
  <c r="J53" i="33"/>
  <c r="J55" i="33"/>
  <c r="J56" i="33"/>
  <c r="J57" i="33"/>
  <c r="J63" i="33"/>
  <c r="J65" i="33"/>
  <c r="J73" i="33"/>
  <c r="J79" i="33"/>
  <c r="J80" i="33"/>
  <c r="J81" i="33"/>
  <c r="J82" i="33"/>
  <c r="J84" i="33"/>
  <c r="J87" i="33"/>
  <c r="J89" i="33"/>
  <c r="J90" i="33"/>
  <c r="J95" i="33"/>
  <c r="J97" i="33"/>
  <c r="J98" i="33"/>
  <c r="J101" i="33"/>
  <c r="J102" i="33"/>
  <c r="J103" i="33"/>
  <c r="J105" i="33"/>
  <c r="J106" i="33"/>
  <c r="J109" i="33"/>
  <c r="J115" i="33"/>
  <c r="J116" i="33"/>
  <c r="J117" i="33"/>
  <c r="J123" i="33"/>
  <c r="J124" i="33"/>
  <c r="J125" i="33"/>
  <c r="J132" i="33"/>
  <c r="J133" i="33"/>
  <c r="J134" i="33"/>
  <c r="J141" i="33"/>
  <c r="J142" i="33"/>
  <c r="J143" i="33"/>
  <c r="J149" i="33"/>
  <c r="J150" i="33"/>
  <c r="J151" i="33"/>
  <c r="J157" i="33"/>
  <c r="J159" i="33"/>
  <c r="J160" i="33"/>
  <c r="J161" i="33"/>
  <c r="J162" i="33"/>
  <c r="J167" i="33"/>
  <c r="J168" i="33"/>
  <c r="J170" i="33"/>
  <c r="J175" i="33"/>
  <c r="J176" i="33"/>
  <c r="J177" i="33"/>
  <c r="J178" i="33"/>
  <c r="J183" i="33"/>
  <c r="J185" i="33"/>
  <c r="J187" i="33"/>
  <c r="J193" i="33"/>
  <c r="J201" i="33"/>
  <c r="J202" i="33"/>
  <c r="J209" i="33"/>
  <c r="J210" i="33"/>
  <c r="J236" i="33"/>
  <c r="J238" i="33"/>
  <c r="J239" i="33"/>
  <c r="J240" i="33"/>
  <c r="J241" i="33"/>
  <c r="J242" i="33"/>
  <c r="J245" i="33"/>
  <c r="J246" i="33"/>
  <c r="J248" i="33"/>
  <c r="J250" i="33"/>
  <c r="J253" i="33"/>
  <c r="J255" i="33"/>
  <c r="J256" i="33"/>
  <c r="J258" i="33"/>
  <c r="J261" i="33"/>
  <c r="J262" i="33"/>
  <c r="J288" i="33"/>
  <c r="J340" i="33"/>
  <c r="J366" i="33"/>
  <c r="J417" i="33"/>
  <c r="J473" i="33"/>
  <c r="J474" i="33"/>
  <c r="J479" i="33"/>
  <c r="J480" i="33"/>
  <c r="J489" i="33"/>
  <c r="J490" i="33"/>
  <c r="J495" i="33"/>
  <c r="J547" i="33"/>
  <c r="J599" i="33"/>
  <c r="J703" i="33"/>
  <c r="J755" i="33"/>
  <c r="J781" i="33"/>
  <c r="J807" i="33"/>
  <c r="I28" i="33"/>
  <c r="G28" i="33"/>
  <c r="F28" i="33"/>
  <c r="E28" i="33"/>
  <c r="D28" i="33"/>
  <c r="C28" i="33"/>
  <c r="E3" i="33"/>
  <c r="F3" i="33"/>
  <c r="G3" i="33"/>
  <c r="I3" i="33"/>
  <c r="J3" i="33"/>
  <c r="E4" i="33"/>
  <c r="F4" i="33"/>
  <c r="G4" i="33"/>
  <c r="I4" i="33"/>
  <c r="J4" i="33" s="1"/>
  <c r="E5" i="33"/>
  <c r="F5" i="33"/>
  <c r="G5" i="33"/>
  <c r="I5" i="33"/>
  <c r="J5" i="33" s="1"/>
  <c r="E6" i="33"/>
  <c r="F6" i="33"/>
  <c r="G6" i="33"/>
  <c r="I6" i="33"/>
  <c r="J6" i="33"/>
  <c r="E7" i="33"/>
  <c r="F7" i="33"/>
  <c r="G7" i="33"/>
  <c r="I7" i="33"/>
  <c r="J7" i="33"/>
  <c r="E8" i="33"/>
  <c r="F8" i="33"/>
  <c r="G8" i="33"/>
  <c r="I8" i="33"/>
  <c r="J8" i="33" s="1"/>
  <c r="E9" i="33"/>
  <c r="F9" i="33"/>
  <c r="G9" i="33"/>
  <c r="I9" i="33"/>
  <c r="J9" i="33" s="1"/>
  <c r="E10" i="33"/>
  <c r="F10" i="33"/>
  <c r="G10" i="33"/>
  <c r="I10" i="33"/>
  <c r="J10" i="33" s="1"/>
  <c r="E11" i="33"/>
  <c r="F11" i="33"/>
  <c r="G11" i="33"/>
  <c r="I11" i="33"/>
  <c r="J11" i="33" s="1"/>
  <c r="E12" i="33"/>
  <c r="F12" i="33"/>
  <c r="G12" i="33"/>
  <c r="I12" i="33"/>
  <c r="J12" i="33" s="1"/>
  <c r="E13" i="33"/>
  <c r="F13" i="33"/>
  <c r="G13" i="33"/>
  <c r="I13" i="33"/>
  <c r="J13" i="33" s="1"/>
  <c r="E14" i="33"/>
  <c r="F14" i="33"/>
  <c r="G14" i="33"/>
  <c r="I14" i="33"/>
  <c r="J14" i="33"/>
  <c r="E15" i="33"/>
  <c r="F15" i="33"/>
  <c r="G15" i="33"/>
  <c r="I15" i="33"/>
  <c r="J15" i="33"/>
  <c r="E16" i="33"/>
  <c r="F16" i="33"/>
  <c r="G16" i="33"/>
  <c r="I16" i="33"/>
  <c r="J16" i="33" s="1"/>
  <c r="E17" i="33"/>
  <c r="F17" i="33"/>
  <c r="G17" i="33"/>
  <c r="I17" i="33"/>
  <c r="J17" i="33" s="1"/>
  <c r="E18" i="33"/>
  <c r="F18" i="33"/>
  <c r="G18" i="33"/>
  <c r="I18" i="33"/>
  <c r="J18" i="33" s="1"/>
  <c r="E19" i="33"/>
  <c r="F19" i="33"/>
  <c r="G19" i="33"/>
  <c r="I19" i="33"/>
  <c r="J19" i="33"/>
  <c r="E20" i="33"/>
  <c r="F20" i="33"/>
  <c r="G20" i="33"/>
  <c r="I20" i="33"/>
  <c r="J20" i="33" s="1"/>
  <c r="E21" i="33"/>
  <c r="F21" i="33"/>
  <c r="G21" i="33"/>
  <c r="I21" i="33"/>
  <c r="J21" i="33"/>
  <c r="E22" i="33"/>
  <c r="F22" i="33"/>
  <c r="G22" i="33"/>
  <c r="I22" i="33"/>
  <c r="J22" i="33"/>
  <c r="E23" i="33"/>
  <c r="F23" i="33"/>
  <c r="G23" i="33"/>
  <c r="I23" i="33"/>
  <c r="J23" i="33"/>
  <c r="E24" i="33"/>
  <c r="F24" i="33"/>
  <c r="G24" i="33"/>
  <c r="I24" i="33"/>
  <c r="J24" i="33" s="1"/>
  <c r="E25" i="33"/>
  <c r="F25" i="33"/>
  <c r="G25" i="33"/>
  <c r="I25" i="33"/>
  <c r="J25" i="33" s="1"/>
  <c r="E26" i="33"/>
  <c r="F26" i="33"/>
  <c r="G26" i="33"/>
  <c r="I26" i="33"/>
  <c r="J26" i="33" s="1"/>
  <c r="E27" i="33"/>
  <c r="F27" i="33"/>
  <c r="G27" i="33"/>
  <c r="I27" i="33"/>
  <c r="J27" i="33"/>
  <c r="I2" i="33"/>
  <c r="J2" i="33" s="1"/>
  <c r="D2" i="33"/>
  <c r="G2" i="33"/>
  <c r="F2" i="33"/>
  <c r="E2" i="33"/>
  <c r="D3" i="33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" i="33"/>
  <c r="T3" i="4"/>
  <c r="T4" i="4"/>
  <c r="T5" i="4"/>
  <c r="T6" i="4"/>
  <c r="T7" i="4"/>
  <c r="T8" i="4"/>
  <c r="T9" i="4"/>
  <c r="V9" i="4" s="1"/>
  <c r="T10" i="4"/>
  <c r="V10" i="4" s="1"/>
  <c r="T11" i="4"/>
  <c r="T12" i="4"/>
  <c r="T13" i="4"/>
  <c r="T14" i="4"/>
  <c r="T15" i="4"/>
  <c r="T16" i="4"/>
  <c r="T17" i="4"/>
  <c r="T18" i="4"/>
  <c r="V18" i="4" s="1"/>
  <c r="T19" i="4"/>
  <c r="T20" i="4"/>
  <c r="T21" i="4"/>
  <c r="T22" i="4"/>
  <c r="T23" i="4"/>
  <c r="T24" i="4"/>
  <c r="T25" i="4"/>
  <c r="V25" i="4" s="1"/>
  <c r="T26" i="4"/>
  <c r="T27" i="4"/>
  <c r="T2" i="4"/>
  <c r="V2" i="4" s="1"/>
  <c r="S27" i="4"/>
  <c r="R27" i="4"/>
  <c r="Q27" i="4"/>
  <c r="P27" i="4"/>
  <c r="O27" i="4"/>
  <c r="V27" i="4" s="1"/>
  <c r="V26" i="4"/>
  <c r="S26" i="4"/>
  <c r="R26" i="4"/>
  <c r="Q26" i="4"/>
  <c r="P26" i="4"/>
  <c r="O26" i="4"/>
  <c r="S25" i="4"/>
  <c r="R25" i="4"/>
  <c r="Q25" i="4"/>
  <c r="P25" i="4"/>
  <c r="O25" i="4"/>
  <c r="S24" i="4"/>
  <c r="R24" i="4"/>
  <c r="Q24" i="4"/>
  <c r="P24" i="4"/>
  <c r="O24" i="4"/>
  <c r="S23" i="4"/>
  <c r="R23" i="4"/>
  <c r="Q23" i="4"/>
  <c r="P23" i="4"/>
  <c r="O23" i="4"/>
  <c r="S22" i="4"/>
  <c r="R22" i="4"/>
  <c r="Q22" i="4"/>
  <c r="V22" i="4" s="1"/>
  <c r="P22" i="4"/>
  <c r="O22" i="4"/>
  <c r="S21" i="4"/>
  <c r="R21" i="4"/>
  <c r="Q21" i="4"/>
  <c r="P21" i="4"/>
  <c r="V21" i="4" s="1"/>
  <c r="O21" i="4"/>
  <c r="S20" i="4"/>
  <c r="R20" i="4"/>
  <c r="Q20" i="4"/>
  <c r="P20" i="4"/>
  <c r="O20" i="4"/>
  <c r="V20" i="4" s="1"/>
  <c r="S19" i="4"/>
  <c r="R19" i="4"/>
  <c r="Q19" i="4"/>
  <c r="P19" i="4"/>
  <c r="O19" i="4"/>
  <c r="V19" i="4" s="1"/>
  <c r="S18" i="4"/>
  <c r="R18" i="4"/>
  <c r="Q18" i="4"/>
  <c r="P18" i="4"/>
  <c r="O18" i="4"/>
  <c r="V17" i="4"/>
  <c r="S17" i="4"/>
  <c r="R17" i="4"/>
  <c r="Q17" i="4"/>
  <c r="P17" i="4"/>
  <c r="O17" i="4"/>
  <c r="S16" i="4"/>
  <c r="V16" i="4" s="1"/>
  <c r="R16" i="4"/>
  <c r="Q16" i="4"/>
  <c r="P16" i="4"/>
  <c r="O16" i="4"/>
  <c r="S15" i="4"/>
  <c r="R15" i="4"/>
  <c r="Q15" i="4"/>
  <c r="P15" i="4"/>
  <c r="O15" i="4"/>
  <c r="S14" i="4"/>
  <c r="R14" i="4"/>
  <c r="Q14" i="4"/>
  <c r="P14" i="4"/>
  <c r="O14" i="4"/>
  <c r="S13" i="4"/>
  <c r="R13" i="4"/>
  <c r="Q13" i="4"/>
  <c r="P13" i="4"/>
  <c r="V13" i="4" s="1"/>
  <c r="O13" i="4"/>
  <c r="S12" i="4"/>
  <c r="R12" i="4"/>
  <c r="Q12" i="4"/>
  <c r="P12" i="4"/>
  <c r="O12" i="4"/>
  <c r="V12" i="4" s="1"/>
  <c r="S11" i="4"/>
  <c r="R11" i="4"/>
  <c r="Q11" i="4"/>
  <c r="P11" i="4"/>
  <c r="O11" i="4"/>
  <c r="V11" i="4" s="1"/>
  <c r="S10" i="4"/>
  <c r="R10" i="4"/>
  <c r="Q10" i="4"/>
  <c r="P10" i="4"/>
  <c r="O10" i="4"/>
  <c r="S9" i="4"/>
  <c r="R9" i="4"/>
  <c r="Q9" i="4"/>
  <c r="P9" i="4"/>
  <c r="O9" i="4"/>
  <c r="S8" i="4"/>
  <c r="V8" i="4" s="1"/>
  <c r="R8" i="4"/>
  <c r="Q8" i="4"/>
  <c r="P8" i="4"/>
  <c r="O8" i="4"/>
  <c r="S7" i="4"/>
  <c r="R7" i="4"/>
  <c r="V7" i="4" s="1"/>
  <c r="Q7" i="4"/>
  <c r="P7" i="4"/>
  <c r="O7" i="4"/>
  <c r="S6" i="4"/>
  <c r="R6" i="4"/>
  <c r="Q6" i="4"/>
  <c r="V6" i="4" s="1"/>
  <c r="P6" i="4"/>
  <c r="O6" i="4"/>
  <c r="S5" i="4"/>
  <c r="R5" i="4"/>
  <c r="Q5" i="4"/>
  <c r="P5" i="4"/>
  <c r="O5" i="4"/>
  <c r="S4" i="4"/>
  <c r="R4" i="4"/>
  <c r="Q4" i="4"/>
  <c r="P4" i="4"/>
  <c r="O4" i="4"/>
  <c r="V4" i="4" s="1"/>
  <c r="S3" i="4"/>
  <c r="R3" i="4"/>
  <c r="Q3" i="4"/>
  <c r="P3" i="4"/>
  <c r="O3" i="4"/>
  <c r="V3" i="4" s="1"/>
  <c r="S2" i="4"/>
  <c r="R2" i="4"/>
  <c r="Q2" i="4"/>
  <c r="P2" i="4"/>
  <c r="O2" i="4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N3" i="3"/>
  <c r="O3" i="3"/>
  <c r="P3" i="3"/>
  <c r="Q3" i="3"/>
  <c r="R3" i="3"/>
  <c r="S3" i="3"/>
  <c r="N4" i="3"/>
  <c r="O4" i="3"/>
  <c r="P4" i="3"/>
  <c r="Q4" i="3"/>
  <c r="R4" i="3"/>
  <c r="S4" i="3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S16" i="3"/>
  <c r="N17" i="3"/>
  <c r="O17" i="3"/>
  <c r="P17" i="3"/>
  <c r="Q17" i="3"/>
  <c r="R17" i="3"/>
  <c r="S17" i="3"/>
  <c r="N18" i="3"/>
  <c r="O18" i="3"/>
  <c r="P18" i="3"/>
  <c r="Q18" i="3"/>
  <c r="R18" i="3"/>
  <c r="S18" i="3"/>
  <c r="N19" i="3"/>
  <c r="O19" i="3"/>
  <c r="P19" i="3"/>
  <c r="Q19" i="3"/>
  <c r="R19" i="3"/>
  <c r="S19" i="3"/>
  <c r="N20" i="3"/>
  <c r="O20" i="3"/>
  <c r="P20" i="3"/>
  <c r="Q20" i="3"/>
  <c r="R20" i="3"/>
  <c r="S20" i="3"/>
  <c r="N21" i="3"/>
  <c r="O21" i="3"/>
  <c r="P21" i="3"/>
  <c r="Q21" i="3"/>
  <c r="R21" i="3"/>
  <c r="S21" i="3"/>
  <c r="N22" i="3"/>
  <c r="O22" i="3"/>
  <c r="P22" i="3"/>
  <c r="Q22" i="3"/>
  <c r="R22" i="3"/>
  <c r="S22" i="3"/>
  <c r="N23" i="3"/>
  <c r="O23" i="3"/>
  <c r="P23" i="3"/>
  <c r="Q23" i="3"/>
  <c r="R23" i="3"/>
  <c r="S23" i="3"/>
  <c r="N24" i="3"/>
  <c r="O24" i="3"/>
  <c r="P24" i="3"/>
  <c r="Q24" i="3"/>
  <c r="R24" i="3"/>
  <c r="S24" i="3"/>
  <c r="N25" i="3"/>
  <c r="O25" i="3"/>
  <c r="P25" i="3"/>
  <c r="Q25" i="3"/>
  <c r="R25" i="3"/>
  <c r="S25" i="3"/>
  <c r="N26" i="3"/>
  <c r="O26" i="3"/>
  <c r="P26" i="3"/>
  <c r="Q26" i="3"/>
  <c r="R26" i="3"/>
  <c r="S26" i="3"/>
  <c r="N27" i="3"/>
  <c r="O27" i="3"/>
  <c r="P27" i="3"/>
  <c r="Q27" i="3"/>
  <c r="R27" i="3"/>
  <c r="S27" i="3"/>
  <c r="N3" i="2"/>
  <c r="R2" i="3"/>
  <c r="Q2" i="3"/>
  <c r="P2" i="3"/>
  <c r="S2" i="3"/>
  <c r="O2" i="3"/>
  <c r="N2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U2" i="2"/>
  <c r="S2" i="2"/>
  <c r="R2" i="2"/>
  <c r="Q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" i="2"/>
  <c r="M4" i="2"/>
  <c r="M5" i="2"/>
  <c r="M6" i="2"/>
  <c r="M7" i="2"/>
  <c r="M8" i="2"/>
  <c r="M9" i="2"/>
  <c r="M10" i="2"/>
  <c r="M11" i="2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3" i="2"/>
  <c r="T3" i="2"/>
  <c r="T4" i="2" s="1"/>
  <c r="N690" i="33" l="1"/>
  <c r="N650" i="33"/>
  <c r="H650" i="33"/>
  <c r="N647" i="33"/>
  <c r="H646" i="33"/>
  <c r="N646" i="33" s="1"/>
  <c r="N640" i="33"/>
  <c r="H640" i="33"/>
  <c r="H639" i="33"/>
  <c r="N639" i="33" s="1"/>
  <c r="N636" i="33"/>
  <c r="H635" i="33"/>
  <c r="N635" i="33" s="1"/>
  <c r="H634" i="33"/>
  <c r="N634" i="33" s="1"/>
  <c r="H633" i="33"/>
  <c r="N633" i="33" s="1"/>
  <c r="H628" i="33"/>
  <c r="N628" i="33" s="1"/>
  <c r="H626" i="33"/>
  <c r="N626" i="33" s="1"/>
  <c r="H625" i="33"/>
  <c r="N648" i="33"/>
  <c r="N645" i="33"/>
  <c r="N631" i="33"/>
  <c r="N625" i="33"/>
  <c r="H478" i="33"/>
  <c r="N478" i="33" s="1"/>
  <c r="N299" i="33"/>
  <c r="H33" i="33"/>
  <c r="N33" i="33"/>
  <c r="H17" i="33"/>
  <c r="N17" i="33" s="1"/>
  <c r="H16" i="33"/>
  <c r="N16" i="33" s="1"/>
  <c r="V5" i="4"/>
  <c r="V15" i="4"/>
  <c r="V24" i="4"/>
  <c r="V14" i="4"/>
  <c r="V23" i="4"/>
  <c r="T5" i="2"/>
  <c r="U4" i="2"/>
  <c r="U3" i="2"/>
  <c r="U2" i="3"/>
  <c r="U5" i="2" l="1"/>
  <c r="T6" i="2"/>
  <c r="U6" i="2" l="1"/>
  <c r="T7" i="2"/>
  <c r="T8" i="2" l="1"/>
  <c r="U7" i="2"/>
  <c r="T9" i="2" l="1"/>
  <c r="U8" i="2"/>
  <c r="T10" i="2" l="1"/>
  <c r="U9" i="2"/>
  <c r="T11" i="2" l="1"/>
  <c r="U10" i="2"/>
  <c r="T12" i="2" l="1"/>
  <c r="U11" i="2"/>
  <c r="T13" i="2" l="1"/>
  <c r="U12" i="2"/>
  <c r="T14" i="2" l="1"/>
  <c r="U13" i="2"/>
  <c r="T15" i="2" l="1"/>
  <c r="U14" i="2"/>
  <c r="T16" i="2" l="1"/>
  <c r="U15" i="2"/>
  <c r="T17" i="2" l="1"/>
  <c r="U16" i="2"/>
  <c r="T18" i="2" l="1"/>
  <c r="U17" i="2"/>
  <c r="T19" i="2" l="1"/>
  <c r="U18" i="2"/>
  <c r="T20" i="2" l="1"/>
  <c r="U19" i="2"/>
  <c r="T21" i="2" l="1"/>
  <c r="U20" i="2"/>
  <c r="T22" i="2" l="1"/>
  <c r="U21" i="2"/>
  <c r="T23" i="2" l="1"/>
  <c r="U22" i="2"/>
  <c r="T24" i="2" l="1"/>
  <c r="U23" i="2"/>
  <c r="T25" i="2" l="1"/>
  <c r="U24" i="2"/>
  <c r="T26" i="2" l="1"/>
  <c r="U25" i="2"/>
  <c r="T27" i="2" l="1"/>
  <c r="U27" i="2" s="1"/>
  <c r="U26" i="2"/>
</calcChain>
</file>

<file path=xl/sharedStrings.xml><?xml version="1.0" encoding="utf-8"?>
<sst xmlns="http://schemas.openxmlformats.org/spreadsheetml/2006/main" count="6210" uniqueCount="3546">
  <si>
    <r>
      <rPr>
        <b/>
        <sz val="3"/>
        <rFont val="Roboto"/>
      </rPr>
      <t xml:space="preserve">SQUAD LIST
</t>
    </r>
    <r>
      <rPr>
        <sz val="9"/>
        <rFont val="Roboto"/>
      </rPr>
      <t xml:space="preserve">FIFA World Cup Qatar 2022™
</t>
    </r>
    <r>
      <rPr>
        <sz val="4"/>
        <rFont val="Roboto"/>
      </rPr>
      <t>20 November 2022 – 18 December 2022</t>
    </r>
  </si>
  <si>
    <r>
      <rPr>
        <b/>
        <sz val="5"/>
        <rFont val="Roboto"/>
      </rPr>
      <t>Argentina (ARG)</t>
    </r>
  </si>
  <si>
    <r>
      <rPr>
        <b/>
        <sz val="3"/>
        <rFont val="Roboto"/>
      </rPr>
      <t>#</t>
    </r>
  </si>
  <si>
    <r>
      <rPr>
        <b/>
        <sz val="3"/>
        <rFont val="Roboto"/>
      </rPr>
      <t>POS</t>
    </r>
  </si>
  <si>
    <r>
      <rPr>
        <b/>
        <sz val="3"/>
        <rFont val="Roboto"/>
      </rPr>
      <t>PLAYER NAME</t>
    </r>
  </si>
  <si>
    <r>
      <rPr>
        <b/>
        <sz val="3"/>
        <rFont val="Roboto"/>
      </rPr>
      <t>FIRST NAME(S)</t>
    </r>
  </si>
  <si>
    <r>
      <rPr>
        <b/>
        <sz val="3"/>
        <rFont val="Roboto"/>
      </rPr>
      <t>LAST NAME(S)</t>
    </r>
  </si>
  <si>
    <r>
      <rPr>
        <b/>
        <sz val="3"/>
        <rFont val="Roboto"/>
      </rPr>
      <t>NAME ON SHIRT</t>
    </r>
  </si>
  <si>
    <r>
      <rPr>
        <b/>
        <sz val="3"/>
        <rFont val="Roboto"/>
      </rPr>
      <t>DOB</t>
    </r>
  </si>
  <si>
    <r>
      <rPr>
        <b/>
        <sz val="3"/>
        <rFont val="Roboto"/>
      </rPr>
      <t>CLUB</t>
    </r>
  </si>
  <si>
    <r>
      <rPr>
        <b/>
        <sz val="3"/>
        <rFont val="Roboto"/>
      </rPr>
      <t>HEIGHT (CM)</t>
    </r>
  </si>
  <si>
    <r>
      <rPr>
        <sz val="3"/>
        <rFont val="Roboto"/>
      </rPr>
      <t>GK</t>
    </r>
  </si>
  <si>
    <r>
      <rPr>
        <sz val="3"/>
        <rFont val="Roboto"/>
      </rPr>
      <t>ARMANI Franco</t>
    </r>
  </si>
  <si>
    <r>
      <rPr>
        <sz val="3"/>
        <rFont val="Roboto"/>
      </rPr>
      <t>Franco</t>
    </r>
  </si>
  <si>
    <r>
      <rPr>
        <sz val="3"/>
        <rFont val="Roboto"/>
      </rPr>
      <t>ARMANI</t>
    </r>
  </si>
  <si>
    <r>
      <rPr>
        <sz val="3"/>
        <rFont val="Roboto"/>
      </rPr>
      <t>CA River Plate (ARG)</t>
    </r>
  </si>
  <si>
    <r>
      <rPr>
        <sz val="3"/>
        <rFont val="Roboto"/>
      </rPr>
      <t>DF</t>
    </r>
  </si>
  <si>
    <r>
      <rPr>
        <sz val="3"/>
        <rFont val="Roboto"/>
      </rPr>
      <t>FOYTH Juan</t>
    </r>
  </si>
  <si>
    <r>
      <rPr>
        <sz val="3"/>
        <rFont val="Roboto"/>
      </rPr>
      <t>Juan Marcos</t>
    </r>
  </si>
  <si>
    <r>
      <rPr>
        <sz val="3"/>
        <rFont val="Roboto"/>
      </rPr>
      <t>FOYTH</t>
    </r>
  </si>
  <si>
    <r>
      <rPr>
        <sz val="3"/>
        <rFont val="Roboto"/>
      </rPr>
      <t>Villarreal CF (ESP)</t>
    </r>
  </si>
  <si>
    <r>
      <rPr>
        <sz val="3"/>
        <rFont val="Roboto"/>
      </rPr>
      <t>TAGLIAFICO Nicolas</t>
    </r>
  </si>
  <si>
    <r>
      <rPr>
        <sz val="3"/>
        <rFont val="Roboto"/>
      </rPr>
      <t>Nicolás Alejandro</t>
    </r>
  </si>
  <si>
    <r>
      <rPr>
        <sz val="3"/>
        <rFont val="Roboto"/>
      </rPr>
      <t>TAGLIAFICO</t>
    </r>
  </si>
  <si>
    <r>
      <rPr>
        <sz val="3"/>
        <rFont val="Roboto"/>
      </rPr>
      <t>Olympique Lyon (FRA)</t>
    </r>
  </si>
  <si>
    <r>
      <rPr>
        <sz val="3"/>
        <rFont val="Roboto"/>
      </rPr>
      <t>MONTIEL Gonzalo</t>
    </r>
  </si>
  <si>
    <r>
      <rPr>
        <sz val="3"/>
        <rFont val="Roboto"/>
      </rPr>
      <t>Gonzalo Ariel</t>
    </r>
  </si>
  <si>
    <r>
      <rPr>
        <sz val="3"/>
        <rFont val="Roboto"/>
      </rPr>
      <t>MONTIEL</t>
    </r>
  </si>
  <si>
    <r>
      <rPr>
        <sz val="3"/>
        <rFont val="Roboto"/>
      </rPr>
      <t>Sevilla FC (ESP)</t>
    </r>
  </si>
  <si>
    <r>
      <rPr>
        <sz val="3"/>
        <rFont val="Roboto"/>
      </rPr>
      <t>MF</t>
    </r>
  </si>
  <si>
    <r>
      <rPr>
        <sz val="3"/>
        <rFont val="Roboto"/>
      </rPr>
      <t>PAREDES Leandro</t>
    </r>
  </si>
  <si>
    <r>
      <rPr>
        <sz val="3"/>
        <rFont val="Roboto"/>
      </rPr>
      <t>Leandro Daniel</t>
    </r>
  </si>
  <si>
    <r>
      <rPr>
        <sz val="3"/>
        <rFont val="Roboto"/>
      </rPr>
      <t>PAREDES</t>
    </r>
  </si>
  <si>
    <r>
      <rPr>
        <sz val="3"/>
        <rFont val="Roboto"/>
      </rPr>
      <t>Juventus FC (ITA)</t>
    </r>
  </si>
  <si>
    <r>
      <rPr>
        <sz val="3"/>
        <rFont val="Roboto"/>
      </rPr>
      <t>PEZZELLA German</t>
    </r>
  </si>
  <si>
    <r>
      <rPr>
        <sz val="3"/>
        <rFont val="Roboto"/>
      </rPr>
      <t>Germán Alejo</t>
    </r>
  </si>
  <si>
    <r>
      <rPr>
        <sz val="3"/>
        <rFont val="Roboto"/>
      </rPr>
      <t>PEZZELLA</t>
    </r>
  </si>
  <si>
    <r>
      <rPr>
        <sz val="3"/>
        <rFont val="Roboto"/>
      </rPr>
      <t>Real Betis (ESP)</t>
    </r>
  </si>
  <si>
    <r>
      <rPr>
        <sz val="3"/>
        <rFont val="Roboto"/>
      </rPr>
      <t>DE PAUL Rodrigo</t>
    </r>
  </si>
  <si>
    <r>
      <rPr>
        <sz val="3"/>
        <rFont val="Roboto"/>
      </rPr>
      <t>Rodrigo Javier</t>
    </r>
  </si>
  <si>
    <r>
      <rPr>
        <sz val="3"/>
        <rFont val="Roboto"/>
      </rPr>
      <t>DE PAUL</t>
    </r>
  </si>
  <si>
    <r>
      <rPr>
        <sz val="3"/>
        <rFont val="Roboto"/>
      </rPr>
      <t>CA Atlético Madrid (ESP)</t>
    </r>
  </si>
  <si>
    <r>
      <rPr>
        <sz val="3"/>
        <rFont val="Roboto"/>
      </rPr>
      <t>ACUNA Marcos</t>
    </r>
  </si>
  <si>
    <r>
      <rPr>
        <sz val="3"/>
        <rFont val="Roboto"/>
      </rPr>
      <t>Marcos Javier</t>
    </r>
  </si>
  <si>
    <r>
      <rPr>
        <sz val="3"/>
        <rFont val="Roboto"/>
      </rPr>
      <t>ACUÑA</t>
    </r>
  </si>
  <si>
    <r>
      <rPr>
        <sz val="3"/>
        <rFont val="Roboto"/>
      </rPr>
      <t>FW</t>
    </r>
  </si>
  <si>
    <r>
      <rPr>
        <sz val="3"/>
        <rFont val="Roboto"/>
      </rPr>
      <t>ALVAREZ Julian</t>
    </r>
  </si>
  <si>
    <r>
      <rPr>
        <sz val="3"/>
        <rFont val="Roboto"/>
      </rPr>
      <t>Julian</t>
    </r>
  </si>
  <si>
    <r>
      <rPr>
        <sz val="3"/>
        <rFont val="Roboto"/>
      </rPr>
      <t>ALVAREZ</t>
    </r>
  </si>
  <si>
    <r>
      <rPr>
        <sz val="3"/>
        <rFont val="Roboto"/>
      </rPr>
      <t>J. ALVAREZ</t>
    </r>
  </si>
  <si>
    <r>
      <rPr>
        <sz val="3"/>
        <rFont val="Roboto"/>
      </rPr>
      <t>Manchester City FC (ENG)</t>
    </r>
  </si>
  <si>
    <r>
      <rPr>
        <sz val="3"/>
        <rFont val="Roboto"/>
      </rPr>
      <t>MESSI Lionel</t>
    </r>
  </si>
  <si>
    <r>
      <rPr>
        <sz val="3"/>
        <rFont val="Roboto"/>
      </rPr>
      <t>Lionel Andres</t>
    </r>
  </si>
  <si>
    <r>
      <rPr>
        <sz val="3"/>
        <rFont val="Roboto"/>
      </rPr>
      <t>MESSI</t>
    </r>
  </si>
  <si>
    <r>
      <rPr>
        <sz val="3"/>
        <rFont val="Roboto"/>
      </rPr>
      <t>Paris Saint-Germain FC (FRA)</t>
    </r>
  </si>
  <si>
    <r>
      <rPr>
        <sz val="3"/>
        <rFont val="Roboto"/>
      </rPr>
      <t>DI MARIA Angel</t>
    </r>
  </si>
  <si>
    <r>
      <rPr>
        <sz val="3"/>
        <rFont val="Roboto"/>
      </rPr>
      <t>Angel Fabian</t>
    </r>
  </si>
  <si>
    <r>
      <rPr>
        <sz val="3"/>
        <rFont val="Roboto"/>
      </rPr>
      <t>DI MARIA</t>
    </r>
  </si>
  <si>
    <r>
      <rPr>
        <sz val="3"/>
        <rFont val="Roboto"/>
      </rPr>
      <t>RULLI Geronimo</t>
    </r>
  </si>
  <si>
    <r>
      <rPr>
        <sz val="3"/>
        <rFont val="Roboto"/>
      </rPr>
      <t>Geronimo</t>
    </r>
  </si>
  <si>
    <r>
      <rPr>
        <sz val="3"/>
        <rFont val="Roboto"/>
      </rPr>
      <t>RULLI</t>
    </r>
  </si>
  <si>
    <r>
      <rPr>
        <sz val="3"/>
        <rFont val="Roboto"/>
      </rPr>
      <t>ROMERO Cristian</t>
    </r>
  </si>
  <si>
    <r>
      <rPr>
        <sz val="3"/>
        <rFont val="Roboto"/>
      </rPr>
      <t>Cristian Gabriel</t>
    </r>
  </si>
  <si>
    <r>
      <rPr>
        <sz val="3"/>
        <rFont val="Roboto"/>
      </rPr>
      <t>ROMERO</t>
    </r>
  </si>
  <si>
    <r>
      <rPr>
        <sz val="3"/>
        <rFont val="Roboto"/>
      </rPr>
      <t>Tottenham Hotspur FC (ENG)</t>
    </r>
  </si>
  <si>
    <r>
      <rPr>
        <sz val="3"/>
        <rFont val="Roboto"/>
      </rPr>
      <t>PALACIOS Exequiel</t>
    </r>
  </si>
  <si>
    <r>
      <rPr>
        <sz val="3"/>
        <rFont val="Roboto"/>
      </rPr>
      <t>Exequiel Alejandro</t>
    </r>
  </si>
  <si>
    <r>
      <rPr>
        <sz val="3"/>
        <rFont val="Roboto"/>
      </rPr>
      <t>PALACIOS</t>
    </r>
  </si>
  <si>
    <r>
      <rPr>
        <sz val="3"/>
        <rFont val="Roboto"/>
      </rPr>
      <t>Bayer 04 Leverkusen (GER)</t>
    </r>
  </si>
  <si>
    <r>
      <rPr>
        <sz val="3"/>
        <rFont val="Roboto"/>
      </rPr>
      <t>GONZALEZ</t>
    </r>
  </si>
  <si>
    <r>
      <rPr>
        <sz val="3"/>
        <rFont val="Roboto"/>
      </rPr>
      <t>ACF Fiorentina (ITA)</t>
    </r>
  </si>
  <si>
    <r>
      <rPr>
        <sz val="3"/>
        <rFont val="Roboto"/>
      </rPr>
      <t>FC Internazionale (ITA)</t>
    </r>
  </si>
  <si>
    <r>
      <rPr>
        <sz val="3"/>
        <rFont val="Roboto"/>
      </rPr>
      <t>GOMEZ Alejandro</t>
    </r>
  </si>
  <si>
    <r>
      <rPr>
        <sz val="3"/>
        <rFont val="Roboto"/>
      </rPr>
      <t>Alejandro Dario</t>
    </r>
  </si>
  <si>
    <r>
      <rPr>
        <sz val="3"/>
        <rFont val="Roboto"/>
      </rPr>
      <t>GÓMEZ</t>
    </r>
  </si>
  <si>
    <r>
      <rPr>
        <sz val="3"/>
        <rFont val="Roboto"/>
      </rPr>
      <t>RODRIGUEZ Guido</t>
    </r>
  </si>
  <si>
    <r>
      <rPr>
        <sz val="3"/>
        <rFont val="Roboto"/>
      </rPr>
      <t>Guido</t>
    </r>
  </si>
  <si>
    <r>
      <rPr>
        <sz val="3"/>
        <rFont val="Roboto"/>
      </rPr>
      <t>RODRIGUEZ</t>
    </r>
  </si>
  <si>
    <r>
      <rPr>
        <sz val="3"/>
        <rFont val="Roboto"/>
      </rPr>
      <t>G. RODRIGUEZ</t>
    </r>
  </si>
  <si>
    <r>
      <rPr>
        <sz val="3"/>
        <rFont val="Roboto"/>
      </rPr>
      <t>OTAMENDI Nicolas</t>
    </r>
  </si>
  <si>
    <r>
      <rPr>
        <sz val="3"/>
        <rFont val="Roboto"/>
      </rPr>
      <t>Nicolas Hernan Gonzalo</t>
    </r>
  </si>
  <si>
    <r>
      <rPr>
        <sz val="3"/>
        <rFont val="Roboto"/>
      </rPr>
      <t>OTAMENDI</t>
    </r>
  </si>
  <si>
    <r>
      <rPr>
        <sz val="3"/>
        <rFont val="Roboto"/>
      </rPr>
      <t>SL Benfica (POR)</t>
    </r>
  </si>
  <si>
    <r>
      <rPr>
        <sz val="3"/>
        <rFont val="Roboto"/>
      </rPr>
      <t>MAC ALLISTER Alexis</t>
    </r>
  </si>
  <si>
    <r>
      <rPr>
        <sz val="3"/>
        <rFont val="Roboto"/>
      </rPr>
      <t>Alexis</t>
    </r>
  </si>
  <si>
    <r>
      <rPr>
        <sz val="3"/>
        <rFont val="Roboto"/>
      </rPr>
      <t>MAC ALLISTER</t>
    </r>
  </si>
  <si>
    <r>
      <rPr>
        <sz val="3"/>
        <rFont val="Roboto"/>
      </rPr>
      <t>Brighton &amp; Hove Albion FC (ENG)</t>
    </r>
  </si>
  <si>
    <r>
      <rPr>
        <sz val="3"/>
        <rFont val="Roboto"/>
      </rPr>
      <t>DYBALA Paulo</t>
    </r>
  </si>
  <si>
    <r>
      <rPr>
        <sz val="3"/>
        <rFont val="Roboto"/>
      </rPr>
      <t>Paulo Exequiel</t>
    </r>
  </si>
  <si>
    <r>
      <rPr>
        <sz val="3"/>
        <rFont val="Roboto"/>
      </rPr>
      <t>DYBALA</t>
    </r>
  </si>
  <si>
    <r>
      <rPr>
        <sz val="3"/>
        <rFont val="Roboto"/>
      </rPr>
      <t>AS Roma (ITA)</t>
    </r>
  </si>
  <si>
    <r>
      <rPr>
        <sz val="3"/>
        <rFont val="Roboto"/>
      </rPr>
      <t>MARTINEZ Lautaro</t>
    </r>
  </si>
  <si>
    <r>
      <rPr>
        <sz val="3"/>
        <rFont val="Roboto"/>
      </rPr>
      <t>Lautaro Javier</t>
    </r>
  </si>
  <si>
    <r>
      <rPr>
        <sz val="3"/>
        <rFont val="Roboto"/>
      </rPr>
      <t>MARTÍNEZ</t>
    </r>
  </si>
  <si>
    <r>
      <rPr>
        <sz val="3"/>
        <rFont val="Roboto"/>
      </rPr>
      <t>L. MARTÍNEZ</t>
    </r>
  </si>
  <si>
    <r>
      <rPr>
        <sz val="3"/>
        <rFont val="Roboto"/>
      </rPr>
      <t>MARTINEZ Emiliano</t>
    </r>
  </si>
  <si>
    <r>
      <rPr>
        <sz val="3"/>
        <rFont val="Roboto"/>
      </rPr>
      <t>Damián Emiliano</t>
    </r>
  </si>
  <si>
    <r>
      <rPr>
        <sz val="3"/>
        <rFont val="Roboto"/>
      </rPr>
      <t>E. MARTÍNEZ</t>
    </r>
  </si>
  <si>
    <r>
      <rPr>
        <sz val="3"/>
        <rFont val="Roboto"/>
      </rPr>
      <t>Aston Villa FC (ENG)</t>
    </r>
  </si>
  <si>
    <r>
      <rPr>
        <sz val="3"/>
        <rFont val="Roboto"/>
      </rPr>
      <t>FERNANDEZ Enzo</t>
    </r>
  </si>
  <si>
    <r>
      <rPr>
        <sz val="3"/>
        <rFont val="Roboto"/>
      </rPr>
      <t>Enzo Jeremías</t>
    </r>
  </si>
  <si>
    <r>
      <rPr>
        <sz val="3"/>
        <rFont val="Roboto"/>
      </rPr>
      <t>FERNÁNDEZ</t>
    </r>
  </si>
  <si>
    <r>
      <rPr>
        <sz val="3"/>
        <rFont val="Roboto"/>
      </rPr>
      <t>E. FERNÁNDEZ</t>
    </r>
  </si>
  <si>
    <r>
      <rPr>
        <sz val="3"/>
        <rFont val="Roboto"/>
      </rPr>
      <t>MARTINEZ Lisandro</t>
    </r>
  </si>
  <si>
    <r>
      <rPr>
        <sz val="3"/>
        <rFont val="Roboto"/>
      </rPr>
      <t>Lisandro</t>
    </r>
  </si>
  <si>
    <r>
      <rPr>
        <sz val="3"/>
        <rFont val="Roboto"/>
      </rPr>
      <t>Manchester United FC (ENG)</t>
    </r>
  </si>
  <si>
    <r>
      <rPr>
        <sz val="3"/>
        <rFont val="Roboto"/>
      </rPr>
      <t>MOLINA Nahuel</t>
    </r>
  </si>
  <si>
    <r>
      <rPr>
        <sz val="3"/>
        <rFont val="Roboto"/>
      </rPr>
      <t>Nahuel</t>
    </r>
  </si>
  <si>
    <r>
      <rPr>
        <sz val="3"/>
        <rFont val="Roboto"/>
      </rPr>
      <t>MOLINA LUCERO</t>
    </r>
  </si>
  <si>
    <r>
      <rPr>
        <sz val="3"/>
        <rFont val="Roboto"/>
      </rPr>
      <t>MOLINA</t>
    </r>
  </si>
  <si>
    <r>
      <rPr>
        <b/>
        <sz val="3"/>
        <rFont val="Roboto"/>
      </rPr>
      <t>ROLE</t>
    </r>
  </si>
  <si>
    <r>
      <rPr>
        <b/>
        <sz val="3"/>
        <rFont val="Roboto"/>
      </rPr>
      <t>COACH NAME</t>
    </r>
  </si>
  <si>
    <r>
      <rPr>
        <b/>
        <sz val="3"/>
        <rFont val="Roboto"/>
      </rPr>
      <t>NATIONALITY</t>
    </r>
  </si>
  <si>
    <r>
      <rPr>
        <sz val="3"/>
        <rFont val="Roboto"/>
      </rPr>
      <t>Head coach</t>
    </r>
  </si>
  <si>
    <r>
      <rPr>
        <sz val="3"/>
        <rFont val="Roboto"/>
      </rPr>
      <t>SCALONI Lionel</t>
    </r>
  </si>
  <si>
    <r>
      <rPr>
        <sz val="3"/>
        <rFont val="Roboto"/>
      </rPr>
      <t>Lionel Sebastián</t>
    </r>
  </si>
  <si>
    <r>
      <rPr>
        <sz val="3"/>
        <rFont val="Roboto"/>
      </rPr>
      <t>SCALONI</t>
    </r>
  </si>
  <si>
    <r>
      <rPr>
        <sz val="3"/>
        <rFont val="Roboto"/>
      </rPr>
      <t>Argentina</t>
    </r>
  </si>
  <si>
    <r>
      <rPr>
        <sz val="3"/>
        <rFont val="Roboto"/>
      </rPr>
      <t>Assistant coach</t>
    </r>
  </si>
  <si>
    <r>
      <rPr>
        <sz val="3"/>
        <rFont val="Roboto"/>
      </rPr>
      <t>SAMUEL Walter</t>
    </r>
  </si>
  <si>
    <r>
      <rPr>
        <sz val="3"/>
        <rFont val="Roboto"/>
      </rPr>
      <t>Walter Adrian</t>
    </r>
  </si>
  <si>
    <r>
      <rPr>
        <sz val="3"/>
        <rFont val="Roboto"/>
      </rPr>
      <t>SAMUEL</t>
    </r>
  </si>
  <si>
    <r>
      <rPr>
        <sz val="3"/>
        <rFont val="Roboto"/>
      </rPr>
      <t>AYALA Roberto</t>
    </r>
  </si>
  <si>
    <r>
      <rPr>
        <sz val="3"/>
        <rFont val="Roboto"/>
      </rPr>
      <t>Roberto Fabian</t>
    </r>
  </si>
  <si>
    <r>
      <rPr>
        <sz val="3"/>
        <rFont val="Roboto"/>
      </rPr>
      <t>AYALA</t>
    </r>
  </si>
  <si>
    <r>
      <rPr>
        <sz val="3"/>
        <rFont val="Roboto"/>
      </rPr>
      <t>AIMAR Pablo</t>
    </r>
  </si>
  <si>
    <r>
      <rPr>
        <sz val="3"/>
        <rFont val="Roboto"/>
      </rPr>
      <t>Pablo César</t>
    </r>
  </si>
  <si>
    <r>
      <rPr>
        <sz val="3"/>
        <rFont val="Roboto"/>
      </rPr>
      <t>AIMAR</t>
    </r>
  </si>
  <si>
    <r>
      <rPr>
        <sz val="3"/>
        <rFont val="Roboto"/>
      </rPr>
      <t>MANNA Matias</t>
    </r>
  </si>
  <si>
    <r>
      <rPr>
        <sz val="3"/>
        <rFont val="Roboto"/>
      </rPr>
      <t>Matías</t>
    </r>
  </si>
  <si>
    <r>
      <rPr>
        <sz val="3"/>
        <rFont val="Roboto"/>
      </rPr>
      <t>MANNA</t>
    </r>
  </si>
  <si>
    <r>
      <rPr>
        <sz val="3"/>
        <rFont val="Roboto"/>
      </rPr>
      <t>Goalkeeping coach</t>
    </r>
  </si>
  <si>
    <r>
      <rPr>
        <sz val="3"/>
        <rFont val="Roboto"/>
      </rPr>
      <t>TOCALLI Hugo</t>
    </r>
  </si>
  <si>
    <r>
      <rPr>
        <sz val="3"/>
        <rFont val="Roboto"/>
      </rPr>
      <t>Hugo Martín</t>
    </r>
  </si>
  <si>
    <r>
      <rPr>
        <sz val="3"/>
        <rFont val="Roboto"/>
      </rPr>
      <t>TOCALLI</t>
    </r>
  </si>
  <si>
    <r>
      <rPr>
        <b/>
        <sz val="5"/>
        <rFont val="Roboto"/>
      </rPr>
      <t>Australia (AUS)</t>
    </r>
  </si>
  <si>
    <r>
      <rPr>
        <sz val="3"/>
        <rFont val="Roboto"/>
      </rPr>
      <t>RYAN Mathew</t>
    </r>
  </si>
  <si>
    <r>
      <rPr>
        <sz val="3"/>
        <rFont val="Roboto"/>
      </rPr>
      <t>Mathew David</t>
    </r>
  </si>
  <si>
    <r>
      <rPr>
        <sz val="3"/>
        <rFont val="Roboto"/>
      </rPr>
      <t>RYAN</t>
    </r>
  </si>
  <si>
    <r>
      <rPr>
        <sz val="3"/>
        <rFont val="Roboto"/>
      </rPr>
      <t>FC København (DEN)</t>
    </r>
  </si>
  <si>
    <r>
      <rPr>
        <sz val="3"/>
        <rFont val="Roboto"/>
      </rPr>
      <t>DEGENEK Milos</t>
    </r>
  </si>
  <si>
    <r>
      <rPr>
        <sz val="3"/>
        <rFont val="Roboto"/>
      </rPr>
      <t>Milos</t>
    </r>
  </si>
  <si>
    <r>
      <rPr>
        <sz val="3"/>
        <rFont val="Roboto"/>
      </rPr>
      <t>DEGENEK</t>
    </r>
  </si>
  <si>
    <r>
      <rPr>
        <sz val="3"/>
        <rFont val="Roboto"/>
      </rPr>
      <t>Columbus Crew SC (USA)</t>
    </r>
  </si>
  <si>
    <r>
      <rPr>
        <sz val="3"/>
        <rFont val="Roboto"/>
      </rPr>
      <t>ATKINSON Nathaniel</t>
    </r>
  </si>
  <si>
    <r>
      <rPr>
        <sz val="3"/>
        <rFont val="Roboto"/>
      </rPr>
      <t>Nathaniel Caleb</t>
    </r>
  </si>
  <si>
    <r>
      <rPr>
        <sz val="3"/>
        <rFont val="Roboto"/>
      </rPr>
      <t>ATKINSON</t>
    </r>
  </si>
  <si>
    <r>
      <rPr>
        <sz val="3"/>
        <rFont val="Roboto"/>
      </rPr>
      <t>Heart Of Midlothian FC (SCO)</t>
    </r>
  </si>
  <si>
    <r>
      <rPr>
        <sz val="3"/>
        <rFont val="Roboto"/>
      </rPr>
      <t>ROWLES Kye</t>
    </r>
  </si>
  <si>
    <r>
      <rPr>
        <sz val="3"/>
        <rFont val="Roboto"/>
      </rPr>
      <t>Kye Francis</t>
    </r>
  </si>
  <si>
    <r>
      <rPr>
        <sz val="3"/>
        <rFont val="Roboto"/>
      </rPr>
      <t>ROWLES</t>
    </r>
  </si>
  <si>
    <r>
      <rPr>
        <sz val="3"/>
        <rFont val="Roboto"/>
      </rPr>
      <t>KARACIC Fran</t>
    </r>
  </si>
  <si>
    <r>
      <rPr>
        <sz val="3"/>
        <rFont val="Roboto"/>
      </rPr>
      <t>Fran</t>
    </r>
  </si>
  <si>
    <r>
      <rPr>
        <sz val="3"/>
        <rFont val="Roboto"/>
      </rPr>
      <t>KARACIC</t>
    </r>
  </si>
  <si>
    <r>
      <rPr>
        <sz val="3"/>
        <rFont val="Roboto"/>
      </rPr>
      <t>Brescia Calcio (ITA)</t>
    </r>
  </si>
  <si>
    <r>
      <rPr>
        <sz val="3"/>
        <rFont val="Roboto"/>
      </rPr>
      <t>LECKIE Mathew</t>
    </r>
  </si>
  <si>
    <r>
      <rPr>
        <sz val="3"/>
        <rFont val="Roboto"/>
      </rPr>
      <t>Mathew Allan</t>
    </r>
  </si>
  <si>
    <r>
      <rPr>
        <sz val="3"/>
        <rFont val="Roboto"/>
      </rPr>
      <t>LECKIE</t>
    </r>
  </si>
  <si>
    <r>
      <rPr>
        <sz val="3"/>
        <rFont val="Roboto"/>
      </rPr>
      <t>Melbourne City FC (AUS)</t>
    </r>
  </si>
  <si>
    <r>
      <rPr>
        <sz val="3"/>
        <rFont val="Roboto"/>
      </rPr>
      <t>WRIGHT Bailey</t>
    </r>
  </si>
  <si>
    <r>
      <rPr>
        <sz val="3"/>
        <rFont val="Roboto"/>
      </rPr>
      <t>Bailey Colin</t>
    </r>
  </si>
  <si>
    <r>
      <rPr>
        <sz val="3"/>
        <rFont val="Roboto"/>
      </rPr>
      <t>WRIGHT</t>
    </r>
  </si>
  <si>
    <r>
      <rPr>
        <sz val="3"/>
        <rFont val="Roboto"/>
      </rPr>
      <t>Sunderland AFC (ENG)</t>
    </r>
  </si>
  <si>
    <r>
      <rPr>
        <sz val="3"/>
        <rFont val="Roboto"/>
      </rPr>
      <t>MacLAREN Jamie</t>
    </r>
  </si>
  <si>
    <r>
      <rPr>
        <sz val="3"/>
        <rFont val="Roboto"/>
      </rPr>
      <t>Jamie</t>
    </r>
  </si>
  <si>
    <r>
      <rPr>
        <sz val="3"/>
        <rFont val="Roboto"/>
      </rPr>
      <t>MACLAREN</t>
    </r>
  </si>
  <si>
    <r>
      <rPr>
        <sz val="3"/>
        <rFont val="Roboto"/>
      </rPr>
      <t>HRUSTIC Ajdin</t>
    </r>
  </si>
  <si>
    <r>
      <rPr>
        <sz val="3"/>
        <rFont val="Roboto"/>
      </rPr>
      <t>Ajdin</t>
    </r>
  </si>
  <si>
    <r>
      <rPr>
        <sz val="3"/>
        <rFont val="Roboto"/>
      </rPr>
      <t>HRUSTIC</t>
    </r>
  </si>
  <si>
    <r>
      <rPr>
        <sz val="3"/>
        <rFont val="Roboto"/>
      </rPr>
      <t>Hellas Verona FC (ITA)</t>
    </r>
  </si>
  <si>
    <r>
      <rPr>
        <sz val="3"/>
        <rFont val="Roboto"/>
      </rPr>
      <t>MABIL Awer</t>
    </r>
  </si>
  <si>
    <r>
      <rPr>
        <sz val="3"/>
        <rFont val="Roboto"/>
      </rPr>
      <t>Awer Bul</t>
    </r>
  </si>
  <si>
    <r>
      <rPr>
        <sz val="3"/>
        <rFont val="Roboto"/>
      </rPr>
      <t>MABIL</t>
    </r>
  </si>
  <si>
    <r>
      <rPr>
        <sz val="3"/>
        <rFont val="Roboto"/>
      </rPr>
      <t>Cádiz CF (ESP)</t>
    </r>
  </si>
  <si>
    <r>
      <rPr>
        <sz val="3"/>
        <rFont val="Roboto"/>
      </rPr>
      <t>REDMAYNE Andrew</t>
    </r>
  </si>
  <si>
    <r>
      <rPr>
        <sz val="3"/>
        <rFont val="Roboto"/>
      </rPr>
      <t>Andrew James</t>
    </r>
  </si>
  <si>
    <r>
      <rPr>
        <sz val="3"/>
        <rFont val="Roboto"/>
      </rPr>
      <t>REDMAYNE</t>
    </r>
  </si>
  <si>
    <r>
      <rPr>
        <sz val="3"/>
        <rFont val="Roboto"/>
      </rPr>
      <t>Sydney FC (AUS)</t>
    </r>
  </si>
  <si>
    <r>
      <rPr>
        <sz val="3"/>
        <rFont val="Roboto"/>
      </rPr>
      <t>MOOY Aaron</t>
    </r>
  </si>
  <si>
    <r>
      <rPr>
        <sz val="3"/>
        <rFont val="Roboto"/>
      </rPr>
      <t>Aaron Frank</t>
    </r>
  </si>
  <si>
    <r>
      <rPr>
        <sz val="3"/>
        <rFont val="Roboto"/>
      </rPr>
      <t>MOOY</t>
    </r>
  </si>
  <si>
    <r>
      <rPr>
        <sz val="3"/>
        <rFont val="Roboto"/>
      </rPr>
      <t>Celtic FC (SCO)</t>
    </r>
  </si>
  <si>
    <r>
      <rPr>
        <sz val="3"/>
        <rFont val="Roboto"/>
      </rPr>
      <t>McGREE Riley</t>
    </r>
  </si>
  <si>
    <r>
      <rPr>
        <sz val="3"/>
        <rFont val="Roboto"/>
      </rPr>
      <t>Riley Patrick</t>
    </r>
  </si>
  <si>
    <r>
      <rPr>
        <sz val="3"/>
        <rFont val="Roboto"/>
      </rPr>
      <t>MCGREE</t>
    </r>
  </si>
  <si>
    <r>
      <rPr>
        <sz val="3"/>
        <rFont val="Roboto"/>
      </rPr>
      <t>Middlesbrough FC (ENG)</t>
    </r>
  </si>
  <si>
    <r>
      <rPr>
        <sz val="3"/>
        <rFont val="Roboto"/>
      </rPr>
      <t>DUKE Mitchell</t>
    </r>
  </si>
  <si>
    <r>
      <rPr>
        <sz val="3"/>
        <rFont val="Roboto"/>
      </rPr>
      <t>Mitchell Thomas</t>
    </r>
  </si>
  <si>
    <r>
      <rPr>
        <sz val="3"/>
        <rFont val="Roboto"/>
      </rPr>
      <t>DUKE</t>
    </r>
  </si>
  <si>
    <r>
      <rPr>
        <sz val="3"/>
        <rFont val="Roboto"/>
      </rPr>
      <t>Fagiano Okayama (JPN)</t>
    </r>
  </si>
  <si>
    <r>
      <rPr>
        <sz val="3"/>
        <rFont val="Roboto"/>
      </rPr>
      <t>BEHICH Aziz</t>
    </r>
  </si>
  <si>
    <r>
      <rPr>
        <sz val="3"/>
        <rFont val="Roboto"/>
      </rPr>
      <t>Aziz</t>
    </r>
  </si>
  <si>
    <r>
      <rPr>
        <sz val="3"/>
        <rFont val="Roboto"/>
      </rPr>
      <t>BEHICH</t>
    </r>
  </si>
  <si>
    <r>
      <rPr>
        <sz val="3"/>
        <rFont val="Roboto"/>
      </rPr>
      <t>Dundee United FC (SCO)</t>
    </r>
  </si>
  <si>
    <r>
      <rPr>
        <sz val="3"/>
        <rFont val="Roboto"/>
      </rPr>
      <t>DEVLIN Cameron</t>
    </r>
  </si>
  <si>
    <r>
      <rPr>
        <sz val="3"/>
        <rFont val="Roboto"/>
      </rPr>
      <t>Cameron Peter</t>
    </r>
  </si>
  <si>
    <r>
      <rPr>
        <sz val="3"/>
        <rFont val="Roboto"/>
      </rPr>
      <t>DEVLIN</t>
    </r>
  </si>
  <si>
    <r>
      <rPr>
        <sz val="3"/>
        <rFont val="Roboto"/>
      </rPr>
      <t>VUKOVIC Danny</t>
    </r>
  </si>
  <si>
    <r>
      <rPr>
        <sz val="3"/>
        <rFont val="Roboto"/>
      </rPr>
      <t>Daniel</t>
    </r>
  </si>
  <si>
    <r>
      <rPr>
        <sz val="3"/>
        <rFont val="Roboto"/>
      </rPr>
      <t>VUKOVIC</t>
    </r>
  </si>
  <si>
    <r>
      <rPr>
        <sz val="3"/>
        <rFont val="Roboto"/>
      </rPr>
      <t>Central Coast Mariners FC (AUS)</t>
    </r>
  </si>
  <si>
    <r>
      <rPr>
        <sz val="3"/>
        <rFont val="Roboto"/>
      </rPr>
      <t>SOUTTAR Harry</t>
    </r>
  </si>
  <si>
    <r>
      <rPr>
        <sz val="3"/>
        <rFont val="Roboto"/>
      </rPr>
      <t>Harry James</t>
    </r>
  </si>
  <si>
    <r>
      <rPr>
        <sz val="3"/>
        <rFont val="Roboto"/>
      </rPr>
      <t>SOUTTAR</t>
    </r>
  </si>
  <si>
    <r>
      <rPr>
        <sz val="3"/>
        <rFont val="Roboto"/>
      </rPr>
      <t>Stoke City FC (ENG)</t>
    </r>
  </si>
  <si>
    <r>
      <rPr>
        <sz val="3"/>
        <rFont val="Roboto"/>
      </rPr>
      <t>DENG Thomas</t>
    </r>
  </si>
  <si>
    <r>
      <rPr>
        <sz val="3"/>
        <rFont val="Roboto"/>
      </rPr>
      <t>Thomas Jok</t>
    </r>
  </si>
  <si>
    <r>
      <rPr>
        <sz val="3"/>
        <rFont val="Roboto"/>
      </rPr>
      <t>DENG</t>
    </r>
  </si>
  <si>
    <r>
      <rPr>
        <sz val="3"/>
        <rFont val="Roboto"/>
      </rPr>
      <t>Albirex Niigata (JPN)</t>
    </r>
  </si>
  <si>
    <r>
      <rPr>
        <sz val="3"/>
        <rFont val="Roboto"/>
      </rPr>
      <t>KUOL Garang</t>
    </r>
  </si>
  <si>
    <r>
      <rPr>
        <sz val="3"/>
        <rFont val="Roboto"/>
      </rPr>
      <t>Garang</t>
    </r>
  </si>
  <si>
    <r>
      <rPr>
        <sz val="3"/>
        <rFont val="Roboto"/>
      </rPr>
      <t>MAWIEN KUOL</t>
    </r>
  </si>
  <si>
    <r>
      <rPr>
        <sz val="3"/>
        <rFont val="Roboto"/>
      </rPr>
      <t>KUOL</t>
    </r>
  </si>
  <si>
    <r>
      <rPr>
        <sz val="3"/>
        <rFont val="Roboto"/>
      </rPr>
      <t>IRVINE Jackson</t>
    </r>
  </si>
  <si>
    <r>
      <rPr>
        <sz val="3"/>
        <rFont val="Roboto"/>
      </rPr>
      <t>Jackson Alexander</t>
    </r>
  </si>
  <si>
    <r>
      <rPr>
        <sz val="3"/>
        <rFont val="Roboto"/>
      </rPr>
      <t>IRVINE</t>
    </r>
  </si>
  <si>
    <r>
      <rPr>
        <sz val="3"/>
        <rFont val="Roboto"/>
      </rPr>
      <t>FC St. Pauli (GER)</t>
    </r>
  </si>
  <si>
    <r>
      <rPr>
        <sz val="3"/>
        <rFont val="Roboto"/>
      </rPr>
      <t>GOODWIN Craig</t>
    </r>
  </si>
  <si>
    <r>
      <rPr>
        <sz val="3"/>
        <rFont val="Roboto"/>
      </rPr>
      <t>Craig Alexander</t>
    </r>
  </si>
  <si>
    <r>
      <rPr>
        <sz val="3"/>
        <rFont val="Roboto"/>
      </rPr>
      <t>GOODWIN</t>
    </r>
  </si>
  <si>
    <r>
      <rPr>
        <sz val="3"/>
        <rFont val="Roboto"/>
      </rPr>
      <t>Adelaide United FC (AUS)</t>
    </r>
  </si>
  <si>
    <r>
      <rPr>
        <sz val="3"/>
        <rFont val="Roboto"/>
      </rPr>
      <t>KING Joel</t>
    </r>
  </si>
  <si>
    <r>
      <rPr>
        <sz val="3"/>
        <rFont val="Roboto"/>
      </rPr>
      <t>Joel Bruce</t>
    </r>
  </si>
  <si>
    <r>
      <rPr>
        <sz val="3"/>
        <rFont val="Roboto"/>
      </rPr>
      <t>KING</t>
    </r>
  </si>
  <si>
    <r>
      <rPr>
        <sz val="3"/>
        <rFont val="Roboto"/>
      </rPr>
      <t>Odense BK (DEN)</t>
    </r>
  </si>
  <si>
    <r>
      <rPr>
        <sz val="3"/>
        <rFont val="Roboto"/>
      </rPr>
      <t>CUMMINGS Jason</t>
    </r>
  </si>
  <si>
    <r>
      <rPr>
        <sz val="3"/>
        <rFont val="Roboto"/>
      </rPr>
      <t>Jason Steven</t>
    </r>
  </si>
  <si>
    <r>
      <rPr>
        <sz val="3"/>
        <rFont val="Roboto"/>
      </rPr>
      <t>CUMMINGS</t>
    </r>
  </si>
  <si>
    <r>
      <rPr>
        <sz val="3"/>
        <rFont val="Roboto"/>
      </rPr>
      <t>BACCUS Keanu</t>
    </r>
  </si>
  <si>
    <r>
      <rPr>
        <sz val="3"/>
        <rFont val="Roboto"/>
      </rPr>
      <t>Keanu Kole</t>
    </r>
  </si>
  <si>
    <r>
      <rPr>
        <sz val="3"/>
        <rFont val="Roboto"/>
      </rPr>
      <t>BACCUS</t>
    </r>
  </si>
  <si>
    <r>
      <rPr>
        <sz val="3"/>
        <rFont val="Roboto"/>
      </rPr>
      <t>St Mirren FC (SCO)</t>
    </r>
  </si>
  <si>
    <r>
      <rPr>
        <sz val="3"/>
        <rFont val="Roboto"/>
      </rPr>
      <t>ARNOLD Graham</t>
    </r>
  </si>
  <si>
    <r>
      <rPr>
        <sz val="3"/>
        <rFont val="Roboto"/>
      </rPr>
      <t>Graham James</t>
    </r>
  </si>
  <si>
    <r>
      <rPr>
        <sz val="3"/>
        <rFont val="Roboto"/>
      </rPr>
      <t>ARNOLD</t>
    </r>
  </si>
  <si>
    <r>
      <rPr>
        <sz val="3"/>
        <rFont val="Roboto"/>
      </rPr>
      <t>Australia</t>
    </r>
  </si>
  <si>
    <r>
      <rPr>
        <sz val="3"/>
        <rFont val="Roboto"/>
      </rPr>
      <t>VIDMAR Tony</t>
    </r>
  </si>
  <si>
    <r>
      <rPr>
        <sz val="3"/>
        <rFont val="Roboto"/>
      </rPr>
      <t>Antony</t>
    </r>
  </si>
  <si>
    <r>
      <rPr>
        <sz val="3"/>
        <rFont val="Roboto"/>
      </rPr>
      <t>VIDMAR</t>
    </r>
  </si>
  <si>
    <r>
      <rPr>
        <sz val="3"/>
        <rFont val="Roboto"/>
      </rPr>
      <t>MEULENSTEEN Rene</t>
    </r>
  </si>
  <si>
    <r>
      <rPr>
        <sz val="3"/>
        <rFont val="Roboto"/>
      </rPr>
      <t>Reinhard Jozef Petrus</t>
    </r>
  </si>
  <si>
    <r>
      <rPr>
        <sz val="3"/>
        <rFont val="Roboto"/>
      </rPr>
      <t>MEULENSTEEN</t>
    </r>
  </si>
  <si>
    <r>
      <rPr>
        <sz val="3"/>
        <rFont val="Roboto"/>
      </rPr>
      <t>Netherlands</t>
    </r>
  </si>
  <si>
    <r>
      <rPr>
        <sz val="3"/>
        <rFont val="Roboto"/>
      </rPr>
      <t>CLARK Andrew</t>
    </r>
  </si>
  <si>
    <r>
      <rPr>
        <sz val="3"/>
        <rFont val="Roboto"/>
      </rPr>
      <t>Andrew Charles</t>
    </r>
  </si>
  <si>
    <r>
      <rPr>
        <sz val="3"/>
        <rFont val="Roboto"/>
      </rPr>
      <t>CLARK</t>
    </r>
  </si>
  <si>
    <r>
      <rPr>
        <sz val="3"/>
        <rFont val="Roboto"/>
      </rPr>
      <t>CRAWLEY John</t>
    </r>
  </si>
  <si>
    <r>
      <rPr>
        <sz val="3"/>
        <rFont val="Roboto"/>
      </rPr>
      <t>John Michael</t>
    </r>
  </si>
  <si>
    <r>
      <rPr>
        <sz val="3"/>
        <rFont val="Roboto"/>
      </rPr>
      <t>CRAWLEY</t>
    </r>
  </si>
  <si>
    <r>
      <rPr>
        <b/>
        <sz val="5"/>
        <rFont val="Roboto"/>
      </rPr>
      <t>Belgium (BEL)</t>
    </r>
  </si>
  <si>
    <r>
      <rPr>
        <sz val="3"/>
        <rFont val="Roboto"/>
      </rPr>
      <t>COURTOIS Thibaut</t>
    </r>
  </si>
  <si>
    <r>
      <rPr>
        <sz val="3"/>
        <rFont val="Roboto"/>
      </rPr>
      <t>Thibaut Nicolas M.</t>
    </r>
  </si>
  <si>
    <r>
      <rPr>
        <sz val="3"/>
        <rFont val="Roboto"/>
      </rPr>
      <t>COURTOIS</t>
    </r>
  </si>
  <si>
    <r>
      <rPr>
        <sz val="3"/>
        <rFont val="Roboto"/>
      </rPr>
      <t>Real Madrid CF (ESP)</t>
    </r>
  </si>
  <si>
    <r>
      <rPr>
        <sz val="3"/>
        <rFont val="Roboto"/>
      </rPr>
      <t>ALDERWEIRELD Toby</t>
    </r>
  </si>
  <si>
    <r>
      <rPr>
        <sz val="3"/>
        <rFont val="Roboto"/>
      </rPr>
      <t>Tobias Albertine M.</t>
    </r>
  </si>
  <si>
    <r>
      <rPr>
        <sz val="3"/>
        <rFont val="Roboto"/>
      </rPr>
      <t>ALDERWEIRELD</t>
    </r>
  </si>
  <si>
    <r>
      <rPr>
        <sz val="3"/>
        <rFont val="Roboto"/>
      </rPr>
      <t>Royal Antwerp FC (BEL)</t>
    </r>
  </si>
  <si>
    <r>
      <rPr>
        <sz val="3"/>
        <rFont val="Roboto"/>
      </rPr>
      <t>THEATE Arthur</t>
    </r>
  </si>
  <si>
    <r>
      <rPr>
        <sz val="3"/>
        <rFont val="Roboto"/>
      </rPr>
      <t>Arthur Nicolas R.</t>
    </r>
  </si>
  <si>
    <r>
      <rPr>
        <sz val="3"/>
        <rFont val="Roboto"/>
      </rPr>
      <t>THEATE</t>
    </r>
  </si>
  <si>
    <r>
      <rPr>
        <sz val="3"/>
        <rFont val="Roboto"/>
      </rPr>
      <t>Stade Rennais FC (FRA)</t>
    </r>
  </si>
  <si>
    <r>
      <rPr>
        <sz val="3"/>
        <rFont val="Roboto"/>
      </rPr>
      <t>FAES Wout</t>
    </r>
  </si>
  <si>
    <r>
      <rPr>
        <sz val="3"/>
        <rFont val="Roboto"/>
      </rPr>
      <t>Wout Felix L.</t>
    </r>
  </si>
  <si>
    <r>
      <rPr>
        <sz val="3"/>
        <rFont val="Roboto"/>
      </rPr>
      <t>FAES</t>
    </r>
  </si>
  <si>
    <r>
      <rPr>
        <sz val="3"/>
        <rFont val="Roboto"/>
      </rPr>
      <t>Leicester City FC (ENG)</t>
    </r>
  </si>
  <si>
    <r>
      <rPr>
        <sz val="3"/>
        <rFont val="Roboto"/>
      </rPr>
      <t>VERTONGHEN Jan</t>
    </r>
  </si>
  <si>
    <r>
      <rPr>
        <sz val="3"/>
        <rFont val="Roboto"/>
      </rPr>
      <t>Jan Bert L.</t>
    </r>
  </si>
  <si>
    <r>
      <rPr>
        <sz val="3"/>
        <rFont val="Roboto"/>
      </rPr>
      <t>VERTONGHEN</t>
    </r>
  </si>
  <si>
    <r>
      <rPr>
        <sz val="3"/>
        <rFont val="Roboto"/>
      </rPr>
      <t>RSC Anderlecht (BEL)</t>
    </r>
  </si>
  <si>
    <r>
      <rPr>
        <sz val="3"/>
        <rFont val="Roboto"/>
      </rPr>
      <t>WITSEL Axel</t>
    </r>
  </si>
  <si>
    <r>
      <rPr>
        <sz val="3"/>
        <rFont val="Roboto"/>
      </rPr>
      <t>Axel Laurent A.</t>
    </r>
  </si>
  <si>
    <r>
      <rPr>
        <sz val="3"/>
        <rFont val="Roboto"/>
      </rPr>
      <t>WITSEL</t>
    </r>
  </si>
  <si>
    <r>
      <rPr>
        <sz val="3"/>
        <rFont val="Roboto"/>
      </rPr>
      <t>DE BRUYNE Kevin</t>
    </r>
  </si>
  <si>
    <r>
      <rPr>
        <sz val="3"/>
        <rFont val="Roboto"/>
      </rPr>
      <t>Kevin</t>
    </r>
  </si>
  <si>
    <r>
      <rPr>
        <sz val="3"/>
        <rFont val="Roboto"/>
      </rPr>
      <t>DE BRUYNE</t>
    </r>
  </si>
  <si>
    <r>
      <rPr>
        <sz val="3"/>
        <rFont val="Roboto"/>
      </rPr>
      <t>TIELEMANS Youri</t>
    </r>
  </si>
  <si>
    <r>
      <rPr>
        <sz val="3"/>
        <rFont val="Roboto"/>
      </rPr>
      <t>Youri Marion A.</t>
    </r>
  </si>
  <si>
    <r>
      <rPr>
        <sz val="3"/>
        <rFont val="Roboto"/>
      </rPr>
      <t>TIELEMANS</t>
    </r>
  </si>
  <si>
    <r>
      <rPr>
        <sz val="3"/>
        <rFont val="Roboto"/>
      </rPr>
      <t>LUKAKU Romelu</t>
    </r>
  </si>
  <si>
    <r>
      <rPr>
        <sz val="3"/>
        <rFont val="Roboto"/>
      </rPr>
      <t>Romelu</t>
    </r>
  </si>
  <si>
    <r>
      <rPr>
        <sz val="3"/>
        <rFont val="Roboto"/>
      </rPr>
      <t>LUKAKU BOLINGOLI</t>
    </r>
  </si>
  <si>
    <r>
      <rPr>
        <sz val="3"/>
        <rFont val="Roboto"/>
      </rPr>
      <t>R. LUKAKU</t>
    </r>
  </si>
  <si>
    <r>
      <rPr>
        <sz val="3"/>
        <rFont val="Roboto"/>
      </rPr>
      <t>HAZARD Eden</t>
    </r>
  </si>
  <si>
    <r>
      <rPr>
        <sz val="3"/>
        <rFont val="Roboto"/>
      </rPr>
      <t>Eden Michael W.</t>
    </r>
  </si>
  <si>
    <r>
      <rPr>
        <sz val="3"/>
        <rFont val="Roboto"/>
      </rPr>
      <t>HAZARD</t>
    </r>
  </si>
  <si>
    <r>
      <rPr>
        <sz val="3"/>
        <rFont val="Roboto"/>
      </rPr>
      <t>E. HAZARD</t>
    </r>
  </si>
  <si>
    <r>
      <rPr>
        <sz val="3"/>
        <rFont val="Roboto"/>
      </rPr>
      <t>CARRASCO Yannick</t>
    </r>
  </si>
  <si>
    <r>
      <rPr>
        <sz val="3"/>
        <rFont val="Roboto"/>
      </rPr>
      <t>Yannick</t>
    </r>
  </si>
  <si>
    <r>
      <rPr>
        <sz val="3"/>
        <rFont val="Roboto"/>
      </rPr>
      <t>FERREIRA CARRASCO</t>
    </r>
  </si>
  <si>
    <r>
      <rPr>
        <sz val="3"/>
        <rFont val="Roboto"/>
      </rPr>
      <t>CARRASCO</t>
    </r>
  </si>
  <si>
    <r>
      <rPr>
        <sz val="3"/>
        <rFont val="Roboto"/>
      </rPr>
      <t>MIGNOLET Simon</t>
    </r>
  </si>
  <si>
    <r>
      <rPr>
        <sz val="3"/>
        <rFont val="Roboto"/>
      </rPr>
      <t>Simon Luc M.</t>
    </r>
  </si>
  <si>
    <r>
      <rPr>
        <sz val="3"/>
        <rFont val="Roboto"/>
      </rPr>
      <t>MIGNOLET</t>
    </r>
  </si>
  <si>
    <r>
      <rPr>
        <sz val="3"/>
        <rFont val="Roboto"/>
      </rPr>
      <t>Club Brugge (BEL)</t>
    </r>
  </si>
  <si>
    <r>
      <rPr>
        <sz val="3"/>
        <rFont val="Roboto"/>
      </rPr>
      <t>CASTEELS Koen</t>
    </r>
  </si>
  <si>
    <r>
      <rPr>
        <sz val="3"/>
        <rFont val="Roboto"/>
      </rPr>
      <t>Koen</t>
    </r>
  </si>
  <si>
    <r>
      <rPr>
        <sz val="3"/>
        <rFont val="Roboto"/>
      </rPr>
      <t>CASTEELS</t>
    </r>
  </si>
  <si>
    <r>
      <rPr>
        <sz val="3"/>
        <rFont val="Roboto"/>
      </rPr>
      <t>VfL Wolfsburg (GER)</t>
    </r>
  </si>
  <si>
    <r>
      <rPr>
        <sz val="3"/>
        <rFont val="Roboto"/>
      </rPr>
      <t>MERTENS Dries</t>
    </r>
  </si>
  <si>
    <r>
      <rPr>
        <sz val="3"/>
        <rFont val="Roboto"/>
      </rPr>
      <t>Dries</t>
    </r>
  </si>
  <si>
    <r>
      <rPr>
        <sz val="3"/>
        <rFont val="Roboto"/>
      </rPr>
      <t>MERTENS</t>
    </r>
  </si>
  <si>
    <r>
      <rPr>
        <sz val="3"/>
        <rFont val="Roboto"/>
      </rPr>
      <t>Galatasaray SK (TUR)</t>
    </r>
  </si>
  <si>
    <r>
      <rPr>
        <sz val="3"/>
        <rFont val="Roboto"/>
      </rPr>
      <t>MEUNIER Thomas</t>
    </r>
  </si>
  <si>
    <r>
      <rPr>
        <sz val="3"/>
        <rFont val="Roboto"/>
      </rPr>
      <t>Thomas Andre A.</t>
    </r>
  </si>
  <si>
    <r>
      <rPr>
        <sz val="3"/>
        <rFont val="Roboto"/>
      </rPr>
      <t>MEUNIER</t>
    </r>
  </si>
  <si>
    <r>
      <rPr>
        <sz val="3"/>
        <rFont val="Roboto"/>
      </rPr>
      <t>Borussia Dortmund (GER)</t>
    </r>
  </si>
  <si>
    <r>
      <rPr>
        <sz val="3"/>
        <rFont val="Roboto"/>
      </rPr>
      <t>HAZARD Thorgan</t>
    </r>
  </si>
  <si>
    <r>
      <rPr>
        <sz val="3"/>
        <rFont val="Roboto"/>
      </rPr>
      <t>Thorgan Ganael F.</t>
    </r>
  </si>
  <si>
    <r>
      <rPr>
        <sz val="3"/>
        <rFont val="Roboto"/>
      </rPr>
      <t>T. HAZARD</t>
    </r>
  </si>
  <si>
    <r>
      <rPr>
        <sz val="3"/>
        <rFont val="Roboto"/>
      </rPr>
      <t>TROSSARD Leandro</t>
    </r>
  </si>
  <si>
    <r>
      <rPr>
        <sz val="3"/>
        <rFont val="Roboto"/>
      </rPr>
      <t>Leandro</t>
    </r>
  </si>
  <si>
    <r>
      <rPr>
        <sz val="3"/>
        <rFont val="Roboto"/>
      </rPr>
      <t>TROSSARD</t>
    </r>
  </si>
  <si>
    <r>
      <rPr>
        <sz val="3"/>
        <rFont val="Roboto"/>
      </rPr>
      <t>ONANA Amadou</t>
    </r>
  </si>
  <si>
    <r>
      <rPr>
        <sz val="3"/>
        <rFont val="Roboto"/>
      </rPr>
      <t>Amadou Ba Z.</t>
    </r>
  </si>
  <si>
    <r>
      <rPr>
        <sz val="3"/>
        <rFont val="Roboto"/>
      </rPr>
      <t>MVOM ONANA</t>
    </r>
  </si>
  <si>
    <r>
      <rPr>
        <sz val="3"/>
        <rFont val="Roboto"/>
      </rPr>
      <t>ONANA</t>
    </r>
  </si>
  <si>
    <r>
      <rPr>
        <sz val="3"/>
        <rFont val="Roboto"/>
      </rPr>
      <t>Everton FC (ENG)</t>
    </r>
  </si>
  <si>
    <r>
      <rPr>
        <sz val="3"/>
        <rFont val="Roboto"/>
      </rPr>
      <t>DENDONCKER Leander</t>
    </r>
  </si>
  <si>
    <r>
      <rPr>
        <sz val="3"/>
        <rFont val="Roboto"/>
      </rPr>
      <t>Leander</t>
    </r>
  </si>
  <si>
    <r>
      <rPr>
        <sz val="3"/>
        <rFont val="Roboto"/>
      </rPr>
      <t>DENDONCKER</t>
    </r>
  </si>
  <si>
    <r>
      <rPr>
        <sz val="3"/>
        <rFont val="Roboto"/>
      </rPr>
      <t>VANAKEN Hans</t>
    </r>
  </si>
  <si>
    <r>
      <rPr>
        <sz val="3"/>
        <rFont val="Roboto"/>
      </rPr>
      <t>Hans</t>
    </r>
  </si>
  <si>
    <r>
      <rPr>
        <sz val="3"/>
        <rFont val="Roboto"/>
      </rPr>
      <t>VANAKEN</t>
    </r>
  </si>
  <si>
    <r>
      <rPr>
        <sz val="3"/>
        <rFont val="Roboto"/>
      </rPr>
      <t>CASTAGNE Timothy</t>
    </r>
  </si>
  <si>
    <r>
      <rPr>
        <sz val="3"/>
        <rFont val="Roboto"/>
      </rPr>
      <t>Timothy</t>
    </r>
  </si>
  <si>
    <r>
      <rPr>
        <sz val="3"/>
        <rFont val="Roboto"/>
      </rPr>
      <t>CASTAGNE</t>
    </r>
  </si>
  <si>
    <r>
      <rPr>
        <sz val="3"/>
        <rFont val="Roboto"/>
      </rPr>
      <t>DE KETELAERE Charles</t>
    </r>
  </si>
  <si>
    <r>
      <rPr>
        <sz val="3"/>
        <rFont val="Roboto"/>
      </rPr>
      <t>Charles Marc S.</t>
    </r>
  </si>
  <si>
    <r>
      <rPr>
        <sz val="3"/>
        <rFont val="Roboto"/>
      </rPr>
      <t>DE KETELAERE</t>
    </r>
  </si>
  <si>
    <r>
      <rPr>
        <sz val="3"/>
        <rFont val="Roboto"/>
      </rPr>
      <t>AC Milan (ITA)</t>
    </r>
  </si>
  <si>
    <r>
      <rPr>
        <sz val="3"/>
        <rFont val="Roboto"/>
      </rPr>
      <t>BATSHUAYI Michy</t>
    </r>
  </si>
  <si>
    <r>
      <rPr>
        <sz val="3"/>
        <rFont val="Roboto"/>
      </rPr>
      <t>Michy</t>
    </r>
  </si>
  <si>
    <r>
      <rPr>
        <sz val="3"/>
        <rFont val="Roboto"/>
      </rPr>
      <t>BATSHUAYI-ATUNGA</t>
    </r>
  </si>
  <si>
    <r>
      <rPr>
        <sz val="3"/>
        <rFont val="Roboto"/>
      </rPr>
      <t>BATSHUAYI</t>
    </r>
  </si>
  <si>
    <r>
      <rPr>
        <sz val="3"/>
        <rFont val="Roboto"/>
      </rPr>
      <t>Fenerbahce SK (TUR)</t>
    </r>
  </si>
  <si>
    <r>
      <rPr>
        <sz val="3"/>
        <rFont val="Roboto"/>
      </rPr>
      <t>OPENDA Lois</t>
    </r>
  </si>
  <si>
    <r>
      <rPr>
        <sz val="3"/>
        <rFont val="Roboto"/>
      </rPr>
      <t>Ikoma-Loïs</t>
    </r>
  </si>
  <si>
    <r>
      <rPr>
        <sz val="3"/>
        <rFont val="Roboto"/>
      </rPr>
      <t>OPENDA</t>
    </r>
  </si>
  <si>
    <r>
      <rPr>
        <sz val="3"/>
        <rFont val="Roboto"/>
      </rPr>
      <t>RC Lens (FRA)</t>
    </r>
  </si>
  <si>
    <r>
      <rPr>
        <sz val="3"/>
        <rFont val="Roboto"/>
      </rPr>
      <t>DOKU Jeremy</t>
    </r>
  </si>
  <si>
    <r>
      <rPr>
        <sz val="3"/>
        <rFont val="Roboto"/>
      </rPr>
      <t>Jeremy Baffour</t>
    </r>
  </si>
  <si>
    <r>
      <rPr>
        <sz val="3"/>
        <rFont val="Roboto"/>
      </rPr>
      <t>DOKU</t>
    </r>
  </si>
  <si>
    <r>
      <rPr>
        <sz val="3"/>
        <rFont val="Roboto"/>
      </rPr>
      <t>DEBAST Zeno</t>
    </r>
  </si>
  <si>
    <r>
      <rPr>
        <sz val="3"/>
        <rFont val="Roboto"/>
      </rPr>
      <t>Zeno Koen</t>
    </r>
  </si>
  <si>
    <r>
      <rPr>
        <sz val="3"/>
        <rFont val="Roboto"/>
      </rPr>
      <t>DEBAST</t>
    </r>
  </si>
  <si>
    <r>
      <rPr>
        <sz val="3"/>
        <rFont val="Roboto"/>
      </rPr>
      <t>MARTINEZ Roberto</t>
    </r>
  </si>
  <si>
    <r>
      <rPr>
        <sz val="3"/>
        <rFont val="Roboto"/>
      </rPr>
      <t>Roberto</t>
    </r>
  </si>
  <si>
    <r>
      <rPr>
        <sz val="3"/>
        <rFont val="Roboto"/>
      </rPr>
      <t>MARTÍNEZ MONTOLIÚ</t>
    </r>
  </si>
  <si>
    <r>
      <rPr>
        <sz val="3"/>
        <rFont val="Roboto"/>
      </rPr>
      <t>Spain</t>
    </r>
  </si>
  <si>
    <r>
      <rPr>
        <sz val="3"/>
        <rFont val="Roboto"/>
      </rPr>
      <t>HENRY Thierry</t>
    </r>
  </si>
  <si>
    <r>
      <rPr>
        <sz val="3"/>
        <rFont val="Roboto"/>
      </rPr>
      <t>Thierry Daniel</t>
    </r>
  </si>
  <si>
    <r>
      <rPr>
        <sz val="3"/>
        <rFont val="Roboto"/>
      </rPr>
      <t>HENRY</t>
    </r>
  </si>
  <si>
    <r>
      <rPr>
        <sz val="3"/>
        <rFont val="Roboto"/>
      </rPr>
      <t>France</t>
    </r>
  </si>
  <si>
    <r>
      <rPr>
        <sz val="3"/>
        <rFont val="Roboto"/>
      </rPr>
      <t>VERMAELEN Thomas</t>
    </r>
  </si>
  <si>
    <r>
      <rPr>
        <sz val="3"/>
        <rFont val="Roboto"/>
      </rPr>
      <t>Thomas</t>
    </r>
  </si>
  <si>
    <r>
      <rPr>
        <sz val="3"/>
        <rFont val="Roboto"/>
      </rPr>
      <t>VERMAELEN</t>
    </r>
  </si>
  <si>
    <r>
      <rPr>
        <sz val="3"/>
        <rFont val="Roboto"/>
      </rPr>
      <t>Belgium</t>
    </r>
  </si>
  <si>
    <r>
      <rPr>
        <sz val="3"/>
        <rFont val="Roboto"/>
      </rPr>
      <t>BARRY Anthony</t>
    </r>
  </si>
  <si>
    <r>
      <rPr>
        <sz val="3"/>
        <rFont val="Roboto"/>
      </rPr>
      <t>Anthony Jon</t>
    </r>
  </si>
  <si>
    <r>
      <rPr>
        <sz val="3"/>
        <rFont val="Roboto"/>
      </rPr>
      <t>BARRY</t>
    </r>
  </si>
  <si>
    <r>
      <rPr>
        <sz val="3"/>
        <rFont val="Roboto"/>
      </rPr>
      <t>England</t>
    </r>
  </si>
  <si>
    <r>
      <rPr>
        <sz val="3"/>
        <rFont val="Roboto"/>
      </rPr>
      <t>LEMMENS Erwin</t>
    </r>
  </si>
  <si>
    <r>
      <rPr>
        <sz val="3"/>
        <rFont val="Roboto"/>
      </rPr>
      <t>Erwin</t>
    </r>
  </si>
  <si>
    <r>
      <rPr>
        <sz val="3"/>
        <rFont val="Roboto"/>
      </rPr>
      <t>LEMMENS</t>
    </r>
  </si>
  <si>
    <r>
      <rPr>
        <sz val="3"/>
        <rFont val="Roboto"/>
      </rPr>
      <t>VERGARA Inaki</t>
    </r>
  </si>
  <si>
    <r>
      <rPr>
        <sz val="3"/>
        <rFont val="Roboto"/>
      </rPr>
      <t>Inaki</t>
    </r>
  </si>
  <si>
    <r>
      <rPr>
        <sz val="3"/>
        <rFont val="Roboto"/>
      </rPr>
      <t>VERGARA IRIBAR</t>
    </r>
  </si>
  <si>
    <r>
      <rPr>
        <b/>
        <sz val="5"/>
        <rFont val="Roboto"/>
      </rPr>
      <t>Brazil (BRA)</t>
    </r>
  </si>
  <si>
    <r>
      <rPr>
        <sz val="3"/>
        <rFont val="Roboto"/>
      </rPr>
      <t>ALISSON</t>
    </r>
  </si>
  <si>
    <r>
      <rPr>
        <sz val="3"/>
        <rFont val="Roboto"/>
      </rPr>
      <t>Alisson Ramsés</t>
    </r>
  </si>
  <si>
    <r>
      <rPr>
        <sz val="3"/>
        <rFont val="Roboto"/>
      </rPr>
      <t>BECKER</t>
    </r>
  </si>
  <si>
    <r>
      <rPr>
        <sz val="3"/>
        <rFont val="Roboto"/>
      </rPr>
      <t>A. BECKER</t>
    </r>
  </si>
  <si>
    <r>
      <rPr>
        <sz val="3"/>
        <rFont val="Roboto"/>
      </rPr>
      <t>Liverpool FC (ENG)</t>
    </r>
  </si>
  <si>
    <r>
      <rPr>
        <sz val="3"/>
        <rFont val="Roboto"/>
      </rPr>
      <t>DANILO</t>
    </r>
  </si>
  <si>
    <r>
      <rPr>
        <sz val="3"/>
        <rFont val="Roboto"/>
      </rPr>
      <t>Danilo Luiz</t>
    </r>
  </si>
  <si>
    <r>
      <rPr>
        <sz val="3"/>
        <rFont val="Roboto"/>
      </rPr>
      <t>DA SILVA</t>
    </r>
  </si>
  <si>
    <r>
      <rPr>
        <sz val="3"/>
        <rFont val="Roboto"/>
      </rPr>
      <t>THIAGO SILVA</t>
    </r>
  </si>
  <si>
    <r>
      <rPr>
        <sz val="3"/>
        <rFont val="Roboto"/>
      </rPr>
      <t>Thiago</t>
    </r>
  </si>
  <si>
    <r>
      <rPr>
        <sz val="3"/>
        <rFont val="Roboto"/>
      </rPr>
      <t>EMILIANO DA SILVA</t>
    </r>
  </si>
  <si>
    <r>
      <rPr>
        <sz val="3"/>
        <rFont val="Roboto"/>
      </rPr>
      <t>T. SILVA</t>
    </r>
  </si>
  <si>
    <r>
      <rPr>
        <sz val="3"/>
        <rFont val="Roboto"/>
      </rPr>
      <t>Chelsea FC (ENG)</t>
    </r>
  </si>
  <si>
    <r>
      <rPr>
        <sz val="3"/>
        <rFont val="Roboto"/>
      </rPr>
      <t>MARQUINHOS</t>
    </r>
  </si>
  <si>
    <r>
      <rPr>
        <sz val="3"/>
        <rFont val="Roboto"/>
      </rPr>
      <t>Marcos</t>
    </r>
  </si>
  <si>
    <r>
      <rPr>
        <sz val="3"/>
        <rFont val="Roboto"/>
      </rPr>
      <t>AOAS CORREA</t>
    </r>
  </si>
  <si>
    <r>
      <rPr>
        <sz val="3"/>
        <rFont val="Roboto"/>
      </rPr>
      <t>CASEMIRO</t>
    </r>
  </si>
  <si>
    <r>
      <rPr>
        <sz val="3"/>
        <rFont val="Roboto"/>
      </rPr>
      <t>Carlos Henrique</t>
    </r>
  </si>
  <si>
    <r>
      <rPr>
        <sz val="3"/>
        <rFont val="Roboto"/>
      </rPr>
      <t>CASIMIRO</t>
    </r>
  </si>
  <si>
    <r>
      <rPr>
        <sz val="3"/>
        <rFont val="Roboto"/>
      </rPr>
      <t>ALEX SANDRO</t>
    </r>
  </si>
  <si>
    <r>
      <rPr>
        <sz val="3"/>
        <rFont val="Roboto"/>
      </rPr>
      <t>Alex Sandro</t>
    </r>
  </si>
  <si>
    <r>
      <rPr>
        <sz val="3"/>
        <rFont val="Roboto"/>
      </rPr>
      <t>LOBO SILVA</t>
    </r>
  </si>
  <si>
    <r>
      <rPr>
        <sz val="3"/>
        <rFont val="Roboto"/>
      </rPr>
      <t>LUCAS PAQUETA</t>
    </r>
  </si>
  <si>
    <r>
      <rPr>
        <sz val="3"/>
        <rFont val="Roboto"/>
      </rPr>
      <t>Lucas</t>
    </r>
  </si>
  <si>
    <r>
      <rPr>
        <sz val="3"/>
        <rFont val="Roboto"/>
      </rPr>
      <t>TOLENTINO COELHO DE LIMA</t>
    </r>
  </si>
  <si>
    <r>
      <rPr>
        <sz val="3"/>
        <rFont val="Roboto"/>
      </rPr>
      <t>L. PAQUETÁ</t>
    </r>
  </si>
  <si>
    <r>
      <rPr>
        <sz val="3"/>
        <rFont val="Roboto"/>
      </rPr>
      <t>West Ham United FC (ENG)</t>
    </r>
  </si>
  <si>
    <r>
      <rPr>
        <sz val="3"/>
        <rFont val="Roboto"/>
      </rPr>
      <t>FRED</t>
    </r>
  </si>
  <si>
    <r>
      <rPr>
        <sz val="3"/>
        <rFont val="Roboto"/>
      </rPr>
      <t>Frederico</t>
    </r>
  </si>
  <si>
    <r>
      <rPr>
        <sz val="3"/>
        <rFont val="Roboto"/>
      </rPr>
      <t>RODRIGUES DE PAULA SANTOS</t>
    </r>
  </si>
  <si>
    <r>
      <rPr>
        <sz val="3"/>
        <rFont val="Roboto"/>
      </rPr>
      <t>RICHARLISON</t>
    </r>
  </si>
  <si>
    <r>
      <rPr>
        <sz val="3"/>
        <rFont val="Roboto"/>
      </rPr>
      <t>Richarlison</t>
    </r>
  </si>
  <si>
    <r>
      <rPr>
        <sz val="3"/>
        <rFont val="Roboto"/>
      </rPr>
      <t>DE ANDRADE</t>
    </r>
  </si>
  <si>
    <r>
      <rPr>
        <sz val="3"/>
        <rFont val="Roboto"/>
      </rPr>
      <t>NEYMAR</t>
    </r>
  </si>
  <si>
    <r>
      <rPr>
        <sz val="3"/>
        <rFont val="Roboto"/>
      </rPr>
      <t>Neymar</t>
    </r>
  </si>
  <si>
    <r>
      <rPr>
        <sz val="3"/>
        <rFont val="Roboto"/>
      </rPr>
      <t>DA SILVA SANTOS JUNIOR</t>
    </r>
  </si>
  <si>
    <r>
      <rPr>
        <sz val="3"/>
        <rFont val="Roboto"/>
      </rPr>
      <t>NEYMAR JR</t>
    </r>
  </si>
  <si>
    <r>
      <rPr>
        <sz val="3"/>
        <rFont val="Roboto"/>
      </rPr>
      <t>RAPHINHA</t>
    </r>
  </si>
  <si>
    <r>
      <rPr>
        <sz val="3"/>
        <rFont val="Roboto"/>
      </rPr>
      <t>Raphael</t>
    </r>
  </si>
  <si>
    <r>
      <rPr>
        <sz val="3"/>
        <rFont val="Roboto"/>
      </rPr>
      <t>DIAS BELLOLI</t>
    </r>
  </si>
  <si>
    <r>
      <rPr>
        <sz val="3"/>
        <rFont val="Roboto"/>
      </rPr>
      <t>FC Barcelona (ESP)</t>
    </r>
  </si>
  <si>
    <r>
      <rPr>
        <sz val="3"/>
        <rFont val="Roboto"/>
      </rPr>
      <t>WEVERTON</t>
    </r>
  </si>
  <si>
    <r>
      <rPr>
        <sz val="3"/>
        <rFont val="Roboto"/>
      </rPr>
      <t>Weverton</t>
    </r>
  </si>
  <si>
    <r>
      <rPr>
        <sz val="3"/>
        <rFont val="Roboto"/>
      </rPr>
      <t>PEREIRA DA SILVA</t>
    </r>
  </si>
  <si>
    <r>
      <rPr>
        <sz val="3"/>
        <rFont val="Roboto"/>
      </rPr>
      <t>SE Palmeiras (BRA)</t>
    </r>
  </si>
  <si>
    <r>
      <rPr>
        <sz val="3"/>
        <rFont val="Roboto"/>
      </rPr>
      <t>DANI ALVES</t>
    </r>
  </si>
  <si>
    <r>
      <rPr>
        <sz val="3"/>
        <rFont val="Roboto"/>
      </rPr>
      <t>ALVES DA SILVA</t>
    </r>
  </si>
  <si>
    <r>
      <rPr>
        <sz val="3"/>
        <rFont val="Roboto"/>
      </rPr>
      <t>Pumas UNAM (MEX)</t>
    </r>
  </si>
  <si>
    <r>
      <rPr>
        <sz val="3"/>
        <rFont val="Roboto"/>
      </rPr>
      <t>EDER MILITAO</t>
    </r>
  </si>
  <si>
    <r>
      <rPr>
        <sz val="3"/>
        <rFont val="Roboto"/>
      </rPr>
      <t>Éder Gabriel</t>
    </r>
  </si>
  <si>
    <r>
      <rPr>
        <sz val="3"/>
        <rFont val="Roboto"/>
      </rPr>
      <t>MILITÃO</t>
    </r>
  </si>
  <si>
    <r>
      <rPr>
        <sz val="3"/>
        <rFont val="Roboto"/>
      </rPr>
      <t>E. MILITÃO</t>
    </r>
  </si>
  <si>
    <r>
      <rPr>
        <sz val="3"/>
        <rFont val="Roboto"/>
      </rPr>
      <t>FABINHO</t>
    </r>
  </si>
  <si>
    <r>
      <rPr>
        <sz val="3"/>
        <rFont val="Roboto"/>
      </rPr>
      <t>Fabio Henrique</t>
    </r>
  </si>
  <si>
    <r>
      <rPr>
        <sz val="3"/>
        <rFont val="Roboto"/>
      </rPr>
      <t>TAVARES</t>
    </r>
  </si>
  <si>
    <r>
      <rPr>
        <sz val="3"/>
        <rFont val="Roboto"/>
      </rPr>
      <t>ALEX TELLES</t>
    </r>
  </si>
  <si>
    <r>
      <rPr>
        <sz val="3"/>
        <rFont val="Roboto"/>
      </rPr>
      <t>Alex</t>
    </r>
  </si>
  <si>
    <r>
      <rPr>
        <sz val="3"/>
        <rFont val="Roboto"/>
      </rPr>
      <t>NICOLAO TELLES</t>
    </r>
  </si>
  <si>
    <r>
      <rPr>
        <sz val="3"/>
        <rFont val="Roboto"/>
      </rPr>
      <t>BRUNO GUIMARAES</t>
    </r>
  </si>
  <si>
    <r>
      <rPr>
        <sz val="3"/>
        <rFont val="Roboto"/>
      </rPr>
      <t>Bruno</t>
    </r>
  </si>
  <si>
    <r>
      <rPr>
        <sz val="3"/>
        <rFont val="Roboto"/>
      </rPr>
      <t>GUIMARÃES RODRIGUEZ MOURA</t>
    </r>
  </si>
  <si>
    <r>
      <rPr>
        <sz val="3"/>
        <rFont val="Roboto"/>
      </rPr>
      <t>BRUNO G.</t>
    </r>
  </si>
  <si>
    <r>
      <rPr>
        <sz val="3"/>
        <rFont val="Roboto"/>
      </rPr>
      <t>Newcastle United FC (ENG)</t>
    </r>
  </si>
  <si>
    <r>
      <rPr>
        <sz val="3"/>
        <rFont val="Roboto"/>
      </rPr>
      <t>GABRIEL JESUS</t>
    </r>
  </si>
  <si>
    <r>
      <rPr>
        <sz val="3"/>
        <rFont val="Roboto"/>
      </rPr>
      <t>Gabriel Fernando</t>
    </r>
  </si>
  <si>
    <r>
      <rPr>
        <sz val="3"/>
        <rFont val="Roboto"/>
      </rPr>
      <t>DE JESUS</t>
    </r>
  </si>
  <si>
    <r>
      <rPr>
        <sz val="3"/>
        <rFont val="Roboto"/>
      </rPr>
      <t>G. JESUS</t>
    </r>
  </si>
  <si>
    <r>
      <rPr>
        <sz val="3"/>
        <rFont val="Roboto"/>
      </rPr>
      <t>Arsenal FC (ENG)</t>
    </r>
  </si>
  <si>
    <r>
      <rPr>
        <sz val="3"/>
        <rFont val="Roboto"/>
      </rPr>
      <t>ANTONY</t>
    </r>
  </si>
  <si>
    <r>
      <rPr>
        <sz val="3"/>
        <rFont val="Roboto"/>
      </rPr>
      <t>Antony Matheus</t>
    </r>
  </si>
  <si>
    <r>
      <rPr>
        <sz val="3"/>
        <rFont val="Roboto"/>
      </rPr>
      <t>DOS SANTOS</t>
    </r>
  </si>
  <si>
    <r>
      <rPr>
        <sz val="3"/>
        <rFont val="Roboto"/>
      </rPr>
      <t>VINICIUS JUNIOR</t>
    </r>
  </si>
  <si>
    <r>
      <rPr>
        <sz val="3"/>
        <rFont val="Roboto"/>
      </rPr>
      <t>Vinicius José</t>
    </r>
  </si>
  <si>
    <r>
      <rPr>
        <sz val="3"/>
        <rFont val="Roboto"/>
      </rPr>
      <t>PAIXÃO DE OLIVEIRA JÚNIOR</t>
    </r>
  </si>
  <si>
    <r>
      <rPr>
        <sz val="3"/>
        <rFont val="Roboto"/>
      </rPr>
      <t>VINI JR</t>
    </r>
  </si>
  <si>
    <r>
      <rPr>
        <sz val="3"/>
        <rFont val="Roboto"/>
      </rPr>
      <t>RODRYGO</t>
    </r>
  </si>
  <si>
    <r>
      <rPr>
        <sz val="3"/>
        <rFont val="Roboto"/>
      </rPr>
      <t>Rodrygo</t>
    </r>
  </si>
  <si>
    <r>
      <rPr>
        <sz val="3"/>
        <rFont val="Roboto"/>
      </rPr>
      <t>SILVA DE GOES</t>
    </r>
  </si>
  <si>
    <r>
      <rPr>
        <sz val="3"/>
        <rFont val="Roboto"/>
      </rPr>
      <t>EVERTON RIBEIRO</t>
    </r>
  </si>
  <si>
    <r>
      <rPr>
        <sz val="3"/>
        <rFont val="Roboto"/>
      </rPr>
      <t>Everton Augusto</t>
    </r>
  </si>
  <si>
    <r>
      <rPr>
        <sz val="3"/>
        <rFont val="Roboto"/>
      </rPr>
      <t>DE BARROS RIBEIRO</t>
    </r>
  </si>
  <si>
    <r>
      <rPr>
        <sz val="3"/>
        <rFont val="Roboto"/>
      </rPr>
      <t>E. RIBEIRO</t>
    </r>
  </si>
  <si>
    <r>
      <rPr>
        <sz val="3"/>
        <rFont val="Roboto"/>
      </rPr>
      <t>CR Flamengo (BRA)</t>
    </r>
  </si>
  <si>
    <r>
      <rPr>
        <sz val="3"/>
        <rFont val="Roboto"/>
      </rPr>
      <t>EDERSON</t>
    </r>
  </si>
  <si>
    <r>
      <rPr>
        <sz val="3"/>
        <rFont val="Roboto"/>
      </rPr>
      <t>Ederson</t>
    </r>
  </si>
  <si>
    <r>
      <rPr>
        <sz val="3"/>
        <rFont val="Roboto"/>
      </rPr>
      <t>SANTANA DE MORAES</t>
    </r>
  </si>
  <si>
    <r>
      <rPr>
        <sz val="3"/>
        <rFont val="Roboto"/>
      </rPr>
      <t>BREMER</t>
    </r>
  </si>
  <si>
    <r>
      <rPr>
        <sz val="3"/>
        <rFont val="Roboto"/>
      </rPr>
      <t>Gleison Bremer</t>
    </r>
  </si>
  <si>
    <r>
      <rPr>
        <sz val="3"/>
        <rFont val="Roboto"/>
      </rPr>
      <t>SILVA NASCIMENTO</t>
    </r>
  </si>
  <si>
    <r>
      <rPr>
        <sz val="3"/>
        <rFont val="Roboto"/>
      </rPr>
      <t>PEDRO</t>
    </r>
  </si>
  <si>
    <r>
      <rPr>
        <sz val="3"/>
        <rFont val="Roboto"/>
      </rPr>
      <t>Pedro Guilherme</t>
    </r>
  </si>
  <si>
    <r>
      <rPr>
        <sz val="3"/>
        <rFont val="Roboto"/>
      </rPr>
      <t>ABREU DOS SANTOS</t>
    </r>
  </si>
  <si>
    <r>
      <rPr>
        <sz val="3"/>
        <rFont val="Roboto"/>
      </rPr>
      <t>GABRIEL MARTINELLI</t>
    </r>
  </si>
  <si>
    <r>
      <rPr>
        <sz val="3"/>
        <rFont val="Roboto"/>
      </rPr>
      <t>Gabriel</t>
    </r>
  </si>
  <si>
    <r>
      <rPr>
        <sz val="3"/>
        <rFont val="Roboto"/>
      </rPr>
      <t>TEODORO MARTINELLI SILVA</t>
    </r>
  </si>
  <si>
    <r>
      <rPr>
        <sz val="3"/>
        <rFont val="Roboto"/>
      </rPr>
      <t>MARTINELLI</t>
    </r>
  </si>
  <si>
    <r>
      <rPr>
        <sz val="3"/>
        <rFont val="Roboto"/>
      </rPr>
      <t>TITE</t>
    </r>
  </si>
  <si>
    <r>
      <rPr>
        <sz val="3"/>
        <rFont val="Roboto"/>
      </rPr>
      <t>Adenor Leonardo</t>
    </r>
  </si>
  <si>
    <r>
      <rPr>
        <sz val="3"/>
        <rFont val="Roboto"/>
      </rPr>
      <t>BACHI</t>
    </r>
  </si>
  <si>
    <r>
      <rPr>
        <sz val="3"/>
        <rFont val="Roboto"/>
      </rPr>
      <t>Brazil</t>
    </r>
  </si>
  <si>
    <r>
      <rPr>
        <sz val="3"/>
        <rFont val="Roboto"/>
      </rPr>
      <t>CESAR SAMPAIO</t>
    </r>
  </si>
  <si>
    <r>
      <rPr>
        <sz val="3"/>
        <rFont val="Roboto"/>
      </rPr>
      <t>Carlos César</t>
    </r>
  </si>
  <si>
    <r>
      <rPr>
        <sz val="3"/>
        <rFont val="Roboto"/>
      </rPr>
      <t>SAMPAIO CAMPOS</t>
    </r>
  </si>
  <si>
    <r>
      <rPr>
        <sz val="3"/>
        <rFont val="Roboto"/>
      </rPr>
      <t>XAVIER Cleber</t>
    </r>
  </si>
  <si>
    <r>
      <rPr>
        <sz val="3"/>
        <rFont val="Roboto"/>
      </rPr>
      <t>Cléber Márcio</t>
    </r>
  </si>
  <si>
    <r>
      <rPr>
        <sz val="3"/>
        <rFont val="Roboto"/>
      </rPr>
      <t>SERPA XAVIER</t>
    </r>
  </si>
  <si>
    <r>
      <rPr>
        <sz val="3"/>
        <rFont val="Roboto"/>
      </rPr>
      <t>BACHI Matheus</t>
    </r>
  </si>
  <si>
    <r>
      <rPr>
        <sz val="3"/>
        <rFont val="Roboto"/>
      </rPr>
      <t>Matheus</t>
    </r>
  </si>
  <si>
    <r>
      <rPr>
        <sz val="3"/>
        <rFont val="Roboto"/>
      </rPr>
      <t>RIZZI BACHI</t>
    </r>
  </si>
  <si>
    <r>
      <rPr>
        <sz val="3"/>
        <rFont val="Roboto"/>
      </rPr>
      <t>TAFFAREL</t>
    </r>
  </si>
  <si>
    <r>
      <rPr>
        <sz val="3"/>
        <rFont val="Roboto"/>
      </rPr>
      <t>Claudio André</t>
    </r>
  </si>
  <si>
    <r>
      <rPr>
        <sz val="3"/>
        <rFont val="Roboto"/>
      </rPr>
      <t>TROCOURT Marco</t>
    </r>
  </si>
  <si>
    <r>
      <rPr>
        <sz val="3"/>
        <rFont val="Roboto"/>
      </rPr>
      <t>Marco Antônio</t>
    </r>
  </si>
  <si>
    <r>
      <rPr>
        <sz val="3"/>
        <rFont val="Roboto"/>
      </rPr>
      <t>TROCOURT</t>
    </r>
  </si>
  <si>
    <r>
      <rPr>
        <b/>
        <sz val="5"/>
        <rFont val="Roboto"/>
      </rPr>
      <t>Cameroon (CMR)</t>
    </r>
  </si>
  <si>
    <r>
      <rPr>
        <sz val="3"/>
        <rFont val="Roboto"/>
      </rPr>
      <t>NGAPANDOUETNBU Simon</t>
    </r>
  </si>
  <si>
    <r>
      <rPr>
        <sz val="3"/>
        <rFont val="Roboto"/>
      </rPr>
      <t>Simon Brady</t>
    </r>
  </si>
  <si>
    <r>
      <rPr>
        <sz val="3"/>
        <rFont val="Roboto"/>
      </rPr>
      <t>NGAPANDOUETNBU</t>
    </r>
  </si>
  <si>
    <r>
      <rPr>
        <sz val="3"/>
        <rFont val="Roboto"/>
      </rPr>
      <t>Olympique Marseille (FRA)</t>
    </r>
  </si>
  <si>
    <r>
      <rPr>
        <sz val="3"/>
        <rFont val="Roboto"/>
      </rPr>
      <t>NGOM MBEKELI Jerome</t>
    </r>
  </si>
  <si>
    <r>
      <rPr>
        <sz val="3"/>
        <rFont val="Roboto"/>
      </rPr>
      <t>Jerome</t>
    </r>
  </si>
  <si>
    <r>
      <rPr>
        <sz val="3"/>
        <rFont val="Roboto"/>
      </rPr>
      <t>NGOM MBEKELI</t>
    </r>
  </si>
  <si>
    <r>
      <rPr>
        <sz val="3"/>
        <rFont val="Roboto"/>
      </rPr>
      <t>NGOM</t>
    </r>
  </si>
  <si>
    <r>
      <rPr>
        <sz val="3"/>
        <rFont val="Roboto"/>
      </rPr>
      <t>APEJES De Mfou (CMR)</t>
    </r>
  </si>
  <si>
    <r>
      <rPr>
        <sz val="3"/>
        <rFont val="Roboto"/>
      </rPr>
      <t>NKOULOU Nicolas</t>
    </r>
  </si>
  <si>
    <r>
      <rPr>
        <sz val="3"/>
        <rFont val="Roboto"/>
      </rPr>
      <t>Nicolas Julio</t>
    </r>
  </si>
  <si>
    <r>
      <rPr>
        <sz val="3"/>
        <rFont val="Roboto"/>
      </rPr>
      <t>NKOULOU NDOUBENA</t>
    </r>
  </si>
  <si>
    <r>
      <rPr>
        <sz val="3"/>
        <rFont val="Roboto"/>
      </rPr>
      <t>NKOULOU</t>
    </r>
  </si>
  <si>
    <r>
      <rPr>
        <sz val="3"/>
        <rFont val="Roboto"/>
      </rPr>
      <t>Aris Thessaloniki FC (GRE)</t>
    </r>
  </si>
  <si>
    <r>
      <rPr>
        <sz val="3"/>
        <rFont val="Roboto"/>
      </rPr>
      <t>WOOH Christopher</t>
    </r>
  </si>
  <si>
    <r>
      <rPr>
        <sz val="3"/>
        <rFont val="Roboto"/>
      </rPr>
      <t>Christopher Maurice</t>
    </r>
  </si>
  <si>
    <r>
      <rPr>
        <sz val="3"/>
        <rFont val="Roboto"/>
      </rPr>
      <t>WOOH</t>
    </r>
  </si>
  <si>
    <r>
      <rPr>
        <sz val="3"/>
        <rFont val="Roboto"/>
      </rPr>
      <t>ONDOUA Gael</t>
    </r>
  </si>
  <si>
    <r>
      <rPr>
        <sz val="3"/>
        <rFont val="Roboto"/>
      </rPr>
      <t>Gael</t>
    </r>
  </si>
  <si>
    <r>
      <rPr>
        <sz val="3"/>
        <rFont val="Roboto"/>
      </rPr>
      <t>BELLA ONDOUA</t>
    </r>
  </si>
  <si>
    <r>
      <rPr>
        <sz val="3"/>
        <rFont val="Roboto"/>
      </rPr>
      <t>ONDOUA</t>
    </r>
  </si>
  <si>
    <r>
      <rPr>
        <sz val="3"/>
        <rFont val="Roboto"/>
      </rPr>
      <t>Hannover 96 (GER)</t>
    </r>
  </si>
  <si>
    <r>
      <rPr>
        <sz val="3"/>
        <rFont val="Roboto"/>
      </rPr>
      <t>MOUMI NGAMALEU Nicolas</t>
    </r>
  </si>
  <si>
    <r>
      <rPr>
        <sz val="3"/>
        <rFont val="Roboto"/>
      </rPr>
      <t>Nicolas Brice</t>
    </r>
  </si>
  <si>
    <r>
      <rPr>
        <sz val="3"/>
        <rFont val="Roboto"/>
      </rPr>
      <t>MOUMI NGAMALEU</t>
    </r>
  </si>
  <si>
    <r>
      <rPr>
        <sz val="3"/>
        <rFont val="Roboto"/>
      </rPr>
      <t>NGAMALEU</t>
    </r>
  </si>
  <si>
    <r>
      <rPr>
        <sz val="3"/>
        <rFont val="Roboto"/>
      </rPr>
      <t>FC Dynamo Moscow (RUS)</t>
    </r>
  </si>
  <si>
    <r>
      <rPr>
        <sz val="3"/>
        <rFont val="Roboto"/>
      </rPr>
      <t>NKOUDOU Georges-Kevin</t>
    </r>
  </si>
  <si>
    <r>
      <rPr>
        <sz val="3"/>
        <rFont val="Roboto"/>
      </rPr>
      <t>Georges Kevin</t>
    </r>
  </si>
  <si>
    <r>
      <rPr>
        <sz val="3"/>
        <rFont val="Roboto"/>
      </rPr>
      <t>NKOUDOU MBIDA</t>
    </r>
  </si>
  <si>
    <r>
      <rPr>
        <sz val="3"/>
        <rFont val="Roboto"/>
      </rPr>
      <t>NKOUDOU</t>
    </r>
  </si>
  <si>
    <r>
      <rPr>
        <sz val="3"/>
        <rFont val="Roboto"/>
      </rPr>
      <t>Besiktas JK (TUR)</t>
    </r>
  </si>
  <si>
    <r>
      <rPr>
        <sz val="3"/>
        <rFont val="Roboto"/>
      </rPr>
      <t>ZAMBO ANGUISSA Andre-Frank</t>
    </r>
  </si>
  <si>
    <r>
      <rPr>
        <sz val="3"/>
        <rFont val="Roboto"/>
      </rPr>
      <t>Andre Frank</t>
    </r>
  </si>
  <si>
    <r>
      <rPr>
        <sz val="3"/>
        <rFont val="Roboto"/>
      </rPr>
      <t>ZAMBO ANGUISSA</t>
    </r>
  </si>
  <si>
    <r>
      <rPr>
        <sz val="3"/>
        <rFont val="Roboto"/>
      </rPr>
      <t>ANGUISSA</t>
    </r>
  </si>
  <si>
    <r>
      <rPr>
        <sz val="3"/>
        <rFont val="Roboto"/>
      </rPr>
      <t>SSC Napoli (ITA)</t>
    </r>
  </si>
  <si>
    <r>
      <rPr>
        <sz val="3"/>
        <rFont val="Roboto"/>
      </rPr>
      <t>NSAME Jean-Pierre</t>
    </r>
  </si>
  <si>
    <r>
      <rPr>
        <sz val="3"/>
        <rFont val="Roboto"/>
      </rPr>
      <t>Jean Pierre Junior</t>
    </r>
  </si>
  <si>
    <r>
      <rPr>
        <sz val="3"/>
        <rFont val="Roboto"/>
      </rPr>
      <t>NSAME</t>
    </r>
  </si>
  <si>
    <r>
      <rPr>
        <sz val="3"/>
        <rFont val="Roboto"/>
      </rPr>
      <t>BSC Young Boys (SUI)</t>
    </r>
  </si>
  <si>
    <r>
      <rPr>
        <sz val="3"/>
        <rFont val="Roboto"/>
      </rPr>
      <t>ABOUBAKAR Vincent</t>
    </r>
  </si>
  <si>
    <r>
      <rPr>
        <sz val="3"/>
        <rFont val="Roboto"/>
      </rPr>
      <t>Vincent</t>
    </r>
  </si>
  <si>
    <r>
      <rPr>
        <sz val="3"/>
        <rFont val="Roboto"/>
      </rPr>
      <t>ABOUBAKAR</t>
    </r>
  </si>
  <si>
    <r>
      <rPr>
        <sz val="3"/>
        <rFont val="Roboto"/>
      </rPr>
      <t>Al Nassr FC (KSA)</t>
    </r>
  </si>
  <si>
    <r>
      <rPr>
        <sz val="3"/>
        <rFont val="Roboto"/>
      </rPr>
      <t>BASSOGOG Christian</t>
    </r>
  </si>
  <si>
    <r>
      <rPr>
        <sz val="3"/>
        <rFont val="Roboto"/>
      </rPr>
      <t>Christian</t>
    </r>
  </si>
  <si>
    <r>
      <rPr>
        <sz val="3"/>
        <rFont val="Roboto"/>
      </rPr>
      <t>MOUGANG BASSOGOG</t>
    </r>
  </si>
  <si>
    <r>
      <rPr>
        <sz val="3"/>
        <rFont val="Roboto"/>
      </rPr>
      <t>BASSOGOG</t>
    </r>
  </si>
  <si>
    <r>
      <rPr>
        <sz val="3"/>
        <rFont val="Roboto"/>
      </rPr>
      <t>Shanghai Shenhua FC (CHN)</t>
    </r>
  </si>
  <si>
    <r>
      <rPr>
        <sz val="3"/>
        <rFont val="Roboto"/>
      </rPr>
      <t>TOKO EKAMBI Karl</t>
    </r>
  </si>
  <si>
    <r>
      <rPr>
        <sz val="3"/>
        <rFont val="Roboto"/>
      </rPr>
      <t>Karl Louis-Brillant</t>
    </r>
  </si>
  <si>
    <r>
      <rPr>
        <sz val="3"/>
        <rFont val="Roboto"/>
      </rPr>
      <t>TOKO EKAMBI</t>
    </r>
  </si>
  <si>
    <r>
      <rPr>
        <sz val="3"/>
        <rFont val="Roboto"/>
      </rPr>
      <t>TOKO-EKAMBI</t>
    </r>
  </si>
  <si>
    <r>
      <rPr>
        <sz val="3"/>
        <rFont val="Roboto"/>
      </rPr>
      <t>CHOUPO-MOTING Eric Maxim</t>
    </r>
  </si>
  <si>
    <r>
      <rPr>
        <sz val="3"/>
        <rFont val="Roboto"/>
      </rPr>
      <t>Eric Maxim</t>
    </r>
  </si>
  <si>
    <r>
      <rPr>
        <sz val="3"/>
        <rFont val="Roboto"/>
      </rPr>
      <t>CHOUPO-MOTING</t>
    </r>
  </si>
  <si>
    <r>
      <rPr>
        <sz val="3"/>
        <rFont val="Roboto"/>
      </rPr>
      <t>FC Bayern München (GER)</t>
    </r>
  </si>
  <si>
    <r>
      <rPr>
        <sz val="3"/>
        <rFont val="Roboto"/>
      </rPr>
      <t>OUM GOUET Samuel</t>
    </r>
  </si>
  <si>
    <r>
      <rPr>
        <sz val="3"/>
        <rFont val="Roboto"/>
      </rPr>
      <t>Samuel Yves</t>
    </r>
  </si>
  <si>
    <r>
      <rPr>
        <sz val="3"/>
        <rFont val="Roboto"/>
      </rPr>
      <t>OUM GOUET</t>
    </r>
  </si>
  <si>
    <r>
      <rPr>
        <sz val="3"/>
        <rFont val="Roboto"/>
      </rPr>
      <t>OUM</t>
    </r>
  </si>
  <si>
    <r>
      <rPr>
        <sz val="3"/>
        <rFont val="Roboto"/>
      </rPr>
      <t>KV Mechelen (BEL)</t>
    </r>
  </si>
  <si>
    <r>
      <rPr>
        <sz val="3"/>
        <rFont val="Roboto"/>
      </rPr>
      <t>KUNDE Pierre</t>
    </r>
  </si>
  <si>
    <r>
      <rPr>
        <sz val="3"/>
        <rFont val="Roboto"/>
      </rPr>
      <t>Pierre</t>
    </r>
  </si>
  <si>
    <r>
      <rPr>
        <sz val="3"/>
        <rFont val="Roboto"/>
      </rPr>
      <t>KUNDE MALONG</t>
    </r>
  </si>
  <si>
    <r>
      <rPr>
        <sz val="3"/>
        <rFont val="Roboto"/>
      </rPr>
      <t>Olympiacos Piraeus FC (GRE)</t>
    </r>
  </si>
  <si>
    <r>
      <rPr>
        <sz val="3"/>
        <rFont val="Roboto"/>
      </rPr>
      <t>EPASSY Devis</t>
    </r>
  </si>
  <si>
    <r>
      <rPr>
        <sz val="3"/>
        <rFont val="Roboto"/>
      </rPr>
      <t>Devis Rogers</t>
    </r>
  </si>
  <si>
    <r>
      <rPr>
        <sz val="3"/>
        <rFont val="Roboto"/>
      </rPr>
      <t>EPASSY MBOKA</t>
    </r>
  </si>
  <si>
    <r>
      <rPr>
        <sz val="3"/>
        <rFont val="Roboto"/>
      </rPr>
      <t>EPASSY</t>
    </r>
  </si>
  <si>
    <r>
      <rPr>
        <sz val="3"/>
        <rFont val="Roboto"/>
      </rPr>
      <t>Abha Club (KSA)</t>
    </r>
  </si>
  <si>
    <r>
      <rPr>
        <sz val="3"/>
        <rFont val="Roboto"/>
      </rPr>
      <t>MBAIZO Olivier</t>
    </r>
  </si>
  <si>
    <r>
      <rPr>
        <sz val="3"/>
        <rFont val="Roboto"/>
      </rPr>
      <t>Olivier</t>
    </r>
  </si>
  <si>
    <r>
      <rPr>
        <sz val="3"/>
        <rFont val="Roboto"/>
      </rPr>
      <t>MBAISSIDARA MBAIZO</t>
    </r>
  </si>
  <si>
    <r>
      <rPr>
        <sz val="3"/>
        <rFont val="Roboto"/>
      </rPr>
      <t>MBAIZO</t>
    </r>
  </si>
  <si>
    <r>
      <rPr>
        <sz val="3"/>
        <rFont val="Roboto"/>
      </rPr>
      <t>Philadelphia Union (USA)</t>
    </r>
  </si>
  <si>
    <r>
      <rPr>
        <sz val="3"/>
        <rFont val="Roboto"/>
      </rPr>
      <t>HONGLA Martin</t>
    </r>
  </si>
  <si>
    <r>
      <rPr>
        <sz val="3"/>
        <rFont val="Roboto"/>
      </rPr>
      <t>Martin</t>
    </r>
  </si>
  <si>
    <r>
      <rPr>
        <sz val="3"/>
        <rFont val="Roboto"/>
      </rPr>
      <t>HONGLA YMA II</t>
    </r>
  </si>
  <si>
    <r>
      <rPr>
        <sz val="3"/>
        <rFont val="Roboto"/>
      </rPr>
      <t>HONGLA</t>
    </r>
  </si>
  <si>
    <r>
      <rPr>
        <sz val="3"/>
        <rFont val="Roboto"/>
      </rPr>
      <t>FAI Collins</t>
    </r>
  </si>
  <si>
    <r>
      <rPr>
        <sz val="3"/>
        <rFont val="Roboto"/>
      </rPr>
      <t>Ngoran Suiru</t>
    </r>
  </si>
  <si>
    <r>
      <rPr>
        <sz val="3"/>
        <rFont val="Roboto"/>
      </rPr>
      <t>FAI COLLINS</t>
    </r>
  </si>
  <si>
    <r>
      <rPr>
        <sz val="3"/>
        <rFont val="Roboto"/>
      </rPr>
      <t>FAI</t>
    </r>
  </si>
  <si>
    <r>
      <rPr>
        <sz val="3"/>
        <rFont val="Roboto"/>
      </rPr>
      <t>Al Tai FC (KSA)</t>
    </r>
  </si>
  <si>
    <r>
      <rPr>
        <sz val="3"/>
        <rFont val="Roboto"/>
      </rPr>
      <t>MBEUMO Bryan</t>
    </r>
  </si>
  <si>
    <r>
      <rPr>
        <sz val="3"/>
        <rFont val="Roboto"/>
      </rPr>
      <t>Bryan Tetsadong Marceau</t>
    </r>
  </si>
  <si>
    <r>
      <rPr>
        <sz val="3"/>
        <rFont val="Roboto"/>
      </rPr>
      <t>MBEUMO</t>
    </r>
  </si>
  <si>
    <r>
      <rPr>
        <sz val="3"/>
        <rFont val="Roboto"/>
      </rPr>
      <t>Brentford FC (ENG)</t>
    </r>
  </si>
  <si>
    <r>
      <rPr>
        <sz val="3"/>
        <rFont val="Roboto"/>
      </rPr>
      <t>CASTELLETTO Jean-Charles</t>
    </r>
  </si>
  <si>
    <r>
      <rPr>
        <sz val="3"/>
        <rFont val="Roboto"/>
      </rPr>
      <t>Jean-Charles Victor</t>
    </r>
  </si>
  <si>
    <r>
      <rPr>
        <sz val="3"/>
        <rFont val="Roboto"/>
      </rPr>
      <t>CASTELLETTO</t>
    </r>
  </si>
  <si>
    <r>
      <rPr>
        <sz val="3"/>
        <rFont val="Roboto"/>
      </rPr>
      <t>FC Nantes (FRA)</t>
    </r>
  </si>
  <si>
    <r>
      <rPr>
        <sz val="3"/>
        <rFont val="Roboto"/>
      </rPr>
      <t>NTCHAM Olivier</t>
    </r>
  </si>
  <si>
    <r>
      <rPr>
        <sz val="3"/>
        <rFont val="Roboto"/>
      </rPr>
      <t>Jules Olivier</t>
    </r>
  </si>
  <si>
    <r>
      <rPr>
        <sz val="3"/>
        <rFont val="Roboto"/>
      </rPr>
      <t>NTCHAM</t>
    </r>
  </si>
  <si>
    <r>
      <rPr>
        <sz val="3"/>
        <rFont val="Roboto"/>
      </rPr>
      <t>Swansea City AFC (WAL)</t>
    </r>
  </si>
  <si>
    <r>
      <rPr>
        <sz val="3"/>
        <rFont val="Roboto"/>
      </rPr>
      <t>ONANA Andre</t>
    </r>
  </si>
  <si>
    <r>
      <rPr>
        <sz val="3"/>
        <rFont val="Roboto"/>
      </rPr>
      <t>Andre</t>
    </r>
  </si>
  <si>
    <r>
      <rPr>
        <sz val="3"/>
        <rFont val="Roboto"/>
      </rPr>
      <t>ONANA ONANA</t>
    </r>
  </si>
  <si>
    <r>
      <rPr>
        <sz val="3"/>
        <rFont val="Roboto"/>
      </rPr>
      <t>EBOSSE Enzo</t>
    </r>
  </si>
  <si>
    <r>
      <rPr>
        <sz val="3"/>
        <rFont val="Roboto"/>
      </rPr>
      <t>Enzo Jacques Rodolphe</t>
    </r>
  </si>
  <si>
    <r>
      <rPr>
        <sz val="3"/>
        <rFont val="Roboto"/>
      </rPr>
      <t>EBOSSE</t>
    </r>
  </si>
  <si>
    <r>
      <rPr>
        <sz val="3"/>
        <rFont val="Roboto"/>
      </rPr>
      <t>Udinese (ITA)</t>
    </r>
  </si>
  <si>
    <r>
      <rPr>
        <sz val="3"/>
        <rFont val="Roboto"/>
      </rPr>
      <t>NOUHOU Tolo</t>
    </r>
  </si>
  <si>
    <r>
      <rPr>
        <sz val="3"/>
        <rFont val="Roboto"/>
      </rPr>
      <t>Tolo</t>
    </r>
  </si>
  <si>
    <r>
      <rPr>
        <sz val="3"/>
        <rFont val="Roboto"/>
      </rPr>
      <t>NOUHOU</t>
    </r>
  </si>
  <si>
    <r>
      <rPr>
        <sz val="3"/>
        <rFont val="Roboto"/>
      </rPr>
      <t>Seattle Sounders FC (USA)</t>
    </r>
  </si>
  <si>
    <r>
      <rPr>
        <sz val="3"/>
        <rFont val="Roboto"/>
      </rPr>
      <t>MAROU Souaibou</t>
    </r>
  </si>
  <si>
    <r>
      <rPr>
        <sz val="3"/>
        <rFont val="Roboto"/>
      </rPr>
      <t>Souaibou</t>
    </r>
  </si>
  <si>
    <r>
      <rPr>
        <sz val="3"/>
        <rFont val="Roboto"/>
      </rPr>
      <t>MAROU</t>
    </r>
  </si>
  <si>
    <r>
      <rPr>
        <sz val="3"/>
        <rFont val="Roboto"/>
      </rPr>
      <t>SOUAIBOU</t>
    </r>
  </si>
  <si>
    <r>
      <rPr>
        <sz val="3"/>
        <rFont val="Roboto"/>
      </rPr>
      <t>Coton Sport FC (CMR)</t>
    </r>
  </si>
  <si>
    <r>
      <rPr>
        <sz val="3"/>
        <rFont val="Roboto"/>
      </rPr>
      <t>SONG Rigobert</t>
    </r>
  </si>
  <si>
    <r>
      <rPr>
        <sz val="3"/>
        <rFont val="Roboto"/>
      </rPr>
      <t>Rigobert</t>
    </r>
  </si>
  <si>
    <r>
      <rPr>
        <sz val="3"/>
        <rFont val="Roboto"/>
      </rPr>
      <t>SONG BAHANAG</t>
    </r>
  </si>
  <si>
    <r>
      <rPr>
        <sz val="3"/>
        <rFont val="Roboto"/>
      </rPr>
      <t>Cameroon</t>
    </r>
  </si>
  <si>
    <r>
      <rPr>
        <sz val="3"/>
        <rFont val="Roboto"/>
      </rPr>
      <t>SIMO Augustine</t>
    </r>
  </si>
  <si>
    <r>
      <rPr>
        <sz val="3"/>
        <rFont val="Roboto"/>
      </rPr>
      <t>Augustine</t>
    </r>
  </si>
  <si>
    <r>
      <rPr>
        <sz val="3"/>
        <rFont val="Roboto"/>
      </rPr>
      <t>SIMO</t>
    </r>
  </si>
  <si>
    <r>
      <rPr>
        <sz val="3"/>
        <rFont val="Roboto"/>
      </rPr>
      <t>MIGNE Sebastien</t>
    </r>
  </si>
  <si>
    <r>
      <rPr>
        <sz val="3"/>
        <rFont val="Roboto"/>
      </rPr>
      <t>Sébastien Bernard Henri C.</t>
    </r>
  </si>
  <si>
    <r>
      <rPr>
        <sz val="3"/>
        <rFont val="Roboto"/>
      </rPr>
      <t>MIGNÉ</t>
    </r>
  </si>
  <si>
    <r>
      <rPr>
        <sz val="3"/>
        <rFont val="Roboto"/>
      </rPr>
      <t>HAMIDOU Souleymanou</t>
    </r>
  </si>
  <si>
    <r>
      <rPr>
        <sz val="3"/>
        <rFont val="Roboto"/>
      </rPr>
      <t>Wassougna</t>
    </r>
  </si>
  <si>
    <r>
      <rPr>
        <sz val="3"/>
        <rFont val="Roboto"/>
      </rPr>
      <t>SOULEYMANOU HAMIDOU</t>
    </r>
  </si>
  <si>
    <r>
      <rPr>
        <b/>
        <sz val="5"/>
        <rFont val="Roboto"/>
      </rPr>
      <t>Canada (CAN)</t>
    </r>
  </si>
  <si>
    <r>
      <rPr>
        <sz val="3"/>
        <rFont val="Roboto"/>
      </rPr>
      <t>ST. CLAIR Dayne</t>
    </r>
  </si>
  <si>
    <r>
      <rPr>
        <sz val="3"/>
        <rFont val="Roboto"/>
      </rPr>
      <t>Dayne Tristan</t>
    </r>
  </si>
  <si>
    <r>
      <rPr>
        <sz val="3"/>
        <rFont val="Roboto"/>
      </rPr>
      <t>ST. CLAIR</t>
    </r>
  </si>
  <si>
    <r>
      <rPr>
        <sz val="3"/>
        <rFont val="Roboto"/>
      </rPr>
      <t>Minnesota United FC (USA)</t>
    </r>
  </si>
  <si>
    <r>
      <rPr>
        <sz val="3"/>
        <rFont val="Roboto"/>
      </rPr>
      <t>JOHNSTON Alistair</t>
    </r>
  </si>
  <si>
    <r>
      <rPr>
        <sz val="3"/>
        <rFont val="Roboto"/>
      </rPr>
      <t>Alistair William</t>
    </r>
  </si>
  <si>
    <r>
      <rPr>
        <sz val="3"/>
        <rFont val="Roboto"/>
      </rPr>
      <t>JOHNSTON</t>
    </r>
  </si>
  <si>
    <r>
      <rPr>
        <sz val="3"/>
        <rFont val="Roboto"/>
      </rPr>
      <t>CF Montréal (CAN)</t>
    </r>
  </si>
  <si>
    <r>
      <rPr>
        <sz val="3"/>
        <rFont val="Roboto"/>
      </rPr>
      <t>ADEKUGBE Sam</t>
    </r>
  </si>
  <si>
    <r>
      <rPr>
        <sz val="3"/>
        <rFont val="Roboto"/>
      </rPr>
      <t>Samuel Ayomide</t>
    </r>
  </si>
  <si>
    <r>
      <rPr>
        <sz val="3"/>
        <rFont val="Roboto"/>
      </rPr>
      <t>ADEKUGBE</t>
    </r>
  </si>
  <si>
    <r>
      <rPr>
        <sz val="3"/>
        <rFont val="Roboto"/>
      </rPr>
      <t>Hatayspor (TUR)</t>
    </r>
  </si>
  <si>
    <r>
      <rPr>
        <sz val="3"/>
        <rFont val="Roboto"/>
      </rPr>
      <t>MILLER Kamal</t>
    </r>
  </si>
  <si>
    <r>
      <rPr>
        <sz val="3"/>
        <rFont val="Roboto"/>
      </rPr>
      <t>Kamal Anthony</t>
    </r>
  </si>
  <si>
    <r>
      <rPr>
        <sz val="3"/>
        <rFont val="Roboto"/>
      </rPr>
      <t>MILLER</t>
    </r>
  </si>
  <si>
    <r>
      <rPr>
        <sz val="3"/>
        <rFont val="Roboto"/>
      </rPr>
      <t>VITORIA Steven</t>
    </r>
  </si>
  <si>
    <r>
      <rPr>
        <sz val="3"/>
        <rFont val="Roboto"/>
      </rPr>
      <t>Steven</t>
    </r>
  </si>
  <si>
    <r>
      <rPr>
        <sz val="3"/>
        <rFont val="Roboto"/>
      </rPr>
      <t>DE SOUSA VITÓRIA</t>
    </r>
  </si>
  <si>
    <r>
      <rPr>
        <sz val="3"/>
        <rFont val="Roboto"/>
      </rPr>
      <t>VITORIA</t>
    </r>
  </si>
  <si>
    <r>
      <rPr>
        <sz val="3"/>
        <rFont val="Roboto"/>
      </rPr>
      <t>GD Chaves (POR)</t>
    </r>
  </si>
  <si>
    <r>
      <rPr>
        <sz val="3"/>
        <rFont val="Roboto"/>
      </rPr>
      <t>PIETTE Samuel</t>
    </r>
  </si>
  <si>
    <r>
      <rPr>
        <sz val="3"/>
        <rFont val="Roboto"/>
      </rPr>
      <t>Samuel</t>
    </r>
  </si>
  <si>
    <r>
      <rPr>
        <sz val="3"/>
        <rFont val="Roboto"/>
      </rPr>
      <t>PIETTE</t>
    </r>
  </si>
  <si>
    <r>
      <rPr>
        <sz val="3"/>
        <rFont val="Roboto"/>
      </rPr>
      <t>EUSTAQUIO Stephen</t>
    </r>
  </si>
  <si>
    <r>
      <rPr>
        <sz val="3"/>
        <rFont val="Roboto"/>
      </rPr>
      <t>Stephen</t>
    </r>
  </si>
  <si>
    <r>
      <rPr>
        <sz val="3"/>
        <rFont val="Roboto"/>
      </rPr>
      <t>EUSTÁQUIO</t>
    </r>
  </si>
  <si>
    <r>
      <rPr>
        <sz val="3"/>
        <rFont val="Roboto"/>
      </rPr>
      <t>EUSTAQUIO</t>
    </r>
  </si>
  <si>
    <r>
      <rPr>
        <sz val="3"/>
        <rFont val="Roboto"/>
      </rPr>
      <t>FC Porto (POR)</t>
    </r>
  </si>
  <si>
    <r>
      <rPr>
        <sz val="3"/>
        <rFont val="Roboto"/>
      </rPr>
      <t>FRASER Liam</t>
    </r>
  </si>
  <si>
    <r>
      <rPr>
        <sz val="3"/>
        <rFont val="Roboto"/>
      </rPr>
      <t>Liam Scott</t>
    </r>
  </si>
  <si>
    <r>
      <rPr>
        <sz val="3"/>
        <rFont val="Roboto"/>
      </rPr>
      <t>FRASER</t>
    </r>
  </si>
  <si>
    <r>
      <rPr>
        <sz val="3"/>
        <rFont val="Roboto"/>
      </rPr>
      <t>KMSR Deinze (BEL)</t>
    </r>
  </si>
  <si>
    <r>
      <rPr>
        <sz val="3"/>
        <rFont val="Roboto"/>
      </rPr>
      <t>CAVALLINI Lucas</t>
    </r>
  </si>
  <si>
    <r>
      <rPr>
        <sz val="3"/>
        <rFont val="Roboto"/>
      </rPr>
      <t>CAVALLINI</t>
    </r>
  </si>
  <si>
    <r>
      <rPr>
        <sz val="3"/>
        <rFont val="Roboto"/>
      </rPr>
      <t>Vancouver Whitecaps FC (CAN)</t>
    </r>
  </si>
  <si>
    <r>
      <rPr>
        <sz val="3"/>
        <rFont val="Roboto"/>
      </rPr>
      <t>HOILETT Junior</t>
    </r>
  </si>
  <si>
    <r>
      <rPr>
        <sz val="3"/>
        <rFont val="Roboto"/>
      </rPr>
      <t>David Wayne</t>
    </r>
  </si>
  <si>
    <r>
      <rPr>
        <sz val="3"/>
        <rFont val="Roboto"/>
      </rPr>
      <t>HOILETT</t>
    </r>
  </si>
  <si>
    <r>
      <rPr>
        <sz val="3"/>
        <rFont val="Roboto"/>
      </rPr>
      <t>Reading FC (ENG)</t>
    </r>
  </si>
  <si>
    <r>
      <rPr>
        <sz val="3"/>
        <rFont val="Roboto"/>
      </rPr>
      <t>BUCHANAN Tajon</t>
    </r>
  </si>
  <si>
    <r>
      <rPr>
        <sz val="3"/>
        <rFont val="Roboto"/>
      </rPr>
      <t>Tajon Trevor</t>
    </r>
  </si>
  <si>
    <r>
      <rPr>
        <sz val="3"/>
        <rFont val="Roboto"/>
      </rPr>
      <t>BUCHANAN</t>
    </r>
  </si>
  <si>
    <r>
      <rPr>
        <sz val="3"/>
        <rFont val="Roboto"/>
      </rPr>
      <t>UGBO Ike</t>
    </r>
  </si>
  <si>
    <r>
      <rPr>
        <sz val="3"/>
        <rFont val="Roboto"/>
      </rPr>
      <t>Ike Dominique</t>
    </r>
  </si>
  <si>
    <r>
      <rPr>
        <sz val="3"/>
        <rFont val="Roboto"/>
      </rPr>
      <t>UGBO</t>
    </r>
  </si>
  <si>
    <r>
      <rPr>
        <sz val="3"/>
        <rFont val="Roboto"/>
      </rPr>
      <t>ES Troyes (FRA)</t>
    </r>
  </si>
  <si>
    <r>
      <rPr>
        <sz val="3"/>
        <rFont val="Roboto"/>
      </rPr>
      <t>HUTCHINSON Atiba</t>
    </r>
  </si>
  <si>
    <r>
      <rPr>
        <sz val="3"/>
        <rFont val="Roboto"/>
      </rPr>
      <t>Atiba</t>
    </r>
  </si>
  <si>
    <r>
      <rPr>
        <sz val="3"/>
        <rFont val="Roboto"/>
      </rPr>
      <t>HUTCHINSON</t>
    </r>
  </si>
  <si>
    <r>
      <rPr>
        <sz val="3"/>
        <rFont val="Roboto"/>
      </rPr>
      <t>KAYE Mark-Anthony</t>
    </r>
  </si>
  <si>
    <r>
      <rPr>
        <sz val="3"/>
        <rFont val="Roboto"/>
      </rPr>
      <t>Mark-Anthony</t>
    </r>
  </si>
  <si>
    <r>
      <rPr>
        <sz val="3"/>
        <rFont val="Roboto"/>
      </rPr>
      <t>KAYE</t>
    </r>
  </si>
  <si>
    <r>
      <rPr>
        <sz val="3"/>
        <rFont val="Roboto"/>
      </rPr>
      <t>Toronto FC (CAN)</t>
    </r>
  </si>
  <si>
    <r>
      <rPr>
        <sz val="3"/>
        <rFont val="Roboto"/>
      </rPr>
      <t>KONE Ismael</t>
    </r>
  </si>
  <si>
    <r>
      <rPr>
        <sz val="3"/>
        <rFont val="Roboto"/>
      </rPr>
      <t>Ismael Kenneth Jordan</t>
    </r>
  </si>
  <si>
    <r>
      <rPr>
        <sz val="3"/>
        <rFont val="Roboto"/>
      </rPr>
      <t>KONE</t>
    </r>
  </si>
  <si>
    <r>
      <rPr>
        <sz val="3"/>
        <rFont val="Roboto"/>
      </rPr>
      <t>PANTEMIS James</t>
    </r>
  </si>
  <si>
    <r>
      <rPr>
        <sz val="3"/>
        <rFont val="Roboto"/>
      </rPr>
      <t>James</t>
    </r>
  </si>
  <si>
    <r>
      <rPr>
        <sz val="3"/>
        <rFont val="Roboto"/>
      </rPr>
      <t>PANTEMIS</t>
    </r>
  </si>
  <si>
    <r>
      <rPr>
        <sz val="3"/>
        <rFont val="Roboto"/>
      </rPr>
      <t>LARIN Cyle</t>
    </r>
  </si>
  <si>
    <r>
      <rPr>
        <sz val="3"/>
        <rFont val="Roboto"/>
      </rPr>
      <t>Cyle Christopher</t>
    </r>
  </si>
  <si>
    <r>
      <rPr>
        <sz val="3"/>
        <rFont val="Roboto"/>
      </rPr>
      <t>LARIN</t>
    </r>
  </si>
  <si>
    <r>
      <rPr>
        <sz val="3"/>
        <rFont val="Roboto"/>
      </rPr>
      <t>Cercle Brugge (BEL)</t>
    </r>
  </si>
  <si>
    <r>
      <rPr>
        <sz val="3"/>
        <rFont val="Roboto"/>
      </rPr>
      <t>BORJAN Milan</t>
    </r>
  </si>
  <si>
    <r>
      <rPr>
        <sz val="3"/>
        <rFont val="Roboto"/>
      </rPr>
      <t>Milan</t>
    </r>
  </si>
  <si>
    <r>
      <rPr>
        <sz val="3"/>
        <rFont val="Roboto"/>
      </rPr>
      <t>BORJAN</t>
    </r>
  </si>
  <si>
    <r>
      <rPr>
        <sz val="3"/>
        <rFont val="Roboto"/>
      </rPr>
      <t>FK Crvena Zvezda (SRB)</t>
    </r>
  </si>
  <si>
    <r>
      <rPr>
        <sz val="3"/>
        <rFont val="Roboto"/>
      </rPr>
      <t>DAVIES Alphonso</t>
    </r>
  </si>
  <si>
    <r>
      <rPr>
        <sz val="3"/>
        <rFont val="Roboto"/>
      </rPr>
      <t>Alphonso Boyle</t>
    </r>
  </si>
  <si>
    <r>
      <rPr>
        <sz val="3"/>
        <rFont val="Roboto"/>
      </rPr>
      <t>DAVIES</t>
    </r>
  </si>
  <si>
    <r>
      <rPr>
        <sz val="3"/>
        <rFont val="Roboto"/>
      </rPr>
      <t>DAVID Jonathan</t>
    </r>
  </si>
  <si>
    <r>
      <rPr>
        <sz val="3"/>
        <rFont val="Roboto"/>
      </rPr>
      <t>Jonathan Christian</t>
    </r>
  </si>
  <si>
    <r>
      <rPr>
        <sz val="3"/>
        <rFont val="Roboto"/>
      </rPr>
      <t>DAVID</t>
    </r>
  </si>
  <si>
    <r>
      <rPr>
        <sz val="3"/>
        <rFont val="Roboto"/>
      </rPr>
      <t>J. DAVID</t>
    </r>
  </si>
  <si>
    <r>
      <rPr>
        <sz val="3"/>
        <rFont val="Roboto"/>
      </rPr>
      <t>Lille OSC (FRA)</t>
    </r>
  </si>
  <si>
    <r>
      <rPr>
        <sz val="3"/>
        <rFont val="Roboto"/>
      </rPr>
      <t>OSORIO Jonathan</t>
    </r>
  </si>
  <si>
    <r>
      <rPr>
        <sz val="3"/>
        <rFont val="Roboto"/>
      </rPr>
      <t>Jonathan</t>
    </r>
  </si>
  <si>
    <r>
      <rPr>
        <sz val="3"/>
        <rFont val="Roboto"/>
      </rPr>
      <t>OSORIO</t>
    </r>
  </si>
  <si>
    <r>
      <rPr>
        <sz val="3"/>
        <rFont val="Roboto"/>
      </rPr>
      <t>LARYEA Richie</t>
    </r>
  </si>
  <si>
    <r>
      <rPr>
        <sz val="3"/>
        <rFont val="Roboto"/>
      </rPr>
      <t>Richmond Mamah</t>
    </r>
  </si>
  <si>
    <r>
      <rPr>
        <sz val="3"/>
        <rFont val="Roboto"/>
      </rPr>
      <t>LARYEA</t>
    </r>
  </si>
  <si>
    <r>
      <rPr>
        <sz val="3"/>
        <rFont val="Roboto"/>
      </rPr>
      <t>MILLAR Liam</t>
    </r>
  </si>
  <si>
    <r>
      <rPr>
        <sz val="3"/>
        <rFont val="Roboto"/>
      </rPr>
      <t>Liam Alan</t>
    </r>
  </si>
  <si>
    <r>
      <rPr>
        <sz val="3"/>
        <rFont val="Roboto"/>
      </rPr>
      <t>MILLAR</t>
    </r>
  </si>
  <si>
    <r>
      <rPr>
        <sz val="3"/>
        <rFont val="Roboto"/>
      </rPr>
      <t>FC Basel (SUI)</t>
    </r>
  </si>
  <si>
    <r>
      <rPr>
        <sz val="3"/>
        <rFont val="Roboto"/>
      </rPr>
      <t>WOTHERSPOON David</t>
    </r>
  </si>
  <si>
    <r>
      <rPr>
        <sz val="3"/>
        <rFont val="Roboto"/>
      </rPr>
      <t>David Wallace</t>
    </r>
  </si>
  <si>
    <r>
      <rPr>
        <sz val="3"/>
        <rFont val="Roboto"/>
      </rPr>
      <t>WOTHERSPOON</t>
    </r>
  </si>
  <si>
    <r>
      <rPr>
        <sz val="3"/>
        <rFont val="Roboto"/>
      </rPr>
      <t>St Johnstone FC (SCO)</t>
    </r>
  </si>
  <si>
    <r>
      <rPr>
        <sz val="3"/>
        <rFont val="Roboto"/>
      </rPr>
      <t>CORNELIUS Derek</t>
    </r>
  </si>
  <si>
    <r>
      <rPr>
        <sz val="3"/>
        <rFont val="Roboto"/>
      </rPr>
      <t>Derek Austin</t>
    </r>
  </si>
  <si>
    <r>
      <rPr>
        <sz val="3"/>
        <rFont val="Roboto"/>
      </rPr>
      <t>CORNELIUS</t>
    </r>
  </si>
  <si>
    <r>
      <rPr>
        <sz val="3"/>
        <rFont val="Roboto"/>
      </rPr>
      <t>Panetolikos FC (GRE)</t>
    </r>
  </si>
  <si>
    <r>
      <rPr>
        <sz val="3"/>
        <rFont val="Roboto"/>
      </rPr>
      <t>WATERMAN Joel</t>
    </r>
  </si>
  <si>
    <r>
      <rPr>
        <sz val="3"/>
        <rFont val="Roboto"/>
      </rPr>
      <t>Joel Robert</t>
    </r>
  </si>
  <si>
    <r>
      <rPr>
        <sz val="3"/>
        <rFont val="Roboto"/>
      </rPr>
      <t>WATERMAN</t>
    </r>
  </si>
  <si>
    <r>
      <rPr>
        <sz val="3"/>
        <rFont val="Roboto"/>
      </rPr>
      <t>HERDMAN John</t>
    </r>
  </si>
  <si>
    <r>
      <rPr>
        <sz val="3"/>
        <rFont val="Roboto"/>
      </rPr>
      <t>John</t>
    </r>
  </si>
  <si>
    <r>
      <rPr>
        <sz val="3"/>
        <rFont val="Roboto"/>
      </rPr>
      <t>HERDMAN</t>
    </r>
  </si>
  <si>
    <r>
      <rPr>
        <sz val="3"/>
        <rFont val="Roboto"/>
      </rPr>
      <t>DE VOS Jason</t>
    </r>
  </si>
  <si>
    <r>
      <rPr>
        <sz val="3"/>
        <rFont val="Roboto"/>
      </rPr>
      <t>Jason Richard</t>
    </r>
  </si>
  <si>
    <r>
      <rPr>
        <sz val="3"/>
        <rFont val="Roboto"/>
      </rPr>
      <t>DE VOS</t>
    </r>
  </si>
  <si>
    <r>
      <rPr>
        <sz val="3"/>
        <rFont val="Roboto"/>
      </rPr>
      <t>Canada</t>
    </r>
  </si>
  <si>
    <r>
      <rPr>
        <sz val="3"/>
        <rFont val="Roboto"/>
      </rPr>
      <t>BIELLO Mauro</t>
    </r>
  </si>
  <si>
    <r>
      <rPr>
        <sz val="3"/>
        <rFont val="Roboto"/>
      </rPr>
      <t>Mauro</t>
    </r>
  </si>
  <si>
    <r>
      <rPr>
        <sz val="3"/>
        <rFont val="Roboto"/>
      </rPr>
      <t>BIELLO</t>
    </r>
  </si>
  <si>
    <r>
      <rPr>
        <sz val="3"/>
        <rFont val="Roboto"/>
      </rPr>
      <t>TENLLADO Eric</t>
    </r>
  </si>
  <si>
    <r>
      <rPr>
        <sz val="3"/>
        <rFont val="Roboto"/>
      </rPr>
      <t>Eric</t>
    </r>
  </si>
  <si>
    <r>
      <rPr>
        <sz val="3"/>
        <rFont val="Roboto"/>
      </rPr>
      <t>TENLLADO ORTEGA</t>
    </r>
  </si>
  <si>
    <r>
      <rPr>
        <sz val="3"/>
        <rFont val="Roboto"/>
      </rPr>
      <t>EADDY Simon</t>
    </r>
  </si>
  <si>
    <r>
      <rPr>
        <sz val="3"/>
        <rFont val="Roboto"/>
      </rPr>
      <t>Simon John</t>
    </r>
  </si>
  <si>
    <r>
      <rPr>
        <sz val="3"/>
        <rFont val="Roboto"/>
      </rPr>
      <t>EADDY</t>
    </r>
  </si>
  <si>
    <r>
      <rPr>
        <sz val="3"/>
        <rFont val="Roboto"/>
      </rPr>
      <t>New Zealand</t>
    </r>
  </si>
  <si>
    <r>
      <rPr>
        <b/>
        <sz val="5"/>
        <rFont val="Roboto"/>
      </rPr>
      <t>Costa Rica (CRC)</t>
    </r>
  </si>
  <si>
    <r>
      <rPr>
        <sz val="3"/>
        <rFont val="Roboto"/>
      </rPr>
      <t>NAVAS Keylor</t>
    </r>
  </si>
  <si>
    <r>
      <rPr>
        <sz val="3"/>
        <rFont val="Roboto"/>
      </rPr>
      <t>Keilor Antonio</t>
    </r>
  </si>
  <si>
    <r>
      <rPr>
        <sz val="3"/>
        <rFont val="Roboto"/>
      </rPr>
      <t>NAVAS GAMBOA</t>
    </r>
  </si>
  <si>
    <r>
      <rPr>
        <sz val="3"/>
        <rFont val="Roboto"/>
      </rPr>
      <t>K. NAVAS</t>
    </r>
  </si>
  <si>
    <r>
      <rPr>
        <sz val="3"/>
        <rFont val="Roboto"/>
      </rPr>
      <t>CHACON Daniel</t>
    </r>
  </si>
  <si>
    <r>
      <rPr>
        <sz val="3"/>
        <rFont val="Roboto"/>
      </rPr>
      <t>Daniel Alonso</t>
    </r>
  </si>
  <si>
    <r>
      <rPr>
        <sz val="3"/>
        <rFont val="Roboto"/>
      </rPr>
      <t>CHACÓN SALAS</t>
    </r>
  </si>
  <si>
    <r>
      <rPr>
        <sz val="3"/>
        <rFont val="Roboto"/>
      </rPr>
      <t>D. CHACÓN</t>
    </r>
  </si>
  <si>
    <r>
      <rPr>
        <sz val="3"/>
        <rFont val="Roboto"/>
      </rPr>
      <t>Colorado Rapids (USA)</t>
    </r>
  </si>
  <si>
    <r>
      <rPr>
        <sz val="3"/>
        <rFont val="Roboto"/>
      </rPr>
      <t>VARGAS Juan Pablo</t>
    </r>
  </si>
  <si>
    <r>
      <rPr>
        <sz val="3"/>
        <rFont val="Roboto"/>
      </rPr>
      <t>Juan Pablo</t>
    </r>
  </si>
  <si>
    <r>
      <rPr>
        <sz val="3"/>
        <rFont val="Roboto"/>
      </rPr>
      <t>VARGAS CAMPOS</t>
    </r>
  </si>
  <si>
    <r>
      <rPr>
        <sz val="3"/>
        <rFont val="Roboto"/>
      </rPr>
      <t>J. VARGAS</t>
    </r>
  </si>
  <si>
    <r>
      <rPr>
        <sz val="3"/>
        <rFont val="Roboto"/>
      </rPr>
      <t>Millonarios FC (COL)</t>
    </r>
  </si>
  <si>
    <r>
      <rPr>
        <sz val="3"/>
        <rFont val="Roboto"/>
      </rPr>
      <t>FULLER Keysher</t>
    </r>
  </si>
  <si>
    <r>
      <rPr>
        <sz val="3"/>
        <rFont val="Roboto"/>
      </rPr>
      <t>Keysher</t>
    </r>
  </si>
  <si>
    <r>
      <rPr>
        <sz val="3"/>
        <rFont val="Roboto"/>
      </rPr>
      <t>FULLER SPENCE</t>
    </r>
  </si>
  <si>
    <r>
      <rPr>
        <sz val="3"/>
        <rFont val="Roboto"/>
      </rPr>
      <t>K. FULLER</t>
    </r>
  </si>
  <si>
    <r>
      <rPr>
        <sz val="3"/>
        <rFont val="Roboto"/>
      </rPr>
      <t>CS Herediano (CRC)</t>
    </r>
  </si>
  <si>
    <r>
      <rPr>
        <sz val="3"/>
        <rFont val="Roboto"/>
      </rPr>
      <t>BORGES Celso</t>
    </r>
  </si>
  <si>
    <r>
      <rPr>
        <sz val="3"/>
        <rFont val="Roboto"/>
      </rPr>
      <t>Celso</t>
    </r>
  </si>
  <si>
    <r>
      <rPr>
        <sz val="3"/>
        <rFont val="Roboto"/>
      </rPr>
      <t>BORGES MORA</t>
    </r>
  </si>
  <si>
    <r>
      <rPr>
        <sz val="3"/>
        <rFont val="Roboto"/>
      </rPr>
      <t>C. BORGES</t>
    </r>
  </si>
  <si>
    <r>
      <rPr>
        <sz val="3"/>
        <rFont val="Roboto"/>
      </rPr>
      <t>LD Alajuelense (CRC)</t>
    </r>
  </si>
  <si>
    <r>
      <rPr>
        <sz val="3"/>
        <rFont val="Roboto"/>
      </rPr>
      <t>DUARTE Oscar</t>
    </r>
  </si>
  <si>
    <r>
      <rPr>
        <sz val="3"/>
        <rFont val="Roboto"/>
      </rPr>
      <t>Oscar Esau</t>
    </r>
  </si>
  <si>
    <r>
      <rPr>
        <sz val="3"/>
        <rFont val="Roboto"/>
      </rPr>
      <t>DUARTE GAITAN</t>
    </r>
  </si>
  <si>
    <r>
      <rPr>
        <sz val="3"/>
        <rFont val="Roboto"/>
      </rPr>
      <t>O. DUARTE</t>
    </r>
  </si>
  <si>
    <r>
      <rPr>
        <sz val="3"/>
        <rFont val="Roboto"/>
      </rPr>
      <t>Al Wehda FC (KSA)</t>
    </r>
  </si>
  <si>
    <r>
      <rPr>
        <sz val="3"/>
        <rFont val="Roboto"/>
      </rPr>
      <t>CONTRERAS Anthony</t>
    </r>
  </si>
  <si>
    <r>
      <rPr>
        <sz val="3"/>
        <rFont val="Roboto"/>
      </rPr>
      <t>Anthony Daniel</t>
    </r>
  </si>
  <si>
    <r>
      <rPr>
        <sz val="3"/>
        <rFont val="Roboto"/>
      </rPr>
      <t>CONTRERAS ENRÍQUEZ</t>
    </r>
  </si>
  <si>
    <r>
      <rPr>
        <sz val="3"/>
        <rFont val="Roboto"/>
      </rPr>
      <t>A. CONTRERAS</t>
    </r>
  </si>
  <si>
    <r>
      <rPr>
        <sz val="3"/>
        <rFont val="Roboto"/>
      </rPr>
      <t>OVIEDO Bryan</t>
    </r>
  </si>
  <si>
    <r>
      <rPr>
        <sz val="3"/>
        <rFont val="Roboto"/>
      </rPr>
      <t>Bryan Josué</t>
    </r>
  </si>
  <si>
    <r>
      <rPr>
        <sz val="3"/>
        <rFont val="Roboto"/>
      </rPr>
      <t>OVIEDO JIMÉNEZ</t>
    </r>
  </si>
  <si>
    <r>
      <rPr>
        <sz val="3"/>
        <rFont val="Roboto"/>
      </rPr>
      <t>B. OVIEDO</t>
    </r>
  </si>
  <si>
    <r>
      <rPr>
        <sz val="3"/>
        <rFont val="Roboto"/>
      </rPr>
      <t>Real Salt Lake (USA)</t>
    </r>
  </si>
  <si>
    <r>
      <rPr>
        <sz val="3"/>
        <rFont val="Roboto"/>
      </rPr>
      <t>BENNETTE Jewison</t>
    </r>
  </si>
  <si>
    <r>
      <rPr>
        <sz val="3"/>
        <rFont val="Roboto"/>
      </rPr>
      <t>Jewison Francisco</t>
    </r>
  </si>
  <si>
    <r>
      <rPr>
        <sz val="3"/>
        <rFont val="Roboto"/>
      </rPr>
      <t>BENNETTE VILLEGAS</t>
    </r>
  </si>
  <si>
    <r>
      <rPr>
        <sz val="3"/>
        <rFont val="Roboto"/>
      </rPr>
      <t>J. BENNETTE</t>
    </r>
  </si>
  <si>
    <r>
      <rPr>
        <sz val="3"/>
        <rFont val="Roboto"/>
      </rPr>
      <t>RUIZ Bryan</t>
    </r>
  </si>
  <si>
    <r>
      <rPr>
        <sz val="3"/>
        <rFont val="Roboto"/>
      </rPr>
      <t>Bryan Jafet</t>
    </r>
  </si>
  <si>
    <r>
      <rPr>
        <sz val="3"/>
        <rFont val="Roboto"/>
      </rPr>
      <t>RUIZ GONZÁLEZ</t>
    </r>
  </si>
  <si>
    <r>
      <rPr>
        <sz val="3"/>
        <rFont val="Roboto"/>
      </rPr>
      <t>BRYAN</t>
    </r>
  </si>
  <si>
    <r>
      <rPr>
        <sz val="3"/>
        <rFont val="Roboto"/>
      </rPr>
      <t>VENEGAS Johan</t>
    </r>
  </si>
  <si>
    <r>
      <rPr>
        <sz val="3"/>
        <rFont val="Roboto"/>
      </rPr>
      <t>Johan Alberto</t>
    </r>
  </si>
  <si>
    <r>
      <rPr>
        <sz val="3"/>
        <rFont val="Roboto"/>
      </rPr>
      <t>VENEGAS ULLOA</t>
    </r>
  </si>
  <si>
    <r>
      <rPr>
        <sz val="3"/>
        <rFont val="Roboto"/>
      </rPr>
      <t>JOHAN</t>
    </r>
  </si>
  <si>
    <r>
      <rPr>
        <sz val="3"/>
        <rFont val="Roboto"/>
      </rPr>
      <t>CAMPBELL Joel</t>
    </r>
  </si>
  <si>
    <r>
      <rPr>
        <sz val="3"/>
        <rFont val="Roboto"/>
      </rPr>
      <t>Joel Nathaniel</t>
    </r>
  </si>
  <si>
    <r>
      <rPr>
        <sz val="3"/>
        <rFont val="Roboto"/>
      </rPr>
      <t>CAMPBELL SAMUELS</t>
    </r>
  </si>
  <si>
    <r>
      <rPr>
        <sz val="3"/>
        <rFont val="Roboto"/>
      </rPr>
      <t>J. CAMPBELL</t>
    </r>
  </si>
  <si>
    <r>
      <rPr>
        <sz val="3"/>
        <rFont val="Roboto"/>
      </rPr>
      <t>Club León (MEX)</t>
    </r>
  </si>
  <si>
    <r>
      <rPr>
        <sz val="3"/>
        <rFont val="Roboto"/>
      </rPr>
      <t>TORRES Gerson</t>
    </r>
  </si>
  <si>
    <r>
      <rPr>
        <sz val="3"/>
        <rFont val="Roboto"/>
      </rPr>
      <t>Gerson</t>
    </r>
  </si>
  <si>
    <r>
      <rPr>
        <sz val="3"/>
        <rFont val="Roboto"/>
      </rPr>
      <t>TORRES BARRANTES</t>
    </r>
  </si>
  <si>
    <r>
      <rPr>
        <sz val="3"/>
        <rFont val="Roboto"/>
      </rPr>
      <t>G. TORRES</t>
    </r>
  </si>
  <si>
    <r>
      <rPr>
        <sz val="3"/>
        <rFont val="Roboto"/>
      </rPr>
      <t>SALAS Youstin</t>
    </r>
  </si>
  <si>
    <r>
      <rPr>
        <sz val="3"/>
        <rFont val="Roboto"/>
      </rPr>
      <t>Youstin Delfin</t>
    </r>
  </si>
  <si>
    <r>
      <rPr>
        <sz val="3"/>
        <rFont val="Roboto"/>
      </rPr>
      <t>SALAS GOMEZ</t>
    </r>
  </si>
  <si>
    <r>
      <rPr>
        <sz val="3"/>
        <rFont val="Roboto"/>
      </rPr>
      <t>Y. SALAS</t>
    </r>
  </si>
  <si>
    <r>
      <rPr>
        <sz val="3"/>
        <rFont val="Roboto"/>
      </rPr>
      <t>Deportivo Saprissa (CRC)</t>
    </r>
  </si>
  <si>
    <r>
      <rPr>
        <sz val="3"/>
        <rFont val="Roboto"/>
      </rPr>
      <t>CALVO Francisco</t>
    </r>
  </si>
  <si>
    <r>
      <rPr>
        <sz val="3"/>
        <rFont val="Roboto"/>
      </rPr>
      <t>Francisco Javier</t>
    </r>
  </si>
  <si>
    <r>
      <rPr>
        <sz val="3"/>
        <rFont val="Roboto"/>
      </rPr>
      <t>CALVO QUESADA</t>
    </r>
  </si>
  <si>
    <r>
      <rPr>
        <sz val="3"/>
        <rFont val="Roboto"/>
      </rPr>
      <t>F. CALVO</t>
    </r>
  </si>
  <si>
    <r>
      <rPr>
        <sz val="3"/>
        <rFont val="Roboto"/>
      </rPr>
      <t>Konyaspor (TUR)</t>
    </r>
  </si>
  <si>
    <r>
      <rPr>
        <sz val="3"/>
        <rFont val="Roboto"/>
      </rPr>
      <t>MARTINEZ Carlos</t>
    </r>
  </si>
  <si>
    <r>
      <rPr>
        <sz val="3"/>
        <rFont val="Roboto"/>
      </rPr>
      <t>Carlos Manuel</t>
    </r>
  </si>
  <si>
    <r>
      <rPr>
        <sz val="3"/>
        <rFont val="Roboto"/>
      </rPr>
      <t>MARTÍNEZ CASTRO</t>
    </r>
  </si>
  <si>
    <r>
      <rPr>
        <sz val="3"/>
        <rFont val="Roboto"/>
      </rPr>
      <t>C. MARTINEZ</t>
    </r>
  </si>
  <si>
    <r>
      <rPr>
        <sz val="3"/>
        <rFont val="Roboto"/>
      </rPr>
      <t>AD San Carlos (CRC)</t>
    </r>
  </si>
  <si>
    <r>
      <rPr>
        <sz val="3"/>
        <rFont val="Roboto"/>
      </rPr>
      <t>TEJEDA Yeltsin</t>
    </r>
  </si>
  <si>
    <r>
      <rPr>
        <sz val="3"/>
        <rFont val="Roboto"/>
      </rPr>
      <t>Yeltsin Ignacio</t>
    </r>
  </si>
  <si>
    <r>
      <rPr>
        <sz val="3"/>
        <rFont val="Roboto"/>
      </rPr>
      <t>TEJEDA VALVERDE</t>
    </r>
  </si>
  <si>
    <r>
      <rPr>
        <sz val="3"/>
        <rFont val="Roboto"/>
      </rPr>
      <t>Y. TEJEDA</t>
    </r>
  </si>
  <si>
    <r>
      <rPr>
        <sz val="3"/>
        <rFont val="Roboto"/>
      </rPr>
      <t>ALVARADO Esteban</t>
    </r>
  </si>
  <si>
    <r>
      <rPr>
        <sz val="3"/>
        <rFont val="Roboto"/>
      </rPr>
      <t>Esteban</t>
    </r>
  </si>
  <si>
    <r>
      <rPr>
        <sz val="3"/>
        <rFont val="Roboto"/>
      </rPr>
      <t>ALVARADO BROWN</t>
    </r>
  </si>
  <si>
    <r>
      <rPr>
        <sz val="3"/>
        <rFont val="Roboto"/>
      </rPr>
      <t>E. ALVARADO</t>
    </r>
  </si>
  <si>
    <r>
      <rPr>
        <sz val="3"/>
        <rFont val="Roboto"/>
      </rPr>
      <t>WASTON Kendall</t>
    </r>
  </si>
  <si>
    <r>
      <rPr>
        <sz val="3"/>
        <rFont val="Roboto"/>
      </rPr>
      <t>Kendall Jamaal</t>
    </r>
  </si>
  <si>
    <r>
      <rPr>
        <sz val="3"/>
        <rFont val="Roboto"/>
      </rPr>
      <t>WASTON MANLEY</t>
    </r>
  </si>
  <si>
    <r>
      <rPr>
        <sz val="3"/>
        <rFont val="Roboto"/>
      </rPr>
      <t>K. WASTON</t>
    </r>
  </si>
  <si>
    <r>
      <rPr>
        <sz val="3"/>
        <rFont val="Roboto"/>
      </rPr>
      <t>AGUILERA Brandon</t>
    </r>
  </si>
  <si>
    <r>
      <rPr>
        <sz val="3"/>
        <rFont val="Roboto"/>
      </rPr>
      <t>Brandon</t>
    </r>
  </si>
  <si>
    <r>
      <rPr>
        <sz val="3"/>
        <rFont val="Roboto"/>
      </rPr>
      <t>AGUILERA ZAMORA</t>
    </r>
  </si>
  <si>
    <r>
      <rPr>
        <sz val="3"/>
        <rFont val="Roboto"/>
      </rPr>
      <t>B. AGUILERA</t>
    </r>
  </si>
  <si>
    <r>
      <rPr>
        <sz val="3"/>
        <rFont val="Roboto"/>
      </rPr>
      <t>AD Guanacasteca (CRC)</t>
    </r>
  </si>
  <si>
    <r>
      <rPr>
        <sz val="3"/>
        <rFont val="Roboto"/>
      </rPr>
      <t>LOPEZ Douglas</t>
    </r>
  </si>
  <si>
    <r>
      <rPr>
        <sz val="3"/>
        <rFont val="Roboto"/>
      </rPr>
      <t>Douglas Andrey</t>
    </r>
  </si>
  <si>
    <r>
      <rPr>
        <sz val="3"/>
        <rFont val="Roboto"/>
      </rPr>
      <t>LÓPEZ ARAYA</t>
    </r>
  </si>
  <si>
    <r>
      <rPr>
        <sz val="3"/>
        <rFont val="Roboto"/>
      </rPr>
      <t>D. LÓPEZ</t>
    </r>
  </si>
  <si>
    <r>
      <rPr>
        <sz val="3"/>
        <rFont val="Roboto"/>
      </rPr>
      <t>MATARRITA Ronald</t>
    </r>
  </si>
  <si>
    <r>
      <rPr>
        <sz val="3"/>
        <rFont val="Roboto"/>
      </rPr>
      <t>Ronald Alberto</t>
    </r>
  </si>
  <si>
    <r>
      <rPr>
        <sz val="3"/>
        <rFont val="Roboto"/>
      </rPr>
      <t>MATARRITA ULATE</t>
    </r>
  </si>
  <si>
    <r>
      <rPr>
        <sz val="3"/>
        <rFont val="Roboto"/>
      </rPr>
      <t>R. MATARRITA</t>
    </r>
  </si>
  <si>
    <r>
      <rPr>
        <sz val="3"/>
        <rFont val="Roboto"/>
      </rPr>
      <t>FC Cincinnatti (USA)</t>
    </r>
  </si>
  <si>
    <r>
      <rPr>
        <sz val="3"/>
        <rFont val="Roboto"/>
      </rPr>
      <t>SEQUEIRA Patrick</t>
    </r>
  </si>
  <si>
    <r>
      <rPr>
        <sz val="3"/>
        <rFont val="Roboto"/>
      </rPr>
      <t>Patrick Gilmar</t>
    </r>
  </si>
  <si>
    <r>
      <rPr>
        <sz val="3"/>
        <rFont val="Roboto"/>
      </rPr>
      <t>SEQUEIRA MEJIAS</t>
    </r>
  </si>
  <si>
    <r>
      <rPr>
        <sz val="3"/>
        <rFont val="Roboto"/>
      </rPr>
      <t>P. SEQUEIRA</t>
    </r>
  </si>
  <si>
    <r>
      <rPr>
        <sz val="3"/>
        <rFont val="Roboto"/>
      </rPr>
      <t>CD Lugo (ESP)</t>
    </r>
  </si>
  <si>
    <r>
      <rPr>
        <sz val="3"/>
        <rFont val="Roboto"/>
      </rPr>
      <t>WILSON Roan</t>
    </r>
  </si>
  <si>
    <r>
      <rPr>
        <sz val="3"/>
        <rFont val="Roboto"/>
      </rPr>
      <t>Roan Roberto</t>
    </r>
  </si>
  <si>
    <r>
      <rPr>
        <sz val="3"/>
        <rFont val="Roboto"/>
      </rPr>
      <t>WILSON GORDON</t>
    </r>
  </si>
  <si>
    <r>
      <rPr>
        <sz val="3"/>
        <rFont val="Roboto"/>
      </rPr>
      <t>R. WILSON</t>
    </r>
  </si>
  <si>
    <r>
      <rPr>
        <sz val="3"/>
        <rFont val="Roboto"/>
      </rPr>
      <t>AD Municipal Grecia (CRC)</t>
    </r>
  </si>
  <si>
    <r>
      <rPr>
        <sz val="3"/>
        <rFont val="Roboto"/>
      </rPr>
      <t>HERNANDEZ Anthony</t>
    </r>
  </si>
  <si>
    <r>
      <rPr>
        <sz val="3"/>
        <rFont val="Roboto"/>
      </rPr>
      <t>Anthony William</t>
    </r>
  </si>
  <si>
    <r>
      <rPr>
        <sz val="3"/>
        <rFont val="Roboto"/>
      </rPr>
      <t>HERNÁNDEZ GONZÁLEZ</t>
    </r>
  </si>
  <si>
    <r>
      <rPr>
        <sz val="3"/>
        <rFont val="Roboto"/>
      </rPr>
      <t>A. HERNANDEZ</t>
    </r>
  </si>
  <si>
    <r>
      <rPr>
        <sz val="3"/>
        <rFont val="Roboto"/>
      </rPr>
      <t>Puntarenas FC (CRC)</t>
    </r>
  </si>
  <si>
    <r>
      <rPr>
        <sz val="3"/>
        <rFont val="Roboto"/>
      </rPr>
      <t>ZAMORA Alvaro</t>
    </r>
  </si>
  <si>
    <r>
      <rPr>
        <sz val="3"/>
        <rFont val="Roboto"/>
      </rPr>
      <t>Alvaro José</t>
    </r>
  </si>
  <si>
    <r>
      <rPr>
        <sz val="3"/>
        <rFont val="Roboto"/>
      </rPr>
      <t>ZAMORA MATA</t>
    </r>
  </si>
  <si>
    <r>
      <rPr>
        <sz val="3"/>
        <rFont val="Roboto"/>
      </rPr>
      <t>A. ZAMORA</t>
    </r>
  </si>
  <si>
    <r>
      <rPr>
        <sz val="3"/>
        <rFont val="Roboto"/>
      </rPr>
      <t>SUAREZ Luis Fernando</t>
    </r>
  </si>
  <si>
    <r>
      <rPr>
        <sz val="3"/>
        <rFont val="Roboto"/>
      </rPr>
      <t>Luis Fernando</t>
    </r>
  </si>
  <si>
    <r>
      <rPr>
        <sz val="3"/>
        <rFont val="Roboto"/>
      </rPr>
      <t>SUÁREZ GUZMÁN</t>
    </r>
  </si>
  <si>
    <r>
      <rPr>
        <sz val="3"/>
        <rFont val="Roboto"/>
      </rPr>
      <t>Colombia</t>
    </r>
  </si>
  <si>
    <r>
      <rPr>
        <sz val="3"/>
        <rFont val="Roboto"/>
      </rPr>
      <t>GOMEZ Ronald</t>
    </r>
  </si>
  <si>
    <r>
      <rPr>
        <sz val="3"/>
        <rFont val="Roboto"/>
      </rPr>
      <t>Ronald</t>
    </r>
  </si>
  <si>
    <r>
      <rPr>
        <sz val="3"/>
        <rFont val="Roboto"/>
      </rPr>
      <t>GOMEZ GOMEZ</t>
    </r>
  </si>
  <si>
    <r>
      <rPr>
        <sz val="3"/>
        <rFont val="Roboto"/>
      </rPr>
      <t>Costa Rica</t>
    </r>
  </si>
  <si>
    <r>
      <rPr>
        <sz val="3"/>
        <rFont val="Roboto"/>
      </rPr>
      <t>BODMER Jhon</t>
    </r>
  </si>
  <si>
    <r>
      <rPr>
        <sz val="3"/>
        <rFont val="Roboto"/>
      </rPr>
      <t>Jhon Jairo</t>
    </r>
  </si>
  <si>
    <r>
      <rPr>
        <sz val="3"/>
        <rFont val="Roboto"/>
      </rPr>
      <t>BODMER RESTREPO</t>
    </r>
  </si>
  <si>
    <r>
      <rPr>
        <sz val="3"/>
        <rFont val="Roboto"/>
      </rPr>
      <t>CONEJO Gabelo</t>
    </r>
  </si>
  <si>
    <r>
      <rPr>
        <sz val="3"/>
        <rFont val="Roboto"/>
      </rPr>
      <t>Luis Gabelo</t>
    </r>
  </si>
  <si>
    <r>
      <rPr>
        <sz val="3"/>
        <rFont val="Roboto"/>
      </rPr>
      <t>CONEJO JIMENEZ</t>
    </r>
  </si>
  <si>
    <r>
      <rPr>
        <b/>
        <sz val="5"/>
        <rFont val="Roboto"/>
      </rPr>
      <t>Croatia (CRO)</t>
    </r>
  </si>
  <si>
    <r>
      <rPr>
        <sz val="3"/>
        <rFont val="Roboto"/>
      </rPr>
      <t>LIVAKOVIC Dominik</t>
    </r>
  </si>
  <si>
    <r>
      <rPr>
        <sz val="3"/>
        <rFont val="Roboto"/>
      </rPr>
      <t>Dominik</t>
    </r>
  </si>
  <si>
    <r>
      <rPr>
        <sz val="3"/>
        <rFont val="Roboto"/>
      </rPr>
      <t>LIVAKOVIĆ</t>
    </r>
  </si>
  <si>
    <r>
      <rPr>
        <sz val="3"/>
        <rFont val="Roboto"/>
      </rPr>
      <t>GNK Dinamo Zagreb (CRO)</t>
    </r>
  </si>
  <si>
    <r>
      <rPr>
        <sz val="3"/>
        <rFont val="Roboto"/>
      </rPr>
      <t>STANISIC Josip</t>
    </r>
  </si>
  <si>
    <r>
      <rPr>
        <sz val="3"/>
        <rFont val="Roboto"/>
      </rPr>
      <t>Josip</t>
    </r>
  </si>
  <si>
    <r>
      <rPr>
        <sz val="3"/>
        <rFont val="Roboto"/>
      </rPr>
      <t>STANIŠIĆ</t>
    </r>
  </si>
  <si>
    <r>
      <rPr>
        <sz val="3"/>
        <rFont val="Roboto"/>
      </rPr>
      <t>BARISIC Borna</t>
    </r>
  </si>
  <si>
    <r>
      <rPr>
        <sz val="3"/>
        <rFont val="Roboto"/>
      </rPr>
      <t>Borna</t>
    </r>
  </si>
  <si>
    <r>
      <rPr>
        <sz val="3"/>
        <rFont val="Roboto"/>
      </rPr>
      <t>BARIŠIĆ</t>
    </r>
  </si>
  <si>
    <r>
      <rPr>
        <sz val="3"/>
        <rFont val="Roboto"/>
      </rPr>
      <t>Rangers FC (SCO)</t>
    </r>
  </si>
  <si>
    <r>
      <rPr>
        <sz val="3"/>
        <rFont val="Roboto"/>
      </rPr>
      <t>PERISIC Ivan</t>
    </r>
  </si>
  <si>
    <r>
      <rPr>
        <sz val="3"/>
        <rFont val="Roboto"/>
      </rPr>
      <t>Ivan</t>
    </r>
  </si>
  <si>
    <r>
      <rPr>
        <sz val="3"/>
        <rFont val="Roboto"/>
      </rPr>
      <t>PERIŠIĆ</t>
    </r>
  </si>
  <si>
    <r>
      <rPr>
        <sz val="3"/>
        <rFont val="Roboto"/>
      </rPr>
      <t>ERLIC Martin</t>
    </r>
  </si>
  <si>
    <r>
      <rPr>
        <sz val="3"/>
        <rFont val="Roboto"/>
      </rPr>
      <t>ERLIĆ</t>
    </r>
  </si>
  <si>
    <r>
      <rPr>
        <sz val="3"/>
        <rFont val="Roboto"/>
      </rPr>
      <t>US Sassuolo (ITA)</t>
    </r>
  </si>
  <si>
    <r>
      <rPr>
        <sz val="3"/>
        <rFont val="Roboto"/>
      </rPr>
      <t>LOVREN Dejan</t>
    </r>
  </si>
  <si>
    <r>
      <rPr>
        <sz val="3"/>
        <rFont val="Roboto"/>
      </rPr>
      <t>Dejan</t>
    </r>
  </si>
  <si>
    <r>
      <rPr>
        <sz val="3"/>
        <rFont val="Roboto"/>
      </rPr>
      <t>LOVREN</t>
    </r>
  </si>
  <si>
    <r>
      <rPr>
        <sz val="3"/>
        <rFont val="Roboto"/>
      </rPr>
      <t>FC Zenit St. Petersburg (RUS)</t>
    </r>
  </si>
  <si>
    <r>
      <rPr>
        <sz val="3"/>
        <rFont val="Roboto"/>
      </rPr>
      <t>MAJER Lovro</t>
    </r>
  </si>
  <si>
    <r>
      <rPr>
        <sz val="3"/>
        <rFont val="Roboto"/>
      </rPr>
      <t>Lovro</t>
    </r>
  </si>
  <si>
    <r>
      <rPr>
        <sz val="3"/>
        <rFont val="Roboto"/>
      </rPr>
      <t>MAJER</t>
    </r>
  </si>
  <si>
    <r>
      <rPr>
        <sz val="3"/>
        <rFont val="Roboto"/>
      </rPr>
      <t>KOVACIC Mateo</t>
    </r>
  </si>
  <si>
    <r>
      <rPr>
        <sz val="3"/>
        <rFont val="Roboto"/>
      </rPr>
      <t>Mateo</t>
    </r>
  </si>
  <si>
    <r>
      <rPr>
        <sz val="3"/>
        <rFont val="Roboto"/>
      </rPr>
      <t>KOVAČIĆ</t>
    </r>
  </si>
  <si>
    <r>
      <rPr>
        <sz val="3"/>
        <rFont val="Roboto"/>
      </rPr>
      <t>KRAMARIC Andrej</t>
    </r>
  </si>
  <si>
    <r>
      <rPr>
        <sz val="3"/>
        <rFont val="Roboto"/>
      </rPr>
      <t>Andrej</t>
    </r>
  </si>
  <si>
    <r>
      <rPr>
        <sz val="3"/>
        <rFont val="Roboto"/>
      </rPr>
      <t>KRAMARIĆ</t>
    </r>
  </si>
  <si>
    <r>
      <rPr>
        <sz val="3"/>
        <rFont val="Roboto"/>
      </rPr>
      <t>TSG 1899 Hoffenheim (GER)</t>
    </r>
  </si>
  <si>
    <r>
      <rPr>
        <sz val="3"/>
        <rFont val="Roboto"/>
      </rPr>
      <t>MODRIC Luka</t>
    </r>
  </si>
  <si>
    <r>
      <rPr>
        <sz val="3"/>
        <rFont val="Roboto"/>
      </rPr>
      <t>Luka</t>
    </r>
  </si>
  <si>
    <r>
      <rPr>
        <sz val="3"/>
        <rFont val="Roboto"/>
      </rPr>
      <t>MODRIĆ</t>
    </r>
  </si>
  <si>
    <r>
      <rPr>
        <sz val="3"/>
        <rFont val="Roboto"/>
      </rPr>
      <t>BROZOVIC Marcelo</t>
    </r>
  </si>
  <si>
    <r>
      <rPr>
        <sz val="3"/>
        <rFont val="Roboto"/>
      </rPr>
      <t>Marcelo</t>
    </r>
  </si>
  <si>
    <r>
      <rPr>
        <sz val="3"/>
        <rFont val="Roboto"/>
      </rPr>
      <t>BROZOVIĆ</t>
    </r>
  </si>
  <si>
    <r>
      <rPr>
        <sz val="3"/>
        <rFont val="Roboto"/>
      </rPr>
      <t>GRBIC Ivo</t>
    </r>
  </si>
  <si>
    <r>
      <rPr>
        <sz val="3"/>
        <rFont val="Roboto"/>
      </rPr>
      <t>Ivo</t>
    </r>
  </si>
  <si>
    <r>
      <rPr>
        <sz val="3"/>
        <rFont val="Roboto"/>
      </rPr>
      <t>GRBIĆ</t>
    </r>
  </si>
  <si>
    <r>
      <rPr>
        <sz val="3"/>
        <rFont val="Roboto"/>
      </rPr>
      <t>VLASIC Nikola</t>
    </r>
  </si>
  <si>
    <r>
      <rPr>
        <sz val="3"/>
        <rFont val="Roboto"/>
      </rPr>
      <t>Nikola</t>
    </r>
  </si>
  <si>
    <r>
      <rPr>
        <sz val="3"/>
        <rFont val="Roboto"/>
      </rPr>
      <t>VLAŠIĆ</t>
    </r>
  </si>
  <si>
    <r>
      <rPr>
        <sz val="3"/>
        <rFont val="Roboto"/>
      </rPr>
      <t>Torino FC (ITA)</t>
    </r>
  </si>
  <si>
    <r>
      <rPr>
        <sz val="3"/>
        <rFont val="Roboto"/>
      </rPr>
      <t>LIVAJA Marko</t>
    </r>
  </si>
  <si>
    <r>
      <rPr>
        <sz val="3"/>
        <rFont val="Roboto"/>
      </rPr>
      <t>Marko</t>
    </r>
  </si>
  <si>
    <r>
      <rPr>
        <sz val="3"/>
        <rFont val="Roboto"/>
      </rPr>
      <t>LIVAJA</t>
    </r>
  </si>
  <si>
    <r>
      <rPr>
        <sz val="3"/>
        <rFont val="Roboto"/>
      </rPr>
      <t>HNK Hajduk Split (CRO)</t>
    </r>
  </si>
  <si>
    <r>
      <rPr>
        <sz val="3"/>
        <rFont val="Roboto"/>
      </rPr>
      <t>PASALIC Mario</t>
    </r>
  </si>
  <si>
    <r>
      <rPr>
        <sz val="3"/>
        <rFont val="Roboto"/>
      </rPr>
      <t>Mario</t>
    </r>
  </si>
  <si>
    <r>
      <rPr>
        <sz val="3"/>
        <rFont val="Roboto"/>
      </rPr>
      <t>PAŠALIĆ</t>
    </r>
  </si>
  <si>
    <r>
      <rPr>
        <sz val="3"/>
        <rFont val="Roboto"/>
      </rPr>
      <t>Atalanta Bergamo (ITA)</t>
    </r>
  </si>
  <si>
    <r>
      <rPr>
        <sz val="3"/>
        <rFont val="Roboto"/>
      </rPr>
      <t>PETKOVIC Bruno</t>
    </r>
  </si>
  <si>
    <r>
      <rPr>
        <sz val="3"/>
        <rFont val="Roboto"/>
      </rPr>
      <t>PETKOVIĆ</t>
    </r>
  </si>
  <si>
    <r>
      <rPr>
        <sz val="3"/>
        <rFont val="Roboto"/>
      </rPr>
      <t>BUDIMIR Ante</t>
    </r>
  </si>
  <si>
    <r>
      <rPr>
        <sz val="3"/>
        <rFont val="Roboto"/>
      </rPr>
      <t>Ante</t>
    </r>
  </si>
  <si>
    <r>
      <rPr>
        <sz val="3"/>
        <rFont val="Roboto"/>
      </rPr>
      <t>BUDIMIR</t>
    </r>
  </si>
  <si>
    <r>
      <rPr>
        <sz val="3"/>
        <rFont val="Roboto"/>
      </rPr>
      <t>CA Osasuna (ESP)</t>
    </r>
  </si>
  <si>
    <r>
      <rPr>
        <sz val="3"/>
        <rFont val="Roboto"/>
      </rPr>
      <t>ORSIC Mislav</t>
    </r>
  </si>
  <si>
    <r>
      <rPr>
        <sz val="3"/>
        <rFont val="Roboto"/>
      </rPr>
      <t>Mislav</t>
    </r>
  </si>
  <si>
    <r>
      <rPr>
        <sz val="3"/>
        <rFont val="Roboto"/>
      </rPr>
      <t>ORŠIĆ</t>
    </r>
  </si>
  <si>
    <r>
      <rPr>
        <sz val="3"/>
        <rFont val="Roboto"/>
      </rPr>
      <t>SOSA Borna</t>
    </r>
  </si>
  <si>
    <r>
      <rPr>
        <sz val="3"/>
        <rFont val="Roboto"/>
      </rPr>
      <t>SOSA</t>
    </r>
  </si>
  <si>
    <r>
      <rPr>
        <sz val="3"/>
        <rFont val="Roboto"/>
      </rPr>
      <t>VfB Stuttgart (GER)</t>
    </r>
  </si>
  <si>
    <r>
      <rPr>
        <sz val="3"/>
        <rFont val="Roboto"/>
      </rPr>
      <t>GVARDIOL Josko</t>
    </r>
  </si>
  <si>
    <r>
      <rPr>
        <sz val="3"/>
        <rFont val="Roboto"/>
      </rPr>
      <t>Joško</t>
    </r>
  </si>
  <si>
    <r>
      <rPr>
        <sz val="3"/>
        <rFont val="Roboto"/>
      </rPr>
      <t>GVARDIOL</t>
    </r>
  </si>
  <si>
    <r>
      <rPr>
        <sz val="3"/>
        <rFont val="Roboto"/>
      </rPr>
      <t>RB Leipzig (GER)</t>
    </r>
  </si>
  <si>
    <r>
      <rPr>
        <sz val="3"/>
        <rFont val="Roboto"/>
      </rPr>
      <t>VIDA Domagoj</t>
    </r>
  </si>
  <si>
    <r>
      <rPr>
        <sz val="3"/>
        <rFont val="Roboto"/>
      </rPr>
      <t>Domagoj</t>
    </r>
  </si>
  <si>
    <r>
      <rPr>
        <sz val="3"/>
        <rFont val="Roboto"/>
      </rPr>
      <t>VIDA</t>
    </r>
  </si>
  <si>
    <r>
      <rPr>
        <sz val="3"/>
        <rFont val="Roboto"/>
      </rPr>
      <t>AEK Athens (GRE)</t>
    </r>
  </si>
  <si>
    <r>
      <rPr>
        <sz val="3"/>
        <rFont val="Roboto"/>
      </rPr>
      <t>JURANOVIC Josip</t>
    </r>
  </si>
  <si>
    <r>
      <rPr>
        <sz val="3"/>
        <rFont val="Roboto"/>
      </rPr>
      <t>JURANOVIĆ</t>
    </r>
  </si>
  <si>
    <r>
      <rPr>
        <sz val="3"/>
        <rFont val="Roboto"/>
      </rPr>
      <t>IVUSIC Ivica</t>
    </r>
  </si>
  <si>
    <r>
      <rPr>
        <sz val="3"/>
        <rFont val="Roboto"/>
      </rPr>
      <t>Ivica</t>
    </r>
  </si>
  <si>
    <r>
      <rPr>
        <sz val="3"/>
        <rFont val="Roboto"/>
      </rPr>
      <t>IVUŠIĆ</t>
    </r>
  </si>
  <si>
    <r>
      <rPr>
        <sz val="3"/>
        <rFont val="Roboto"/>
      </rPr>
      <t>NK Osijek (CRO)</t>
    </r>
  </si>
  <si>
    <r>
      <rPr>
        <sz val="3"/>
        <rFont val="Roboto"/>
      </rPr>
      <t>SUTALO Josip</t>
    </r>
  </si>
  <si>
    <r>
      <rPr>
        <sz val="3"/>
        <rFont val="Roboto"/>
      </rPr>
      <t>ŠUTALO</t>
    </r>
  </si>
  <si>
    <r>
      <rPr>
        <sz val="3"/>
        <rFont val="Roboto"/>
      </rPr>
      <t>SUCIC Luka</t>
    </r>
  </si>
  <si>
    <r>
      <rPr>
        <sz val="3"/>
        <rFont val="Roboto"/>
      </rPr>
      <t>SUČIĆ</t>
    </r>
  </si>
  <si>
    <r>
      <rPr>
        <sz val="3"/>
        <rFont val="Roboto"/>
      </rPr>
      <t>FC Red Bull Salzburg (AUT)</t>
    </r>
  </si>
  <si>
    <r>
      <rPr>
        <sz val="3"/>
        <rFont val="Roboto"/>
      </rPr>
      <t>JAKIC Kristijan</t>
    </r>
  </si>
  <si>
    <r>
      <rPr>
        <sz val="3"/>
        <rFont val="Roboto"/>
      </rPr>
      <t>Kristijan</t>
    </r>
  </si>
  <si>
    <r>
      <rPr>
        <sz val="3"/>
        <rFont val="Roboto"/>
      </rPr>
      <t>JAKIĆ</t>
    </r>
  </si>
  <si>
    <r>
      <rPr>
        <sz val="3"/>
        <rFont val="Roboto"/>
      </rPr>
      <t>Eintracht Frankfurt (GER)</t>
    </r>
  </si>
  <si>
    <r>
      <rPr>
        <sz val="3"/>
        <rFont val="Roboto"/>
      </rPr>
      <t>DALIC Zlatko</t>
    </r>
  </si>
  <si>
    <r>
      <rPr>
        <sz val="3"/>
        <rFont val="Roboto"/>
      </rPr>
      <t>Zlatko</t>
    </r>
  </si>
  <si>
    <r>
      <rPr>
        <sz val="3"/>
        <rFont val="Roboto"/>
      </rPr>
      <t>DALIĆ</t>
    </r>
  </si>
  <si>
    <r>
      <rPr>
        <sz val="3"/>
        <rFont val="Roboto"/>
      </rPr>
      <t>Croatia</t>
    </r>
  </si>
  <si>
    <r>
      <rPr>
        <sz val="3"/>
        <rFont val="Roboto"/>
      </rPr>
      <t>LADIC Drazen</t>
    </r>
  </si>
  <si>
    <r>
      <rPr>
        <sz val="3"/>
        <rFont val="Roboto"/>
      </rPr>
      <t>Dražen</t>
    </r>
  </si>
  <si>
    <r>
      <rPr>
        <sz val="3"/>
        <rFont val="Roboto"/>
      </rPr>
      <t>LADIĆ</t>
    </r>
  </si>
  <si>
    <r>
      <rPr>
        <sz val="3"/>
        <rFont val="Roboto"/>
      </rPr>
      <t>OLIC Ivica</t>
    </r>
  </si>
  <si>
    <r>
      <rPr>
        <sz val="3"/>
        <rFont val="Roboto"/>
      </rPr>
      <t>OLIĆ</t>
    </r>
  </si>
  <si>
    <r>
      <rPr>
        <sz val="3"/>
        <rFont val="Roboto"/>
      </rPr>
      <t>CORLUKA Vedran</t>
    </r>
  </si>
  <si>
    <r>
      <rPr>
        <sz val="3"/>
        <rFont val="Roboto"/>
      </rPr>
      <t>Vedran</t>
    </r>
  </si>
  <si>
    <r>
      <rPr>
        <sz val="3"/>
        <rFont val="Roboto"/>
      </rPr>
      <t>ĆORLUKA</t>
    </r>
  </si>
  <si>
    <r>
      <rPr>
        <sz val="3"/>
        <rFont val="Roboto"/>
      </rPr>
      <t>MANDZUKIC Mario</t>
    </r>
  </si>
  <si>
    <r>
      <rPr>
        <sz val="3"/>
        <rFont val="Roboto"/>
      </rPr>
      <t>MANDŽUKIĆ</t>
    </r>
  </si>
  <si>
    <r>
      <rPr>
        <sz val="3"/>
        <rFont val="Roboto"/>
      </rPr>
      <t>MRMIC Marjan</t>
    </r>
  </si>
  <si>
    <r>
      <rPr>
        <sz val="3"/>
        <rFont val="Roboto"/>
      </rPr>
      <t>Marjan</t>
    </r>
  </si>
  <si>
    <r>
      <rPr>
        <sz val="3"/>
        <rFont val="Roboto"/>
      </rPr>
      <t>MRMIĆ</t>
    </r>
  </si>
  <si>
    <r>
      <rPr>
        <b/>
        <sz val="5"/>
        <rFont val="Roboto"/>
      </rPr>
      <t>Denmark (DEN)</t>
    </r>
  </si>
  <si>
    <r>
      <rPr>
        <sz val="3"/>
        <rFont val="Roboto"/>
      </rPr>
      <t>SCHMEICHEL Kasper</t>
    </r>
  </si>
  <si>
    <r>
      <rPr>
        <sz val="3"/>
        <rFont val="Roboto"/>
      </rPr>
      <t>Kasper Peter</t>
    </r>
  </si>
  <si>
    <r>
      <rPr>
        <sz val="3"/>
        <rFont val="Roboto"/>
      </rPr>
      <t>SCHMEICHEL</t>
    </r>
  </si>
  <si>
    <r>
      <rPr>
        <sz val="3"/>
        <rFont val="Roboto"/>
      </rPr>
      <t>OGC Nice (FRA)</t>
    </r>
  </si>
  <si>
    <r>
      <rPr>
        <sz val="3"/>
        <rFont val="Roboto"/>
      </rPr>
      <t>ANDERSEN Joachim</t>
    </r>
  </si>
  <si>
    <r>
      <rPr>
        <sz val="3"/>
        <rFont val="Roboto"/>
      </rPr>
      <t>Joachim Christian</t>
    </r>
  </si>
  <si>
    <r>
      <rPr>
        <sz val="3"/>
        <rFont val="Roboto"/>
      </rPr>
      <t>ANDERSEN</t>
    </r>
  </si>
  <si>
    <r>
      <rPr>
        <sz val="3"/>
        <rFont val="Roboto"/>
      </rPr>
      <t>Crystal Palace FC (ENG)</t>
    </r>
  </si>
  <si>
    <r>
      <rPr>
        <sz val="3"/>
        <rFont val="Roboto"/>
      </rPr>
      <t>NELSSON Victor</t>
    </r>
  </si>
  <si>
    <r>
      <rPr>
        <sz val="3"/>
        <rFont val="Roboto"/>
      </rPr>
      <t>Victor Enok</t>
    </r>
  </si>
  <si>
    <r>
      <rPr>
        <sz val="3"/>
        <rFont val="Roboto"/>
      </rPr>
      <t>NELSSON</t>
    </r>
  </si>
  <si>
    <r>
      <rPr>
        <sz val="3"/>
        <rFont val="Roboto"/>
      </rPr>
      <t>KJAER Simon</t>
    </r>
  </si>
  <si>
    <r>
      <rPr>
        <sz val="3"/>
        <rFont val="Roboto"/>
      </rPr>
      <t>Simon Thorup</t>
    </r>
  </si>
  <si>
    <r>
      <rPr>
        <sz val="3"/>
        <rFont val="Roboto"/>
      </rPr>
      <t>KJÆR</t>
    </r>
  </si>
  <si>
    <r>
      <rPr>
        <sz val="3"/>
        <rFont val="Roboto"/>
      </rPr>
      <t>MAEHLE Joakim</t>
    </r>
  </si>
  <si>
    <r>
      <rPr>
        <sz val="3"/>
        <rFont val="Roboto"/>
      </rPr>
      <t>Joakim Mæhle</t>
    </r>
  </si>
  <si>
    <r>
      <rPr>
        <sz val="3"/>
        <rFont val="Roboto"/>
      </rPr>
      <t>PEDERSEN</t>
    </r>
  </si>
  <si>
    <r>
      <rPr>
        <sz val="3"/>
        <rFont val="Roboto"/>
      </rPr>
      <t>MÆHLE</t>
    </r>
  </si>
  <si>
    <r>
      <rPr>
        <sz val="3"/>
        <rFont val="Roboto"/>
      </rPr>
      <t>CHRISTENSEN Andreas</t>
    </r>
  </si>
  <si>
    <r>
      <rPr>
        <sz val="3"/>
        <rFont val="Roboto"/>
      </rPr>
      <t>Andreas Bødtker</t>
    </r>
  </si>
  <si>
    <r>
      <rPr>
        <sz val="3"/>
        <rFont val="Roboto"/>
      </rPr>
      <t>CHRISTENSEN</t>
    </r>
  </si>
  <si>
    <r>
      <rPr>
        <sz val="3"/>
        <rFont val="Roboto"/>
      </rPr>
      <t>A. CHRISTENSEN</t>
    </r>
  </si>
  <si>
    <r>
      <rPr>
        <sz val="3"/>
        <rFont val="Roboto"/>
      </rPr>
      <t>JENSEN Mathias</t>
    </r>
  </si>
  <si>
    <r>
      <rPr>
        <sz val="3"/>
        <rFont val="Roboto"/>
      </rPr>
      <t>Mathias</t>
    </r>
  </si>
  <si>
    <r>
      <rPr>
        <sz val="3"/>
        <rFont val="Roboto"/>
      </rPr>
      <t>JENSEN</t>
    </r>
  </si>
  <si>
    <r>
      <rPr>
        <sz val="3"/>
        <rFont val="Roboto"/>
      </rPr>
      <t>DELANEY Thomas</t>
    </r>
  </si>
  <si>
    <r>
      <rPr>
        <sz val="3"/>
        <rFont val="Roboto"/>
      </rPr>
      <t>Thomas Joseph</t>
    </r>
  </si>
  <si>
    <r>
      <rPr>
        <sz val="3"/>
        <rFont val="Roboto"/>
      </rPr>
      <t>DELANEY</t>
    </r>
  </si>
  <si>
    <r>
      <rPr>
        <sz val="3"/>
        <rFont val="Roboto"/>
      </rPr>
      <t>BRAITHWAITE Martin</t>
    </r>
  </si>
  <si>
    <r>
      <rPr>
        <sz val="3"/>
        <rFont val="Roboto"/>
      </rPr>
      <t>Martin Christensen</t>
    </r>
  </si>
  <si>
    <r>
      <rPr>
        <sz val="3"/>
        <rFont val="Roboto"/>
      </rPr>
      <t>BRAITHWAITE</t>
    </r>
  </si>
  <si>
    <r>
      <rPr>
        <sz val="3"/>
        <rFont val="Roboto"/>
      </rPr>
      <t>RCD Espanyol (ESP)</t>
    </r>
  </si>
  <si>
    <r>
      <rPr>
        <sz val="3"/>
        <rFont val="Roboto"/>
      </rPr>
      <t>ERIKSEN Christian</t>
    </r>
  </si>
  <si>
    <r>
      <rPr>
        <sz val="3"/>
        <rFont val="Roboto"/>
      </rPr>
      <t>Christian Dannemann</t>
    </r>
  </si>
  <si>
    <r>
      <rPr>
        <sz val="3"/>
        <rFont val="Roboto"/>
      </rPr>
      <t>ERIKSEN</t>
    </r>
  </si>
  <si>
    <r>
      <rPr>
        <sz val="3"/>
        <rFont val="Roboto"/>
      </rPr>
      <t>SKOV OLSEN Andreas</t>
    </r>
  </si>
  <si>
    <r>
      <rPr>
        <sz val="3"/>
        <rFont val="Roboto"/>
      </rPr>
      <t>Andreas Skov</t>
    </r>
  </si>
  <si>
    <r>
      <rPr>
        <sz val="3"/>
        <rFont val="Roboto"/>
      </rPr>
      <t>OLSEN</t>
    </r>
  </si>
  <si>
    <r>
      <rPr>
        <sz val="3"/>
        <rFont val="Roboto"/>
      </rPr>
      <t>SKOV OLSEN</t>
    </r>
  </si>
  <si>
    <r>
      <rPr>
        <sz val="3"/>
        <rFont val="Roboto"/>
      </rPr>
      <t>DOLBERG Kasper</t>
    </r>
  </si>
  <si>
    <r>
      <rPr>
        <sz val="3"/>
        <rFont val="Roboto"/>
      </rPr>
      <t>Kasper Dolberg</t>
    </r>
  </si>
  <si>
    <r>
      <rPr>
        <sz val="3"/>
        <rFont val="Roboto"/>
      </rPr>
      <t>RASMUSSEN</t>
    </r>
  </si>
  <si>
    <r>
      <rPr>
        <sz val="3"/>
        <rFont val="Roboto"/>
      </rPr>
      <t>DOLBERG</t>
    </r>
  </si>
  <si>
    <r>
      <rPr>
        <sz val="3"/>
        <rFont val="Roboto"/>
      </rPr>
      <t>KRISTENSEN Rasmus</t>
    </r>
  </si>
  <si>
    <r>
      <rPr>
        <sz val="3"/>
        <rFont val="Roboto"/>
      </rPr>
      <t>Rasmus Nissen</t>
    </r>
  </si>
  <si>
    <r>
      <rPr>
        <sz val="3"/>
        <rFont val="Roboto"/>
      </rPr>
      <t>KRISTENSEN</t>
    </r>
  </si>
  <si>
    <r>
      <rPr>
        <sz val="3"/>
        <rFont val="Roboto"/>
      </rPr>
      <t>Leeds United FC (ENG)</t>
    </r>
  </si>
  <si>
    <r>
      <rPr>
        <sz val="3"/>
        <rFont val="Roboto"/>
      </rPr>
      <t>DAMSGAARD Mikkel</t>
    </r>
  </si>
  <si>
    <r>
      <rPr>
        <sz val="3"/>
        <rFont val="Roboto"/>
      </rPr>
      <t>Mikkel Krogh</t>
    </r>
  </si>
  <si>
    <r>
      <rPr>
        <sz val="3"/>
        <rFont val="Roboto"/>
      </rPr>
      <t>DAMSGAARD</t>
    </r>
  </si>
  <si>
    <r>
      <rPr>
        <sz val="3"/>
        <rFont val="Roboto"/>
      </rPr>
      <t>NORGAARD Christian</t>
    </r>
  </si>
  <si>
    <r>
      <rPr>
        <sz val="3"/>
        <rFont val="Roboto"/>
      </rPr>
      <t>Christian Thers</t>
    </r>
  </si>
  <si>
    <r>
      <rPr>
        <sz val="3"/>
        <rFont val="Roboto"/>
      </rPr>
      <t>NØRGAARD</t>
    </r>
  </si>
  <si>
    <r>
      <rPr>
        <sz val="3"/>
        <rFont val="Roboto"/>
      </rPr>
      <t>CHRISTENSEN Oliver</t>
    </r>
  </si>
  <si>
    <r>
      <rPr>
        <sz val="3"/>
        <rFont val="Roboto"/>
      </rPr>
      <t>Oliver</t>
    </r>
  </si>
  <si>
    <r>
      <rPr>
        <sz val="3"/>
        <rFont val="Roboto"/>
      </rPr>
      <t>O. CHRISTENSEN</t>
    </r>
  </si>
  <si>
    <r>
      <rPr>
        <sz val="3"/>
        <rFont val="Roboto"/>
      </rPr>
      <t>Hertha BSC (GER)</t>
    </r>
  </si>
  <si>
    <r>
      <rPr>
        <sz val="3"/>
        <rFont val="Roboto"/>
      </rPr>
      <t>STRYGER LARSEN Jens</t>
    </r>
  </si>
  <si>
    <r>
      <rPr>
        <sz val="3"/>
        <rFont val="Roboto"/>
      </rPr>
      <t>Jens Stryger</t>
    </r>
  </si>
  <si>
    <r>
      <rPr>
        <sz val="3"/>
        <rFont val="Roboto"/>
      </rPr>
      <t>LARSEN</t>
    </r>
  </si>
  <si>
    <r>
      <rPr>
        <sz val="3"/>
        <rFont val="Roboto"/>
      </rPr>
      <t>STRYGER</t>
    </r>
  </si>
  <si>
    <r>
      <rPr>
        <sz val="3"/>
        <rFont val="Roboto"/>
      </rPr>
      <t>Trabzonspor (TUR)</t>
    </r>
  </si>
  <si>
    <r>
      <rPr>
        <sz val="3"/>
        <rFont val="Roboto"/>
      </rPr>
      <t>WASS Daniel</t>
    </r>
  </si>
  <si>
    <r>
      <rPr>
        <sz val="3"/>
        <rFont val="Roboto"/>
      </rPr>
      <t>WASS</t>
    </r>
  </si>
  <si>
    <r>
      <rPr>
        <sz val="3"/>
        <rFont val="Roboto"/>
      </rPr>
      <t>Brøndby IF (DEN)</t>
    </r>
  </si>
  <si>
    <r>
      <rPr>
        <sz val="3"/>
        <rFont val="Roboto"/>
      </rPr>
      <t>WIND Jonas</t>
    </r>
  </si>
  <si>
    <r>
      <rPr>
        <sz val="3"/>
        <rFont val="Roboto"/>
      </rPr>
      <t>Jonas Older</t>
    </r>
  </si>
  <si>
    <r>
      <rPr>
        <sz val="3"/>
        <rFont val="Roboto"/>
      </rPr>
      <t>WIND</t>
    </r>
  </si>
  <si>
    <r>
      <rPr>
        <sz val="3"/>
        <rFont val="Roboto"/>
      </rPr>
      <t>YURARY POULSEN Yussuf</t>
    </r>
  </si>
  <si>
    <r>
      <rPr>
        <sz val="3"/>
        <rFont val="Roboto"/>
      </rPr>
      <t>Yussuf Yurary</t>
    </r>
  </si>
  <si>
    <r>
      <rPr>
        <sz val="3"/>
        <rFont val="Roboto"/>
      </rPr>
      <t>POULSEN</t>
    </r>
  </si>
  <si>
    <r>
      <rPr>
        <sz val="3"/>
        <rFont val="Roboto"/>
      </rPr>
      <t>YURARY</t>
    </r>
  </si>
  <si>
    <r>
      <rPr>
        <sz val="3"/>
        <rFont val="Roboto"/>
      </rPr>
      <t>CORNELIUS Andreas</t>
    </r>
  </si>
  <si>
    <r>
      <rPr>
        <sz val="3"/>
        <rFont val="Roboto"/>
      </rPr>
      <t>Andreas Evald</t>
    </r>
  </si>
  <si>
    <r>
      <rPr>
        <sz val="3"/>
        <rFont val="Roboto"/>
      </rPr>
      <t>RONNOW Frederik</t>
    </r>
  </si>
  <si>
    <r>
      <rPr>
        <sz val="3"/>
        <rFont val="Roboto"/>
      </rPr>
      <t>Frederik Riis</t>
    </r>
  </si>
  <si>
    <r>
      <rPr>
        <sz val="3"/>
        <rFont val="Roboto"/>
      </rPr>
      <t>RØNNOW</t>
    </r>
  </si>
  <si>
    <r>
      <rPr>
        <sz val="3"/>
        <rFont val="Roboto"/>
      </rPr>
      <t>1. FC Union Berlin (GER)</t>
    </r>
  </si>
  <si>
    <r>
      <rPr>
        <sz val="3"/>
        <rFont val="Roboto"/>
      </rPr>
      <t>HOJBJERG Pierre-Emile</t>
    </r>
  </si>
  <si>
    <r>
      <rPr>
        <sz val="3"/>
        <rFont val="Roboto"/>
      </rPr>
      <t>Pierre-Emile Kordt</t>
    </r>
  </si>
  <si>
    <r>
      <rPr>
        <sz val="3"/>
        <rFont val="Roboto"/>
      </rPr>
      <t>HØJBJERG</t>
    </r>
  </si>
  <si>
    <r>
      <rPr>
        <sz val="3"/>
        <rFont val="Roboto"/>
      </rPr>
      <t>SKOV Robert</t>
    </r>
  </si>
  <si>
    <r>
      <rPr>
        <sz val="3"/>
        <rFont val="Roboto"/>
      </rPr>
      <t>Robert</t>
    </r>
  </si>
  <si>
    <r>
      <rPr>
        <sz val="3"/>
        <rFont val="Roboto"/>
      </rPr>
      <t>SKOV</t>
    </r>
  </si>
  <si>
    <r>
      <rPr>
        <sz val="3"/>
        <rFont val="Roboto"/>
      </rPr>
      <t>LINDSTROM Jesper</t>
    </r>
  </si>
  <si>
    <r>
      <rPr>
        <sz val="3"/>
        <rFont val="Roboto"/>
      </rPr>
      <t>Jesper Grænge</t>
    </r>
  </si>
  <si>
    <r>
      <rPr>
        <sz val="3"/>
        <rFont val="Roboto"/>
      </rPr>
      <t>LINDSTRØM</t>
    </r>
  </si>
  <si>
    <r>
      <rPr>
        <sz val="3"/>
        <rFont val="Roboto"/>
      </rPr>
      <t>BAH Alexander</t>
    </r>
  </si>
  <si>
    <r>
      <rPr>
        <sz val="3"/>
        <rFont val="Roboto"/>
      </rPr>
      <t>Alexander Hartmann</t>
    </r>
  </si>
  <si>
    <r>
      <rPr>
        <sz val="3"/>
        <rFont val="Roboto"/>
      </rPr>
      <t>BAH</t>
    </r>
  </si>
  <si>
    <r>
      <rPr>
        <sz val="3"/>
        <rFont val="Roboto"/>
      </rPr>
      <t>HJULMAND Kasper</t>
    </r>
  </si>
  <si>
    <r>
      <rPr>
        <sz val="3"/>
        <rFont val="Roboto"/>
      </rPr>
      <t>Kasper</t>
    </r>
  </si>
  <si>
    <r>
      <rPr>
        <sz val="3"/>
        <rFont val="Roboto"/>
      </rPr>
      <t>HJULMAND</t>
    </r>
  </si>
  <si>
    <r>
      <rPr>
        <sz val="3"/>
        <rFont val="Roboto"/>
      </rPr>
      <t>Denmark</t>
    </r>
  </si>
  <si>
    <r>
      <rPr>
        <sz val="3"/>
        <rFont val="Roboto"/>
      </rPr>
      <t>WIEGHORST Morten</t>
    </r>
  </si>
  <si>
    <r>
      <rPr>
        <sz val="3"/>
        <rFont val="Roboto"/>
      </rPr>
      <t>Morten</t>
    </r>
  </si>
  <si>
    <r>
      <rPr>
        <sz val="3"/>
        <rFont val="Roboto"/>
      </rPr>
      <t>WIEGHORST</t>
    </r>
  </si>
  <si>
    <r>
      <rPr>
        <sz val="3"/>
        <rFont val="Roboto"/>
      </rPr>
      <t>POULSEN Christian</t>
    </r>
  </si>
  <si>
    <r>
      <rPr>
        <sz val="3"/>
        <rFont val="Roboto"/>
      </rPr>
      <t>Christian Bjørnshøj</t>
    </r>
  </si>
  <si>
    <r>
      <rPr>
        <sz val="3"/>
        <rFont val="Roboto"/>
      </rPr>
      <t>CHRISTENSEN Kim</t>
    </r>
  </si>
  <si>
    <r>
      <rPr>
        <sz val="3"/>
        <rFont val="Roboto"/>
      </rPr>
      <t>Kim Damgaard</t>
    </r>
  </si>
  <si>
    <r>
      <rPr>
        <b/>
        <sz val="5"/>
        <rFont val="Roboto"/>
      </rPr>
      <t>Ecuador (ECU)</t>
    </r>
  </si>
  <si>
    <r>
      <rPr>
        <sz val="3"/>
        <rFont val="Roboto"/>
      </rPr>
      <t>GALINDEZ Hernan</t>
    </r>
  </si>
  <si>
    <r>
      <rPr>
        <sz val="3"/>
        <rFont val="Roboto"/>
      </rPr>
      <t>Hernan Ismael</t>
    </r>
  </si>
  <si>
    <r>
      <rPr>
        <sz val="3"/>
        <rFont val="Roboto"/>
      </rPr>
      <t>GALINDEZ</t>
    </r>
  </si>
  <si>
    <r>
      <rPr>
        <sz val="3"/>
        <rFont val="Roboto"/>
      </rPr>
      <t>SD Aucas (ECU)</t>
    </r>
  </si>
  <si>
    <r>
      <rPr>
        <sz val="3"/>
        <rFont val="Roboto"/>
      </rPr>
      <t>TORRES Felix</t>
    </r>
  </si>
  <si>
    <r>
      <rPr>
        <sz val="3"/>
        <rFont val="Roboto"/>
      </rPr>
      <t>Felix Eduardo</t>
    </r>
  </si>
  <si>
    <r>
      <rPr>
        <sz val="3"/>
        <rFont val="Roboto"/>
      </rPr>
      <t>TORRES CAICEDO</t>
    </r>
  </si>
  <si>
    <r>
      <rPr>
        <sz val="3"/>
        <rFont val="Roboto"/>
      </rPr>
      <t>TORRES</t>
    </r>
  </si>
  <si>
    <r>
      <rPr>
        <sz val="3"/>
        <rFont val="Roboto"/>
      </rPr>
      <t>Club Santos Laguna (MEX)</t>
    </r>
  </si>
  <si>
    <r>
      <rPr>
        <sz val="3"/>
        <rFont val="Roboto"/>
      </rPr>
      <t>HINCAPIE Piero</t>
    </r>
  </si>
  <si>
    <r>
      <rPr>
        <sz val="3"/>
        <rFont val="Roboto"/>
      </rPr>
      <t>Piero Martin</t>
    </r>
  </si>
  <si>
    <r>
      <rPr>
        <sz val="3"/>
        <rFont val="Roboto"/>
      </rPr>
      <t>HINCAPIE REYNA</t>
    </r>
  </si>
  <si>
    <r>
      <rPr>
        <sz val="3"/>
        <rFont val="Roboto"/>
      </rPr>
      <t>HINCAPIE</t>
    </r>
  </si>
  <si>
    <r>
      <rPr>
        <sz val="3"/>
        <rFont val="Roboto"/>
      </rPr>
      <t>ARBOLEDA Robert</t>
    </r>
  </si>
  <si>
    <r>
      <rPr>
        <sz val="3"/>
        <rFont val="Roboto"/>
      </rPr>
      <t>Robert Abel</t>
    </r>
  </si>
  <si>
    <r>
      <rPr>
        <sz val="3"/>
        <rFont val="Roboto"/>
      </rPr>
      <t>ARBOLEDA ESCOBAR</t>
    </r>
  </si>
  <si>
    <r>
      <rPr>
        <sz val="3"/>
        <rFont val="Roboto"/>
      </rPr>
      <t>ARBOLEDA</t>
    </r>
  </si>
  <si>
    <r>
      <rPr>
        <sz val="3"/>
        <rFont val="Roboto"/>
      </rPr>
      <t>Sao Paulo FC (BRA)</t>
    </r>
  </si>
  <si>
    <r>
      <rPr>
        <sz val="3"/>
        <rFont val="Roboto"/>
      </rPr>
      <t>CIFUENTES Jose</t>
    </r>
  </si>
  <si>
    <r>
      <rPr>
        <sz val="3"/>
        <rFont val="Roboto"/>
      </rPr>
      <t>Jose Adoni</t>
    </r>
  </si>
  <si>
    <r>
      <rPr>
        <sz val="3"/>
        <rFont val="Roboto"/>
      </rPr>
      <t>CIFUENTES CHARCOPA</t>
    </r>
  </si>
  <si>
    <r>
      <rPr>
        <sz val="3"/>
        <rFont val="Roboto"/>
      </rPr>
      <t>CIFUENTES</t>
    </r>
  </si>
  <si>
    <r>
      <rPr>
        <sz val="3"/>
        <rFont val="Roboto"/>
      </rPr>
      <t>Los Angeles FC (USA)</t>
    </r>
  </si>
  <si>
    <r>
      <rPr>
        <sz val="3"/>
        <rFont val="Roboto"/>
      </rPr>
      <t>PACHO William</t>
    </r>
  </si>
  <si>
    <r>
      <rPr>
        <sz val="3"/>
        <rFont val="Roboto"/>
      </rPr>
      <t>William Joel</t>
    </r>
  </si>
  <si>
    <r>
      <rPr>
        <sz val="3"/>
        <rFont val="Roboto"/>
      </rPr>
      <t>PACHO TENORIO</t>
    </r>
  </si>
  <si>
    <r>
      <rPr>
        <sz val="3"/>
        <rFont val="Roboto"/>
      </rPr>
      <t>PACHO</t>
    </r>
  </si>
  <si>
    <r>
      <rPr>
        <sz val="3"/>
        <rFont val="Roboto"/>
      </rPr>
      <t>ESTUPINAN Pervis</t>
    </r>
  </si>
  <si>
    <r>
      <rPr>
        <sz val="3"/>
        <rFont val="Roboto"/>
      </rPr>
      <t>Pervis Josue</t>
    </r>
  </si>
  <si>
    <r>
      <rPr>
        <sz val="3"/>
        <rFont val="Roboto"/>
      </rPr>
      <t>ESTUPIÑÁN TENORIO</t>
    </r>
  </si>
  <si>
    <r>
      <rPr>
        <sz val="3"/>
        <rFont val="Roboto"/>
      </rPr>
      <t>ESTUPIÑAN</t>
    </r>
  </si>
  <si>
    <r>
      <rPr>
        <sz val="3"/>
        <rFont val="Roboto"/>
      </rPr>
      <t>GRUEZO Carlos</t>
    </r>
  </si>
  <si>
    <r>
      <rPr>
        <sz val="3"/>
        <rFont val="Roboto"/>
      </rPr>
      <t>Carlos Armando</t>
    </r>
  </si>
  <si>
    <r>
      <rPr>
        <sz val="3"/>
        <rFont val="Roboto"/>
      </rPr>
      <t>GRUEZO ARVOLEDA</t>
    </r>
  </si>
  <si>
    <r>
      <rPr>
        <sz val="3"/>
        <rFont val="Roboto"/>
      </rPr>
      <t>GRUEZO</t>
    </r>
  </si>
  <si>
    <r>
      <rPr>
        <sz val="3"/>
        <rFont val="Roboto"/>
      </rPr>
      <t>FC Augsburg (GER)</t>
    </r>
  </si>
  <si>
    <r>
      <rPr>
        <sz val="3"/>
        <rFont val="Roboto"/>
      </rPr>
      <t>PRECIADO Ayrton</t>
    </r>
  </si>
  <si>
    <r>
      <rPr>
        <sz val="3"/>
        <rFont val="Roboto"/>
      </rPr>
      <t>Eduar Ayrton</t>
    </r>
  </si>
  <si>
    <r>
      <rPr>
        <sz val="3"/>
        <rFont val="Roboto"/>
      </rPr>
      <t>PRECIADO GARCIA</t>
    </r>
  </si>
  <si>
    <r>
      <rPr>
        <sz val="3"/>
        <rFont val="Roboto"/>
      </rPr>
      <t>AYRTON P.</t>
    </r>
  </si>
  <si>
    <r>
      <rPr>
        <sz val="3"/>
        <rFont val="Roboto"/>
      </rPr>
      <t>IBARRA Romario</t>
    </r>
  </si>
  <si>
    <r>
      <rPr>
        <sz val="3"/>
        <rFont val="Roboto"/>
      </rPr>
      <t>Romario Andres</t>
    </r>
  </si>
  <si>
    <r>
      <rPr>
        <sz val="3"/>
        <rFont val="Roboto"/>
      </rPr>
      <t>IBARRA MINA</t>
    </r>
  </si>
  <si>
    <r>
      <rPr>
        <sz val="3"/>
        <rFont val="Roboto"/>
      </rPr>
      <t>IBARRA</t>
    </r>
  </si>
  <si>
    <r>
      <rPr>
        <sz val="3"/>
        <rFont val="Roboto"/>
      </rPr>
      <t>CF Pachuca (MEX)</t>
    </r>
  </si>
  <si>
    <r>
      <rPr>
        <sz val="3"/>
        <rFont val="Roboto"/>
      </rPr>
      <t>ESTRADA Michael</t>
    </r>
  </si>
  <si>
    <r>
      <rPr>
        <sz val="3"/>
        <rFont val="Roboto"/>
      </rPr>
      <t>Michael Steveen</t>
    </r>
  </si>
  <si>
    <r>
      <rPr>
        <sz val="3"/>
        <rFont val="Roboto"/>
      </rPr>
      <t>ESTRADA MARTÍNEZ</t>
    </r>
  </si>
  <si>
    <r>
      <rPr>
        <sz val="3"/>
        <rFont val="Roboto"/>
      </rPr>
      <t>ESTRADA</t>
    </r>
  </si>
  <si>
    <r>
      <rPr>
        <sz val="3"/>
        <rFont val="Roboto"/>
      </rPr>
      <t>Cruz Azul (MEX)</t>
    </r>
  </si>
  <si>
    <r>
      <rPr>
        <sz val="3"/>
        <rFont val="Roboto"/>
      </rPr>
      <t>RAMIREZ Moises</t>
    </r>
  </si>
  <si>
    <r>
      <rPr>
        <sz val="3"/>
        <rFont val="Roboto"/>
      </rPr>
      <t>Wellington Moises</t>
    </r>
  </si>
  <si>
    <r>
      <rPr>
        <sz val="3"/>
        <rFont val="Roboto"/>
      </rPr>
      <t>RAMÍREZ PRECIADO</t>
    </r>
  </si>
  <si>
    <r>
      <rPr>
        <sz val="3"/>
        <rFont val="Roboto"/>
      </rPr>
      <t>RAMIREZ</t>
    </r>
  </si>
  <si>
    <r>
      <rPr>
        <sz val="3"/>
        <rFont val="Roboto"/>
      </rPr>
      <t>Independiente Del Valle (ECU)</t>
    </r>
  </si>
  <si>
    <r>
      <rPr>
        <sz val="3"/>
        <rFont val="Roboto"/>
      </rPr>
      <t>VALENCIA Enner</t>
    </r>
  </si>
  <si>
    <r>
      <rPr>
        <sz val="3"/>
        <rFont val="Roboto"/>
      </rPr>
      <t>Enner Remberto</t>
    </r>
  </si>
  <si>
    <r>
      <rPr>
        <sz val="3"/>
        <rFont val="Roboto"/>
      </rPr>
      <t>VALENCIA LASTRA</t>
    </r>
  </si>
  <si>
    <r>
      <rPr>
        <sz val="3"/>
        <rFont val="Roboto"/>
      </rPr>
      <t>VALENCIA</t>
    </r>
  </si>
  <si>
    <r>
      <rPr>
        <sz val="3"/>
        <rFont val="Roboto"/>
      </rPr>
      <t>ARREAGA Xavier</t>
    </r>
  </si>
  <si>
    <r>
      <rPr>
        <sz val="3"/>
        <rFont val="Roboto"/>
      </rPr>
      <t>Xavier Ricardo</t>
    </r>
  </si>
  <si>
    <r>
      <rPr>
        <sz val="3"/>
        <rFont val="Roboto"/>
      </rPr>
      <t>ARREAGA BERMELLO</t>
    </r>
  </si>
  <si>
    <r>
      <rPr>
        <sz val="3"/>
        <rFont val="Roboto"/>
      </rPr>
      <t>ARREAGA</t>
    </r>
  </si>
  <si>
    <r>
      <rPr>
        <sz val="3"/>
        <rFont val="Roboto"/>
      </rPr>
      <t>MENA Angel</t>
    </r>
  </si>
  <si>
    <r>
      <rPr>
        <sz val="3"/>
        <rFont val="Roboto"/>
      </rPr>
      <t>Angel Israel</t>
    </r>
  </si>
  <si>
    <r>
      <rPr>
        <sz val="3"/>
        <rFont val="Roboto"/>
      </rPr>
      <t>MENA DELGADO</t>
    </r>
  </si>
  <si>
    <r>
      <rPr>
        <sz val="3"/>
        <rFont val="Roboto"/>
      </rPr>
      <t>MENA</t>
    </r>
  </si>
  <si>
    <r>
      <rPr>
        <sz val="3"/>
        <rFont val="Roboto"/>
      </rPr>
      <t>SARMIENTO Jeremy</t>
    </r>
  </si>
  <si>
    <r>
      <rPr>
        <sz val="3"/>
        <rFont val="Roboto"/>
      </rPr>
      <t>Jeremy Leonel</t>
    </r>
  </si>
  <si>
    <r>
      <rPr>
        <sz val="3"/>
        <rFont val="Roboto"/>
      </rPr>
      <t>SARMIENTO MORANTE</t>
    </r>
  </si>
  <si>
    <r>
      <rPr>
        <sz val="3"/>
        <rFont val="Roboto"/>
      </rPr>
      <t>SARMIENTO</t>
    </r>
  </si>
  <si>
    <r>
      <rPr>
        <sz val="3"/>
        <rFont val="Roboto"/>
      </rPr>
      <t>PRECIADO Angelo</t>
    </r>
  </si>
  <si>
    <r>
      <rPr>
        <sz val="3"/>
        <rFont val="Roboto"/>
      </rPr>
      <t>Angelo Smit</t>
    </r>
  </si>
  <si>
    <r>
      <rPr>
        <sz val="3"/>
        <rFont val="Roboto"/>
      </rPr>
      <t>PRECIADO QUIÑONEZ</t>
    </r>
  </si>
  <si>
    <r>
      <rPr>
        <sz val="3"/>
        <rFont val="Roboto"/>
      </rPr>
      <t>ANGELO</t>
    </r>
  </si>
  <si>
    <r>
      <rPr>
        <sz val="3"/>
        <rFont val="Roboto"/>
      </rPr>
      <t>KRC Genk (BEL)</t>
    </r>
  </si>
  <si>
    <r>
      <rPr>
        <sz val="3"/>
        <rFont val="Roboto"/>
      </rPr>
      <t>PALACIOS Diego</t>
    </r>
  </si>
  <si>
    <r>
      <rPr>
        <sz val="3"/>
        <rFont val="Roboto"/>
      </rPr>
      <t>Diego Jose</t>
    </r>
  </si>
  <si>
    <r>
      <rPr>
        <sz val="3"/>
        <rFont val="Roboto"/>
      </rPr>
      <t>PALACIOS ESPINOZA</t>
    </r>
  </si>
  <si>
    <r>
      <rPr>
        <sz val="3"/>
        <rFont val="Roboto"/>
      </rPr>
      <t>PLATA Gonzalo</t>
    </r>
  </si>
  <si>
    <r>
      <rPr>
        <sz val="3"/>
        <rFont val="Roboto"/>
      </rPr>
      <t>Gonzalo Jordy</t>
    </r>
  </si>
  <si>
    <r>
      <rPr>
        <sz val="3"/>
        <rFont val="Roboto"/>
      </rPr>
      <t>PLATA JIMENEZ</t>
    </r>
  </si>
  <si>
    <r>
      <rPr>
        <sz val="3"/>
        <rFont val="Roboto"/>
      </rPr>
      <t>PLATA</t>
    </r>
  </si>
  <si>
    <r>
      <rPr>
        <sz val="3"/>
        <rFont val="Roboto"/>
      </rPr>
      <t>Real Valladolid CF (ESP)</t>
    </r>
  </si>
  <si>
    <r>
      <rPr>
        <sz val="3"/>
        <rFont val="Roboto"/>
      </rPr>
      <t>MENDEZ Jhegson</t>
    </r>
  </si>
  <si>
    <r>
      <rPr>
        <sz val="3"/>
        <rFont val="Roboto"/>
      </rPr>
      <t>Jhegson Sebastián</t>
    </r>
  </si>
  <si>
    <r>
      <rPr>
        <sz val="3"/>
        <rFont val="Roboto"/>
      </rPr>
      <t>MÉNDEZ CARABALÍ</t>
    </r>
  </si>
  <si>
    <r>
      <rPr>
        <sz val="3"/>
        <rFont val="Roboto"/>
      </rPr>
      <t>MENDEZ</t>
    </r>
  </si>
  <si>
    <r>
      <rPr>
        <sz val="3"/>
        <rFont val="Roboto"/>
      </rPr>
      <t>FRANCO Alan</t>
    </r>
  </si>
  <si>
    <r>
      <rPr>
        <sz val="3"/>
        <rFont val="Roboto"/>
      </rPr>
      <t>Alan Steven</t>
    </r>
  </si>
  <si>
    <r>
      <rPr>
        <sz val="3"/>
        <rFont val="Roboto"/>
      </rPr>
      <t>FRANCO PALMA</t>
    </r>
  </si>
  <si>
    <r>
      <rPr>
        <sz val="3"/>
        <rFont val="Roboto"/>
      </rPr>
      <t>FRANCO</t>
    </r>
  </si>
  <si>
    <r>
      <rPr>
        <sz val="3"/>
        <rFont val="Roboto"/>
      </rPr>
      <t>CA Talleres (ARG)</t>
    </r>
  </si>
  <si>
    <r>
      <rPr>
        <sz val="3"/>
        <rFont val="Roboto"/>
      </rPr>
      <t>DOMINGUEZ Alexander</t>
    </r>
  </si>
  <si>
    <r>
      <rPr>
        <sz val="3"/>
        <rFont val="Roboto"/>
      </rPr>
      <t>Alexander</t>
    </r>
  </si>
  <si>
    <r>
      <rPr>
        <sz val="3"/>
        <rFont val="Roboto"/>
      </rPr>
      <t>DOMINGUEZ CARABALI</t>
    </r>
  </si>
  <si>
    <r>
      <rPr>
        <sz val="3"/>
        <rFont val="Roboto"/>
      </rPr>
      <t>DOMINGUEZ</t>
    </r>
  </si>
  <si>
    <r>
      <rPr>
        <sz val="3"/>
        <rFont val="Roboto"/>
      </rPr>
      <t>LDU Quito (ECU)</t>
    </r>
  </si>
  <si>
    <r>
      <rPr>
        <sz val="3"/>
        <rFont val="Roboto"/>
      </rPr>
      <t>CAICEDO Moises</t>
    </r>
  </si>
  <si>
    <r>
      <rPr>
        <sz val="3"/>
        <rFont val="Roboto"/>
      </rPr>
      <t>Moises Isaac</t>
    </r>
  </si>
  <si>
    <r>
      <rPr>
        <sz val="3"/>
        <rFont val="Roboto"/>
      </rPr>
      <t>CAICEDO COROZO</t>
    </r>
  </si>
  <si>
    <r>
      <rPr>
        <sz val="3"/>
        <rFont val="Roboto"/>
      </rPr>
      <t>CAICEDO</t>
    </r>
  </si>
  <si>
    <r>
      <rPr>
        <sz val="3"/>
        <rFont val="Roboto"/>
      </rPr>
      <t>REASCO Djorkaeff</t>
    </r>
  </si>
  <si>
    <r>
      <rPr>
        <sz val="3"/>
        <rFont val="Roboto"/>
      </rPr>
      <t>Djorkaeff Neicer</t>
    </r>
  </si>
  <si>
    <r>
      <rPr>
        <sz val="3"/>
        <rFont val="Roboto"/>
      </rPr>
      <t>REASCO GONZALEZ</t>
    </r>
  </si>
  <si>
    <r>
      <rPr>
        <sz val="3"/>
        <rFont val="Roboto"/>
      </rPr>
      <t>REASCO</t>
    </r>
  </si>
  <si>
    <r>
      <rPr>
        <sz val="3"/>
        <rFont val="Roboto"/>
      </rPr>
      <t>CA Newells Old Boys (ARG)</t>
    </r>
  </si>
  <si>
    <r>
      <rPr>
        <sz val="3"/>
        <rFont val="Roboto"/>
      </rPr>
      <t>POROZO Jackson</t>
    </r>
  </si>
  <si>
    <r>
      <rPr>
        <sz val="3"/>
        <rFont val="Roboto"/>
      </rPr>
      <t>Jackson Gabriel</t>
    </r>
  </si>
  <si>
    <r>
      <rPr>
        <sz val="3"/>
        <rFont val="Roboto"/>
      </rPr>
      <t>POROZO VERNAZA</t>
    </r>
  </si>
  <si>
    <r>
      <rPr>
        <sz val="3"/>
        <rFont val="Roboto"/>
      </rPr>
      <t>POROZO</t>
    </r>
  </si>
  <si>
    <r>
      <rPr>
        <sz val="3"/>
        <rFont val="Roboto"/>
      </rPr>
      <t>RODRIGUEZ Kevin</t>
    </r>
  </si>
  <si>
    <r>
      <rPr>
        <sz val="3"/>
        <rFont val="Roboto"/>
      </rPr>
      <t>Kevin Jose</t>
    </r>
  </si>
  <si>
    <r>
      <rPr>
        <sz val="3"/>
        <rFont val="Roboto"/>
      </rPr>
      <t>RODRIGUEZ CORTEZ</t>
    </r>
  </si>
  <si>
    <r>
      <rPr>
        <sz val="3"/>
        <rFont val="Roboto"/>
      </rPr>
      <t>K. RODRIGUEZ</t>
    </r>
  </si>
  <si>
    <r>
      <rPr>
        <sz val="3"/>
        <rFont val="Roboto"/>
      </rPr>
      <t>Imbabura SC (ECU)</t>
    </r>
  </si>
  <si>
    <r>
      <rPr>
        <sz val="3"/>
        <rFont val="Roboto"/>
      </rPr>
      <t>ALFARO Gustavo</t>
    </r>
  </si>
  <si>
    <r>
      <rPr>
        <sz val="3"/>
        <rFont val="Roboto"/>
      </rPr>
      <t>Gustavo Julio</t>
    </r>
  </si>
  <si>
    <r>
      <rPr>
        <sz val="3"/>
        <rFont val="Roboto"/>
      </rPr>
      <t>ALFARO</t>
    </r>
  </si>
  <si>
    <r>
      <rPr>
        <sz val="3"/>
        <rFont val="Roboto"/>
      </rPr>
      <t>CHIESA Nicolas</t>
    </r>
  </si>
  <si>
    <r>
      <rPr>
        <sz val="3"/>
        <rFont val="Roboto"/>
      </rPr>
      <t>Nicolas Hernan</t>
    </r>
  </si>
  <si>
    <r>
      <rPr>
        <sz val="3"/>
        <rFont val="Roboto"/>
      </rPr>
      <t>CHIESA</t>
    </r>
  </si>
  <si>
    <r>
      <rPr>
        <sz val="3"/>
        <rFont val="Roboto"/>
      </rPr>
      <t>CRISTOFANELLI Claudio</t>
    </r>
  </si>
  <si>
    <r>
      <rPr>
        <sz val="3"/>
        <rFont val="Roboto"/>
      </rPr>
      <t>Claudio Adrian</t>
    </r>
  </si>
  <si>
    <r>
      <rPr>
        <sz val="3"/>
        <rFont val="Roboto"/>
      </rPr>
      <t>CRISTOFANELLI</t>
    </r>
  </si>
  <si>
    <r>
      <rPr>
        <sz val="3"/>
        <rFont val="Roboto"/>
      </rPr>
      <t>MANOGRASSO Alejandro</t>
    </r>
  </si>
  <si>
    <r>
      <rPr>
        <sz val="3"/>
        <rFont val="Roboto"/>
      </rPr>
      <t>Alejandro Juan</t>
    </r>
  </si>
  <si>
    <r>
      <rPr>
        <sz val="3"/>
        <rFont val="Roboto"/>
      </rPr>
      <t>MANOGRASSO</t>
    </r>
  </si>
  <si>
    <r>
      <rPr>
        <sz val="3"/>
        <rFont val="Roboto"/>
      </rPr>
      <t>GONZALEZ Carlos</t>
    </r>
  </si>
  <si>
    <r>
      <rPr>
        <sz val="3"/>
        <rFont val="Roboto"/>
      </rPr>
      <t>Carlos Alcides</t>
    </r>
  </si>
  <si>
    <r>
      <rPr>
        <sz val="3"/>
        <rFont val="Roboto"/>
      </rPr>
      <t>CARRANZA Diego</t>
    </r>
  </si>
  <si>
    <r>
      <rPr>
        <sz val="3"/>
        <rFont val="Roboto"/>
      </rPr>
      <t>Diego Martin</t>
    </r>
  </si>
  <si>
    <r>
      <rPr>
        <sz val="3"/>
        <rFont val="Roboto"/>
      </rPr>
      <t>CARRANZA</t>
    </r>
  </si>
  <si>
    <r>
      <rPr>
        <b/>
        <sz val="5"/>
        <rFont val="Roboto"/>
      </rPr>
      <t>England (ENG)</t>
    </r>
  </si>
  <si>
    <r>
      <rPr>
        <sz val="3"/>
        <rFont val="Roboto"/>
      </rPr>
      <t>PICKFORD Jordan</t>
    </r>
  </si>
  <si>
    <r>
      <rPr>
        <sz val="3"/>
        <rFont val="Roboto"/>
      </rPr>
      <t>Jordan Lee</t>
    </r>
  </si>
  <si>
    <r>
      <rPr>
        <sz val="3"/>
        <rFont val="Roboto"/>
      </rPr>
      <t>PICKFORD</t>
    </r>
  </si>
  <si>
    <r>
      <rPr>
        <sz val="3"/>
        <rFont val="Roboto"/>
      </rPr>
      <t>WALKER Kyle</t>
    </r>
  </si>
  <si>
    <r>
      <rPr>
        <sz val="3"/>
        <rFont val="Roboto"/>
      </rPr>
      <t>Kyle Andrew</t>
    </r>
  </si>
  <si>
    <r>
      <rPr>
        <sz val="3"/>
        <rFont val="Roboto"/>
      </rPr>
      <t>WALKER</t>
    </r>
  </si>
  <si>
    <r>
      <rPr>
        <sz val="3"/>
        <rFont val="Roboto"/>
      </rPr>
      <t>SHAW Luke</t>
    </r>
  </si>
  <si>
    <r>
      <rPr>
        <sz val="3"/>
        <rFont val="Roboto"/>
      </rPr>
      <t>Luke Paul</t>
    </r>
  </si>
  <si>
    <r>
      <rPr>
        <sz val="3"/>
        <rFont val="Roboto"/>
      </rPr>
      <t>SHAW</t>
    </r>
  </si>
  <si>
    <r>
      <rPr>
        <sz val="3"/>
        <rFont val="Roboto"/>
      </rPr>
      <t>RICE Declan</t>
    </r>
  </si>
  <si>
    <r>
      <rPr>
        <sz val="3"/>
        <rFont val="Roboto"/>
      </rPr>
      <t>Declan</t>
    </r>
  </si>
  <si>
    <r>
      <rPr>
        <sz val="3"/>
        <rFont val="Roboto"/>
      </rPr>
      <t>RICE</t>
    </r>
  </si>
  <si>
    <r>
      <rPr>
        <sz val="3"/>
        <rFont val="Roboto"/>
      </rPr>
      <t>STONES John</t>
    </r>
  </si>
  <si>
    <r>
      <rPr>
        <sz val="3"/>
        <rFont val="Roboto"/>
      </rPr>
      <t>STONES</t>
    </r>
  </si>
  <si>
    <r>
      <rPr>
        <sz val="3"/>
        <rFont val="Roboto"/>
      </rPr>
      <t>MAGUIRE Harry</t>
    </r>
  </si>
  <si>
    <r>
      <rPr>
        <sz val="3"/>
        <rFont val="Roboto"/>
      </rPr>
      <t>Harry Jacob</t>
    </r>
  </si>
  <si>
    <r>
      <rPr>
        <sz val="3"/>
        <rFont val="Roboto"/>
      </rPr>
      <t>MAGUIRE</t>
    </r>
  </si>
  <si>
    <r>
      <rPr>
        <sz val="3"/>
        <rFont val="Roboto"/>
      </rPr>
      <t>GREALISH Jack</t>
    </r>
  </si>
  <si>
    <r>
      <rPr>
        <sz val="3"/>
        <rFont val="Roboto"/>
      </rPr>
      <t>Jack Peter</t>
    </r>
  </si>
  <si>
    <r>
      <rPr>
        <sz val="3"/>
        <rFont val="Roboto"/>
      </rPr>
      <t>GREALISH</t>
    </r>
  </si>
  <si>
    <r>
      <rPr>
        <sz val="3"/>
        <rFont val="Roboto"/>
      </rPr>
      <t>HENDERSON Jordan</t>
    </r>
  </si>
  <si>
    <r>
      <rPr>
        <sz val="3"/>
        <rFont val="Roboto"/>
      </rPr>
      <t>Jordan Brian</t>
    </r>
  </si>
  <si>
    <r>
      <rPr>
        <sz val="3"/>
        <rFont val="Roboto"/>
      </rPr>
      <t>HENDERSON</t>
    </r>
  </si>
  <si>
    <r>
      <rPr>
        <sz val="3"/>
        <rFont val="Roboto"/>
      </rPr>
      <t>KANE Harry</t>
    </r>
  </si>
  <si>
    <r>
      <rPr>
        <sz val="3"/>
        <rFont val="Roboto"/>
      </rPr>
      <t>Harry Edward</t>
    </r>
  </si>
  <si>
    <r>
      <rPr>
        <sz val="3"/>
        <rFont val="Roboto"/>
      </rPr>
      <t>KANE</t>
    </r>
  </si>
  <si>
    <r>
      <rPr>
        <sz val="3"/>
        <rFont val="Roboto"/>
      </rPr>
      <t>STERLING Raheem</t>
    </r>
  </si>
  <si>
    <r>
      <rPr>
        <sz val="3"/>
        <rFont val="Roboto"/>
      </rPr>
      <t>Raheem</t>
    </r>
  </si>
  <si>
    <r>
      <rPr>
        <sz val="3"/>
        <rFont val="Roboto"/>
      </rPr>
      <t>STERLING</t>
    </r>
  </si>
  <si>
    <r>
      <rPr>
        <sz val="3"/>
        <rFont val="Roboto"/>
      </rPr>
      <t>RASHFORD Marcus</t>
    </r>
  </si>
  <si>
    <r>
      <rPr>
        <sz val="3"/>
        <rFont val="Roboto"/>
      </rPr>
      <t>Marcus</t>
    </r>
  </si>
  <si>
    <r>
      <rPr>
        <sz val="3"/>
        <rFont val="Roboto"/>
      </rPr>
      <t>RASHFORD</t>
    </r>
  </si>
  <si>
    <r>
      <rPr>
        <sz val="3"/>
        <rFont val="Roboto"/>
      </rPr>
      <t>TRIPPIER Kieran</t>
    </r>
  </si>
  <si>
    <r>
      <rPr>
        <sz val="3"/>
        <rFont val="Roboto"/>
      </rPr>
      <t>Kieran John</t>
    </r>
  </si>
  <si>
    <r>
      <rPr>
        <sz val="3"/>
        <rFont val="Roboto"/>
      </rPr>
      <t>TRIPPIER</t>
    </r>
  </si>
  <si>
    <r>
      <rPr>
        <sz val="3"/>
        <rFont val="Roboto"/>
      </rPr>
      <t>POPE Nick</t>
    </r>
  </si>
  <si>
    <r>
      <rPr>
        <sz val="3"/>
        <rFont val="Roboto"/>
      </rPr>
      <t>Nicholas David</t>
    </r>
  </si>
  <si>
    <r>
      <rPr>
        <sz val="3"/>
        <rFont val="Roboto"/>
      </rPr>
      <t>POPE</t>
    </r>
  </si>
  <si>
    <r>
      <rPr>
        <sz val="3"/>
        <rFont val="Roboto"/>
      </rPr>
      <t>PHILLIPS Kalvin</t>
    </r>
  </si>
  <si>
    <r>
      <rPr>
        <sz val="3"/>
        <rFont val="Roboto"/>
      </rPr>
      <t>Kalvin Mark</t>
    </r>
  </si>
  <si>
    <r>
      <rPr>
        <sz val="3"/>
        <rFont val="Roboto"/>
      </rPr>
      <t>PHILLIPS</t>
    </r>
  </si>
  <si>
    <r>
      <rPr>
        <sz val="3"/>
        <rFont val="Roboto"/>
      </rPr>
      <t>DIER Eric</t>
    </r>
  </si>
  <si>
    <r>
      <rPr>
        <sz val="3"/>
        <rFont val="Roboto"/>
      </rPr>
      <t>Eric Jeremy Edgar</t>
    </r>
  </si>
  <si>
    <r>
      <rPr>
        <sz val="3"/>
        <rFont val="Roboto"/>
      </rPr>
      <t>DIER</t>
    </r>
  </si>
  <si>
    <r>
      <rPr>
        <sz val="3"/>
        <rFont val="Roboto"/>
      </rPr>
      <t>COADY Conor</t>
    </r>
  </si>
  <si>
    <r>
      <rPr>
        <sz val="3"/>
        <rFont val="Roboto"/>
      </rPr>
      <t>Conor David</t>
    </r>
  </si>
  <si>
    <r>
      <rPr>
        <sz val="3"/>
        <rFont val="Roboto"/>
      </rPr>
      <t>COADY</t>
    </r>
  </si>
  <si>
    <r>
      <rPr>
        <sz val="3"/>
        <rFont val="Roboto"/>
      </rPr>
      <t>SAKA Bukayo</t>
    </r>
  </si>
  <si>
    <r>
      <rPr>
        <sz val="3"/>
        <rFont val="Roboto"/>
      </rPr>
      <t>Bukayo Ayoyinka</t>
    </r>
  </si>
  <si>
    <r>
      <rPr>
        <sz val="3"/>
        <rFont val="Roboto"/>
      </rPr>
      <t>SAKA</t>
    </r>
  </si>
  <si>
    <r>
      <rPr>
        <sz val="3"/>
        <rFont val="Roboto"/>
      </rPr>
      <t>ALEXANDER-ARNOLD Trent</t>
    </r>
  </si>
  <si>
    <r>
      <rPr>
        <sz val="3"/>
        <rFont val="Roboto"/>
      </rPr>
      <t>Trent John</t>
    </r>
  </si>
  <si>
    <r>
      <rPr>
        <sz val="3"/>
        <rFont val="Roboto"/>
      </rPr>
      <t>ALEXANDER-ARNOLD</t>
    </r>
  </si>
  <si>
    <r>
      <rPr>
        <sz val="3"/>
        <rFont val="Roboto"/>
      </rPr>
      <t>MOUNT Mason</t>
    </r>
  </si>
  <si>
    <r>
      <rPr>
        <sz val="3"/>
        <rFont val="Roboto"/>
      </rPr>
      <t>Mason Tony</t>
    </r>
  </si>
  <si>
    <r>
      <rPr>
        <sz val="3"/>
        <rFont val="Roboto"/>
      </rPr>
      <t>MOUNT</t>
    </r>
  </si>
  <si>
    <r>
      <rPr>
        <sz val="3"/>
        <rFont val="Roboto"/>
      </rPr>
      <t>FODEN Phil</t>
    </r>
  </si>
  <si>
    <r>
      <rPr>
        <sz val="3"/>
        <rFont val="Roboto"/>
      </rPr>
      <t>Philip Walter</t>
    </r>
  </si>
  <si>
    <r>
      <rPr>
        <sz val="3"/>
        <rFont val="Roboto"/>
      </rPr>
      <t>FODEN</t>
    </r>
  </si>
  <si>
    <r>
      <rPr>
        <sz val="3"/>
        <rFont val="Roboto"/>
      </rPr>
      <t>WHITE Ben</t>
    </r>
  </si>
  <si>
    <r>
      <rPr>
        <sz val="3"/>
        <rFont val="Roboto"/>
      </rPr>
      <t>Benjamin William</t>
    </r>
  </si>
  <si>
    <r>
      <rPr>
        <sz val="3"/>
        <rFont val="Roboto"/>
      </rPr>
      <t>WHITE</t>
    </r>
  </si>
  <si>
    <r>
      <rPr>
        <sz val="3"/>
        <rFont val="Roboto"/>
      </rPr>
      <t>BELLINGHAM Jude</t>
    </r>
  </si>
  <si>
    <r>
      <rPr>
        <sz val="3"/>
        <rFont val="Roboto"/>
      </rPr>
      <t>Jude Victor William</t>
    </r>
  </si>
  <si>
    <r>
      <rPr>
        <sz val="3"/>
        <rFont val="Roboto"/>
      </rPr>
      <t>BELLINGHAM</t>
    </r>
  </si>
  <si>
    <r>
      <rPr>
        <sz val="3"/>
        <rFont val="Roboto"/>
      </rPr>
      <t>RAMSDALE Aaron</t>
    </r>
  </si>
  <si>
    <r>
      <rPr>
        <sz val="3"/>
        <rFont val="Roboto"/>
      </rPr>
      <t>Aaron Christopher</t>
    </r>
  </si>
  <si>
    <r>
      <rPr>
        <sz val="3"/>
        <rFont val="Roboto"/>
      </rPr>
      <t>RAMSDALE</t>
    </r>
  </si>
  <si>
    <r>
      <rPr>
        <sz val="3"/>
        <rFont val="Roboto"/>
      </rPr>
      <t>WILSON Callum</t>
    </r>
  </si>
  <si>
    <r>
      <rPr>
        <sz val="3"/>
        <rFont val="Roboto"/>
      </rPr>
      <t>Callum Eddie Graham</t>
    </r>
  </si>
  <si>
    <r>
      <rPr>
        <sz val="3"/>
        <rFont val="Roboto"/>
      </rPr>
      <t>WILSON</t>
    </r>
  </si>
  <si>
    <r>
      <rPr>
        <sz val="3"/>
        <rFont val="Roboto"/>
      </rPr>
      <t>MADDISON James</t>
    </r>
  </si>
  <si>
    <r>
      <rPr>
        <sz val="3"/>
        <rFont val="Roboto"/>
      </rPr>
      <t>MADDISON</t>
    </r>
  </si>
  <si>
    <r>
      <rPr>
        <sz val="3"/>
        <rFont val="Roboto"/>
      </rPr>
      <t>GALLAGHER Conor</t>
    </r>
  </si>
  <si>
    <r>
      <rPr>
        <sz val="3"/>
        <rFont val="Roboto"/>
      </rPr>
      <t>Conor John</t>
    </r>
  </si>
  <si>
    <r>
      <rPr>
        <sz val="3"/>
        <rFont val="Roboto"/>
      </rPr>
      <t>GALLAGHER</t>
    </r>
  </si>
  <si>
    <r>
      <rPr>
        <sz val="3"/>
        <rFont val="Roboto"/>
      </rPr>
      <t>SOUTHGATE Gareth</t>
    </r>
  </si>
  <si>
    <r>
      <rPr>
        <sz val="3"/>
        <rFont val="Roboto"/>
      </rPr>
      <t>Gareth</t>
    </r>
  </si>
  <si>
    <r>
      <rPr>
        <sz val="3"/>
        <rFont val="Roboto"/>
      </rPr>
      <t>SOUTHGATE</t>
    </r>
  </si>
  <si>
    <r>
      <rPr>
        <sz val="3"/>
        <rFont val="Roboto"/>
      </rPr>
      <t>POWELL Chris</t>
    </r>
  </si>
  <si>
    <r>
      <rPr>
        <sz val="3"/>
        <rFont val="Roboto"/>
      </rPr>
      <t>Christopher George Robin</t>
    </r>
  </si>
  <si>
    <r>
      <rPr>
        <sz val="3"/>
        <rFont val="Roboto"/>
      </rPr>
      <t>POWELL</t>
    </r>
  </si>
  <si>
    <r>
      <rPr>
        <sz val="3"/>
        <rFont val="Roboto"/>
      </rPr>
      <t>HOLLAND Steve</t>
    </r>
  </si>
  <si>
    <r>
      <rPr>
        <sz val="3"/>
        <rFont val="Roboto"/>
      </rPr>
      <t>Stephen Anthony</t>
    </r>
  </si>
  <si>
    <r>
      <rPr>
        <sz val="3"/>
        <rFont val="Roboto"/>
      </rPr>
      <t>HOLLAND</t>
    </r>
  </si>
  <si>
    <r>
      <rPr>
        <sz val="3"/>
        <rFont val="Roboto"/>
      </rPr>
      <t>NEVIN Paul</t>
    </r>
  </si>
  <si>
    <r>
      <rPr>
        <sz val="3"/>
        <rFont val="Roboto"/>
      </rPr>
      <t>Paul Richard</t>
    </r>
  </si>
  <si>
    <r>
      <rPr>
        <sz val="3"/>
        <rFont val="Roboto"/>
      </rPr>
      <t>NEVIN</t>
    </r>
  </si>
  <si>
    <r>
      <rPr>
        <sz val="3"/>
        <rFont val="Roboto"/>
      </rPr>
      <t>MARGETSON Martyn</t>
    </r>
  </si>
  <si>
    <r>
      <rPr>
        <sz val="3"/>
        <rFont val="Roboto"/>
      </rPr>
      <t>Martyn Walter</t>
    </r>
  </si>
  <si>
    <r>
      <rPr>
        <sz val="3"/>
        <rFont val="Roboto"/>
      </rPr>
      <t>MARGETSON</t>
    </r>
  </si>
  <si>
    <r>
      <rPr>
        <sz val="3"/>
        <rFont val="Roboto"/>
      </rPr>
      <t>Wales</t>
    </r>
  </si>
  <si>
    <r>
      <rPr>
        <b/>
        <sz val="5"/>
        <rFont val="Roboto"/>
      </rPr>
      <t>France (FRA)</t>
    </r>
  </si>
  <si>
    <r>
      <rPr>
        <sz val="3"/>
        <rFont val="Roboto"/>
      </rPr>
      <t>LLORIS Hugo</t>
    </r>
  </si>
  <si>
    <r>
      <rPr>
        <sz val="3"/>
        <rFont val="Roboto"/>
      </rPr>
      <t>Hugo Hadrien Dominique</t>
    </r>
  </si>
  <si>
    <r>
      <rPr>
        <sz val="3"/>
        <rFont val="Roboto"/>
      </rPr>
      <t>LLORIS</t>
    </r>
  </si>
  <si>
    <r>
      <rPr>
        <sz val="3"/>
        <rFont val="Roboto"/>
      </rPr>
      <t>PAVARD Benjamin</t>
    </r>
  </si>
  <si>
    <r>
      <rPr>
        <sz val="3"/>
        <rFont val="Roboto"/>
      </rPr>
      <t>Benjamin Jaques Marcel</t>
    </r>
  </si>
  <si>
    <r>
      <rPr>
        <sz val="3"/>
        <rFont val="Roboto"/>
      </rPr>
      <t>PAVARD</t>
    </r>
  </si>
  <si>
    <r>
      <rPr>
        <sz val="3"/>
        <rFont val="Roboto"/>
      </rPr>
      <t>DISASI Axel</t>
    </r>
  </si>
  <si>
    <r>
      <rPr>
        <sz val="3"/>
        <rFont val="Roboto"/>
      </rPr>
      <t>Axel Wilson Arthur</t>
    </r>
  </si>
  <si>
    <r>
      <rPr>
        <sz val="3"/>
        <rFont val="Roboto"/>
      </rPr>
      <t>DISASI MHAKINIS BELHO</t>
    </r>
  </si>
  <si>
    <r>
      <rPr>
        <sz val="3"/>
        <rFont val="Roboto"/>
      </rPr>
      <t>DISASI</t>
    </r>
  </si>
  <si>
    <r>
      <rPr>
        <sz val="3"/>
        <rFont val="Roboto"/>
      </rPr>
      <t>AS Monaco (FRA)</t>
    </r>
  </si>
  <si>
    <r>
      <rPr>
        <sz val="3"/>
        <rFont val="Roboto"/>
      </rPr>
      <t>VARANE Raphael</t>
    </r>
  </si>
  <si>
    <r>
      <rPr>
        <sz val="3"/>
        <rFont val="Roboto"/>
      </rPr>
      <t>Raphaël Xavier</t>
    </r>
  </si>
  <si>
    <r>
      <rPr>
        <sz val="3"/>
        <rFont val="Roboto"/>
      </rPr>
      <t>VARANE</t>
    </r>
  </si>
  <si>
    <r>
      <rPr>
        <sz val="3"/>
        <rFont val="Roboto"/>
      </rPr>
      <t>KOUNDE Jules</t>
    </r>
  </si>
  <si>
    <r>
      <rPr>
        <sz val="3"/>
        <rFont val="Roboto"/>
      </rPr>
      <t>KOUNDE</t>
    </r>
  </si>
  <si>
    <r>
      <rPr>
        <sz val="3"/>
        <rFont val="Roboto"/>
      </rPr>
      <t>GUENDOUZI Matteo</t>
    </r>
  </si>
  <si>
    <r>
      <rPr>
        <sz val="3"/>
        <rFont val="Roboto"/>
      </rPr>
      <t>Mattéo Elias Kenzo</t>
    </r>
  </si>
  <si>
    <r>
      <rPr>
        <sz val="3"/>
        <rFont val="Roboto"/>
      </rPr>
      <t>GUENDOUZI OLIE</t>
    </r>
  </si>
  <si>
    <r>
      <rPr>
        <sz val="3"/>
        <rFont val="Roboto"/>
      </rPr>
      <t>GUENDOUZI</t>
    </r>
  </si>
  <si>
    <r>
      <rPr>
        <sz val="3"/>
        <rFont val="Roboto"/>
      </rPr>
      <t>GRIEZMANN Antoine</t>
    </r>
  </si>
  <si>
    <r>
      <rPr>
        <sz val="3"/>
        <rFont val="Roboto"/>
      </rPr>
      <t>Antoine</t>
    </r>
  </si>
  <si>
    <r>
      <rPr>
        <sz val="3"/>
        <rFont val="Roboto"/>
      </rPr>
      <t>GRIEZMANN</t>
    </r>
  </si>
  <si>
    <r>
      <rPr>
        <sz val="3"/>
        <rFont val="Roboto"/>
      </rPr>
      <t>TCHOUAMENI Aurelien</t>
    </r>
  </si>
  <si>
    <r>
      <rPr>
        <sz val="3"/>
        <rFont val="Roboto"/>
      </rPr>
      <t>Aurélien Djani</t>
    </r>
  </si>
  <si>
    <r>
      <rPr>
        <sz val="3"/>
        <rFont val="Roboto"/>
      </rPr>
      <t>TCHOUAMENI</t>
    </r>
  </si>
  <si>
    <r>
      <rPr>
        <sz val="3"/>
        <rFont val="Roboto"/>
      </rPr>
      <t>GIROUD Olivier</t>
    </r>
  </si>
  <si>
    <r>
      <rPr>
        <sz val="3"/>
        <rFont val="Roboto"/>
      </rPr>
      <t>Olivier Jonathan</t>
    </r>
  </si>
  <si>
    <r>
      <rPr>
        <sz val="3"/>
        <rFont val="Roboto"/>
      </rPr>
      <t>GIROUD</t>
    </r>
  </si>
  <si>
    <r>
      <rPr>
        <sz val="3"/>
        <rFont val="Roboto"/>
      </rPr>
      <t>MBAPPE Kylian</t>
    </r>
  </si>
  <si>
    <r>
      <rPr>
        <sz val="3"/>
        <rFont val="Roboto"/>
      </rPr>
      <t>Kylian</t>
    </r>
  </si>
  <si>
    <r>
      <rPr>
        <sz val="3"/>
        <rFont val="Roboto"/>
      </rPr>
      <t>MBAPPE LOTTIN</t>
    </r>
  </si>
  <si>
    <r>
      <rPr>
        <sz val="3"/>
        <rFont val="Roboto"/>
      </rPr>
      <t>MBAPPE</t>
    </r>
  </si>
  <si>
    <r>
      <rPr>
        <sz val="3"/>
        <rFont val="Roboto"/>
      </rPr>
      <t>DEMBELE Ousmane</t>
    </r>
  </si>
  <si>
    <r>
      <rPr>
        <sz val="3"/>
        <rFont val="Roboto"/>
      </rPr>
      <t>Masour Ousmane</t>
    </r>
  </si>
  <si>
    <r>
      <rPr>
        <sz val="3"/>
        <rFont val="Roboto"/>
      </rPr>
      <t>DEMBELE</t>
    </r>
  </si>
  <si>
    <r>
      <rPr>
        <sz val="3"/>
        <rFont val="Roboto"/>
      </rPr>
      <t>FOFANA Youssouf</t>
    </r>
  </si>
  <si>
    <r>
      <rPr>
        <sz val="3"/>
        <rFont val="Roboto"/>
      </rPr>
      <t>Youssouf</t>
    </r>
  </si>
  <si>
    <r>
      <rPr>
        <sz val="3"/>
        <rFont val="Roboto"/>
      </rPr>
      <t>FOFANA</t>
    </r>
  </si>
  <si>
    <r>
      <rPr>
        <sz val="3"/>
        <rFont val="Roboto"/>
      </rPr>
      <t>RABIOT Adrien</t>
    </r>
  </si>
  <si>
    <r>
      <rPr>
        <sz val="3"/>
        <rFont val="Roboto"/>
      </rPr>
      <t>Adrien Thibault Marie</t>
    </r>
  </si>
  <si>
    <r>
      <rPr>
        <sz val="3"/>
        <rFont val="Roboto"/>
      </rPr>
      <t>RABIOT</t>
    </r>
  </si>
  <si>
    <r>
      <rPr>
        <sz val="3"/>
        <rFont val="Roboto"/>
      </rPr>
      <t>VERETOUT Jordan</t>
    </r>
  </si>
  <si>
    <r>
      <rPr>
        <sz val="3"/>
        <rFont val="Roboto"/>
      </rPr>
      <t>Jordan Marcel Gilbert</t>
    </r>
  </si>
  <si>
    <r>
      <rPr>
        <sz val="3"/>
        <rFont val="Roboto"/>
      </rPr>
      <t>VERETOUT</t>
    </r>
  </si>
  <si>
    <r>
      <rPr>
        <sz val="3"/>
        <rFont val="Roboto"/>
      </rPr>
      <t>MANDANDA Steve</t>
    </r>
  </si>
  <si>
    <r>
      <rPr>
        <sz val="3"/>
        <rFont val="Roboto"/>
      </rPr>
      <t>Steve</t>
    </r>
  </si>
  <si>
    <r>
      <rPr>
        <sz val="3"/>
        <rFont val="Roboto"/>
      </rPr>
      <t>MANDANDA MPIDI</t>
    </r>
  </si>
  <si>
    <r>
      <rPr>
        <sz val="3"/>
        <rFont val="Roboto"/>
      </rPr>
      <t>MANDANDA</t>
    </r>
  </si>
  <si>
    <r>
      <rPr>
        <sz val="3"/>
        <rFont val="Roboto"/>
      </rPr>
      <t>SALIBA William</t>
    </r>
  </si>
  <si>
    <r>
      <rPr>
        <sz val="3"/>
        <rFont val="Roboto"/>
      </rPr>
      <t>William Alain André Gabriel</t>
    </r>
  </si>
  <si>
    <r>
      <rPr>
        <sz val="3"/>
        <rFont val="Roboto"/>
      </rPr>
      <t>SALIBA</t>
    </r>
  </si>
  <si>
    <r>
      <rPr>
        <sz val="3"/>
        <rFont val="Roboto"/>
      </rPr>
      <t>UPAMECANO Dayot</t>
    </r>
  </si>
  <si>
    <r>
      <rPr>
        <sz val="3"/>
        <rFont val="Roboto"/>
      </rPr>
      <t>Dayotchanculle Oswald</t>
    </r>
  </si>
  <si>
    <r>
      <rPr>
        <sz val="3"/>
        <rFont val="Roboto"/>
      </rPr>
      <t>UPAMECANO</t>
    </r>
  </si>
  <si>
    <r>
      <rPr>
        <sz val="3"/>
        <rFont val="Roboto"/>
      </rPr>
      <t>BENZEMA Karim</t>
    </r>
  </si>
  <si>
    <r>
      <rPr>
        <sz val="3"/>
        <rFont val="Roboto"/>
      </rPr>
      <t>Karim Mostafa</t>
    </r>
  </si>
  <si>
    <r>
      <rPr>
        <sz val="3"/>
        <rFont val="Roboto"/>
      </rPr>
      <t>BENZEMA</t>
    </r>
  </si>
  <si>
    <r>
      <rPr>
        <sz val="3"/>
        <rFont val="Roboto"/>
      </rPr>
      <t>COMAN Kingsley</t>
    </r>
  </si>
  <si>
    <r>
      <rPr>
        <sz val="3"/>
        <rFont val="Roboto"/>
      </rPr>
      <t>Kingsley Junior</t>
    </r>
  </si>
  <si>
    <r>
      <rPr>
        <sz val="3"/>
        <rFont val="Roboto"/>
      </rPr>
      <t>COMAN</t>
    </r>
  </si>
  <si>
    <r>
      <rPr>
        <sz val="3"/>
        <rFont val="Roboto"/>
      </rPr>
      <t>HERNANDEZ Lucas</t>
    </r>
  </si>
  <si>
    <r>
      <rPr>
        <sz val="3"/>
        <rFont val="Roboto"/>
      </rPr>
      <t>Lucas Francois Bernard</t>
    </r>
  </si>
  <si>
    <r>
      <rPr>
        <sz val="3"/>
        <rFont val="Roboto"/>
      </rPr>
      <t>HERNANDEZ</t>
    </r>
  </si>
  <si>
    <r>
      <rPr>
        <sz val="3"/>
        <rFont val="Roboto"/>
      </rPr>
      <t>L. HERNANDEZ</t>
    </r>
  </si>
  <si>
    <r>
      <rPr>
        <sz val="3"/>
        <rFont val="Roboto"/>
      </rPr>
      <t>HERNANDEZ Theo</t>
    </r>
  </si>
  <si>
    <r>
      <rPr>
        <sz val="3"/>
        <rFont val="Roboto"/>
      </rPr>
      <t>Théo Bernard François</t>
    </r>
  </si>
  <si>
    <r>
      <rPr>
        <sz val="3"/>
        <rFont val="Roboto"/>
      </rPr>
      <t>T. HERNANDEZ</t>
    </r>
  </si>
  <si>
    <r>
      <rPr>
        <sz val="3"/>
        <rFont val="Roboto"/>
      </rPr>
      <t>AREOLA Alphonse</t>
    </r>
  </si>
  <si>
    <r>
      <rPr>
        <sz val="3"/>
        <rFont val="Roboto"/>
      </rPr>
      <t>Alphonse Francis</t>
    </r>
  </si>
  <si>
    <r>
      <rPr>
        <sz val="3"/>
        <rFont val="Roboto"/>
      </rPr>
      <t>AREOLA</t>
    </r>
  </si>
  <si>
    <r>
      <rPr>
        <sz val="3"/>
        <rFont val="Roboto"/>
      </rPr>
      <t>KONATE Ibrahima</t>
    </r>
  </si>
  <si>
    <r>
      <rPr>
        <sz val="3"/>
        <rFont val="Roboto"/>
      </rPr>
      <t>Ibrahima</t>
    </r>
  </si>
  <si>
    <r>
      <rPr>
        <sz val="3"/>
        <rFont val="Roboto"/>
      </rPr>
      <t>KONATÉ</t>
    </r>
  </si>
  <si>
    <r>
      <rPr>
        <sz val="3"/>
        <rFont val="Roboto"/>
      </rPr>
      <t>KONATE</t>
    </r>
  </si>
  <si>
    <r>
      <rPr>
        <sz val="3"/>
        <rFont val="Roboto"/>
      </rPr>
      <t>CAMAVINGA Eduardo</t>
    </r>
  </si>
  <si>
    <r>
      <rPr>
        <sz val="3"/>
        <rFont val="Roboto"/>
      </rPr>
      <t>Eduardo Celmi</t>
    </r>
  </si>
  <si>
    <r>
      <rPr>
        <sz val="3"/>
        <rFont val="Roboto"/>
      </rPr>
      <t>CAMAVINGA</t>
    </r>
  </si>
  <si>
    <r>
      <rPr>
        <sz val="3"/>
        <rFont val="Roboto"/>
      </rPr>
      <t>THURAM Marcus</t>
    </r>
  </si>
  <si>
    <r>
      <rPr>
        <sz val="3"/>
        <rFont val="Roboto"/>
      </rPr>
      <t>Marcus Lilian</t>
    </r>
  </si>
  <si>
    <r>
      <rPr>
        <sz val="3"/>
        <rFont val="Roboto"/>
      </rPr>
      <t>THURAM-ULIEN</t>
    </r>
  </si>
  <si>
    <r>
      <rPr>
        <sz val="3"/>
        <rFont val="Roboto"/>
      </rPr>
      <t>THURAM</t>
    </r>
  </si>
  <si>
    <r>
      <rPr>
        <sz val="3"/>
        <rFont val="Roboto"/>
      </rPr>
      <t>VfL Borussia Mönchengladbach (GER)</t>
    </r>
  </si>
  <si>
    <r>
      <rPr>
        <sz val="3"/>
        <rFont val="Roboto"/>
      </rPr>
      <t>DESCHAMPS Didier</t>
    </r>
  </si>
  <si>
    <r>
      <rPr>
        <sz val="3"/>
        <rFont val="Roboto"/>
      </rPr>
      <t>Didier Claude</t>
    </r>
  </si>
  <si>
    <r>
      <rPr>
        <sz val="3"/>
        <rFont val="Roboto"/>
      </rPr>
      <t>DESCHAMPS</t>
    </r>
  </si>
  <si>
    <r>
      <rPr>
        <sz val="3"/>
        <rFont val="Roboto"/>
      </rPr>
      <t>STEPHAN Guy</t>
    </r>
  </si>
  <si>
    <r>
      <rPr>
        <sz val="3"/>
        <rFont val="Roboto"/>
      </rPr>
      <t>Guy</t>
    </r>
  </si>
  <si>
    <r>
      <rPr>
        <sz val="3"/>
        <rFont val="Roboto"/>
      </rPr>
      <t>STEPHAN</t>
    </r>
  </si>
  <si>
    <r>
      <rPr>
        <sz val="3"/>
        <rFont val="Roboto"/>
      </rPr>
      <t>RAVIOT Franck</t>
    </r>
  </si>
  <si>
    <r>
      <rPr>
        <sz val="3"/>
        <rFont val="Roboto"/>
      </rPr>
      <t>Franck</t>
    </r>
  </si>
  <si>
    <r>
      <rPr>
        <sz val="3"/>
        <rFont val="Roboto"/>
      </rPr>
      <t>RAVIOT</t>
    </r>
  </si>
  <si>
    <r>
      <rPr>
        <b/>
        <sz val="5"/>
        <rFont val="Roboto"/>
      </rPr>
      <t>Germany (GER)</t>
    </r>
  </si>
  <si>
    <r>
      <rPr>
        <sz val="3"/>
        <rFont val="Roboto"/>
      </rPr>
      <t>NEUER Manuel</t>
    </r>
  </si>
  <si>
    <r>
      <rPr>
        <sz val="3"/>
        <rFont val="Roboto"/>
      </rPr>
      <t>Manuel Peter</t>
    </r>
  </si>
  <si>
    <r>
      <rPr>
        <sz val="3"/>
        <rFont val="Roboto"/>
      </rPr>
      <t>NEUER</t>
    </r>
  </si>
  <si>
    <r>
      <rPr>
        <sz val="3"/>
        <rFont val="Roboto"/>
      </rPr>
      <t>RUEDIGER Antonio</t>
    </r>
  </si>
  <si>
    <r>
      <rPr>
        <sz val="3"/>
        <rFont val="Roboto"/>
      </rPr>
      <t>Antonio</t>
    </r>
  </si>
  <si>
    <r>
      <rPr>
        <sz val="3"/>
        <rFont val="Roboto"/>
      </rPr>
      <t>RÜDIGER</t>
    </r>
  </si>
  <si>
    <r>
      <rPr>
        <sz val="3"/>
        <rFont val="Roboto"/>
      </rPr>
      <t>RAUM David</t>
    </r>
  </si>
  <si>
    <r>
      <rPr>
        <sz val="3"/>
        <rFont val="Roboto"/>
      </rPr>
      <t>David</t>
    </r>
  </si>
  <si>
    <r>
      <rPr>
        <sz val="3"/>
        <rFont val="Roboto"/>
      </rPr>
      <t>RAUM</t>
    </r>
  </si>
  <si>
    <r>
      <rPr>
        <sz val="3"/>
        <rFont val="Roboto"/>
      </rPr>
      <t>GINTER Matthias</t>
    </r>
  </si>
  <si>
    <r>
      <rPr>
        <sz val="3"/>
        <rFont val="Roboto"/>
      </rPr>
      <t>Matthias Lukas</t>
    </r>
  </si>
  <si>
    <r>
      <rPr>
        <sz val="3"/>
        <rFont val="Roboto"/>
      </rPr>
      <t>GINTER</t>
    </r>
  </si>
  <si>
    <r>
      <rPr>
        <sz val="3"/>
        <rFont val="Roboto"/>
      </rPr>
      <t>SC Freiburg (GER)</t>
    </r>
  </si>
  <si>
    <r>
      <rPr>
        <sz val="3"/>
        <rFont val="Roboto"/>
      </rPr>
      <t>KEHRER Thilo</t>
    </r>
  </si>
  <si>
    <r>
      <rPr>
        <sz val="3"/>
        <rFont val="Roboto"/>
      </rPr>
      <t>Jan Thilo</t>
    </r>
  </si>
  <si>
    <r>
      <rPr>
        <sz val="3"/>
        <rFont val="Roboto"/>
      </rPr>
      <t>KEHRER</t>
    </r>
  </si>
  <si>
    <r>
      <rPr>
        <sz val="3"/>
        <rFont val="Roboto"/>
      </rPr>
      <t>KIMMICH Joshua</t>
    </r>
  </si>
  <si>
    <r>
      <rPr>
        <sz val="3"/>
        <rFont val="Roboto"/>
      </rPr>
      <t>Joshua Walter</t>
    </r>
  </si>
  <si>
    <r>
      <rPr>
        <sz val="3"/>
        <rFont val="Roboto"/>
      </rPr>
      <t>KIMMICH</t>
    </r>
  </si>
  <si>
    <r>
      <rPr>
        <sz val="3"/>
        <rFont val="Roboto"/>
      </rPr>
      <t>HAVERTZ Kai</t>
    </r>
  </si>
  <si>
    <r>
      <rPr>
        <sz val="3"/>
        <rFont val="Roboto"/>
      </rPr>
      <t>Kai Lukas</t>
    </r>
  </si>
  <si>
    <r>
      <rPr>
        <sz val="3"/>
        <rFont val="Roboto"/>
      </rPr>
      <t>HAVERTZ</t>
    </r>
  </si>
  <si>
    <r>
      <rPr>
        <sz val="3"/>
        <rFont val="Roboto"/>
      </rPr>
      <t>GORETZKA Leon</t>
    </r>
  </si>
  <si>
    <r>
      <rPr>
        <sz val="3"/>
        <rFont val="Roboto"/>
      </rPr>
      <t>Leon Christoph</t>
    </r>
  </si>
  <si>
    <r>
      <rPr>
        <sz val="3"/>
        <rFont val="Roboto"/>
      </rPr>
      <t>GORETZKA</t>
    </r>
  </si>
  <si>
    <r>
      <rPr>
        <sz val="3"/>
        <rFont val="Roboto"/>
      </rPr>
      <t>FUELLKRUG Niclas</t>
    </r>
  </si>
  <si>
    <r>
      <rPr>
        <sz val="3"/>
        <rFont val="Roboto"/>
      </rPr>
      <t>Niclas</t>
    </r>
  </si>
  <si>
    <r>
      <rPr>
        <sz val="3"/>
        <rFont val="Roboto"/>
      </rPr>
      <t>FÜLLKRUG</t>
    </r>
  </si>
  <si>
    <r>
      <rPr>
        <sz val="3"/>
        <rFont val="Roboto"/>
      </rPr>
      <t>SV Werder Bremen (GER)</t>
    </r>
  </si>
  <si>
    <r>
      <rPr>
        <sz val="3"/>
        <rFont val="Roboto"/>
      </rPr>
      <t>GNABRY Serge</t>
    </r>
  </si>
  <si>
    <r>
      <rPr>
        <sz val="3"/>
        <rFont val="Roboto"/>
      </rPr>
      <t>Serge David</t>
    </r>
  </si>
  <si>
    <r>
      <rPr>
        <sz val="3"/>
        <rFont val="Roboto"/>
      </rPr>
      <t>GNABRY</t>
    </r>
  </si>
  <si>
    <r>
      <rPr>
        <sz val="3"/>
        <rFont val="Roboto"/>
      </rPr>
      <t>GOETZE Mario</t>
    </r>
  </si>
  <si>
    <r>
      <rPr>
        <sz val="3"/>
        <rFont val="Roboto"/>
      </rPr>
      <t>GÖTZE</t>
    </r>
  </si>
  <si>
    <r>
      <rPr>
        <sz val="3"/>
        <rFont val="Roboto"/>
      </rPr>
      <t>TRAPP Kevin</t>
    </r>
  </si>
  <si>
    <r>
      <rPr>
        <sz val="3"/>
        <rFont val="Roboto"/>
      </rPr>
      <t>Kevin Christian</t>
    </r>
  </si>
  <si>
    <r>
      <rPr>
        <sz val="3"/>
        <rFont val="Roboto"/>
      </rPr>
      <t>TRAPP</t>
    </r>
  </si>
  <si>
    <r>
      <rPr>
        <sz val="3"/>
        <rFont val="Roboto"/>
      </rPr>
      <t>MUELLER Thomas</t>
    </r>
  </si>
  <si>
    <r>
      <rPr>
        <sz val="3"/>
        <rFont val="Roboto"/>
      </rPr>
      <t>MÜLLER</t>
    </r>
  </si>
  <si>
    <r>
      <rPr>
        <sz val="3"/>
        <rFont val="Roboto"/>
      </rPr>
      <t>MUSIALA Jamal</t>
    </r>
  </si>
  <si>
    <r>
      <rPr>
        <sz val="3"/>
        <rFont val="Roboto"/>
      </rPr>
      <t>Jamal</t>
    </r>
  </si>
  <si>
    <r>
      <rPr>
        <sz val="3"/>
        <rFont val="Roboto"/>
      </rPr>
      <t>MUSIALA</t>
    </r>
  </si>
  <si>
    <r>
      <rPr>
        <sz val="3"/>
        <rFont val="Roboto"/>
      </rPr>
      <t>SUELE Niklas</t>
    </r>
  </si>
  <si>
    <r>
      <rPr>
        <sz val="3"/>
        <rFont val="Roboto"/>
      </rPr>
      <t>Niklas</t>
    </r>
  </si>
  <si>
    <r>
      <rPr>
        <sz val="3"/>
        <rFont val="Roboto"/>
      </rPr>
      <t>SÜLE</t>
    </r>
  </si>
  <si>
    <r>
      <rPr>
        <sz val="3"/>
        <rFont val="Roboto"/>
      </rPr>
      <t>KLOSTERMANN Lukas</t>
    </r>
  </si>
  <si>
    <r>
      <rPr>
        <sz val="3"/>
        <rFont val="Roboto"/>
      </rPr>
      <t>Lukas Manuel</t>
    </r>
  </si>
  <si>
    <r>
      <rPr>
        <sz val="3"/>
        <rFont val="Roboto"/>
      </rPr>
      <t>KLOSTERMANN</t>
    </r>
  </si>
  <si>
    <r>
      <rPr>
        <sz val="3"/>
        <rFont val="Roboto"/>
      </rPr>
      <t>BRANDT Julian</t>
    </r>
  </si>
  <si>
    <r>
      <rPr>
        <sz val="3"/>
        <rFont val="Roboto"/>
      </rPr>
      <t>BRANDT</t>
    </r>
  </si>
  <si>
    <r>
      <rPr>
        <sz val="3"/>
        <rFont val="Roboto"/>
      </rPr>
      <t>HOFMANN Jonas</t>
    </r>
  </si>
  <si>
    <r>
      <rPr>
        <sz val="3"/>
        <rFont val="Roboto"/>
      </rPr>
      <t>Jonas</t>
    </r>
  </si>
  <si>
    <r>
      <rPr>
        <sz val="3"/>
        <rFont val="Roboto"/>
      </rPr>
      <t>HOFMANN</t>
    </r>
  </si>
  <si>
    <r>
      <rPr>
        <sz val="3"/>
        <rFont val="Roboto"/>
      </rPr>
      <t>SANE Leroy</t>
    </r>
  </si>
  <si>
    <r>
      <rPr>
        <sz val="3"/>
        <rFont val="Roboto"/>
      </rPr>
      <t>Leroy Aziz</t>
    </r>
  </si>
  <si>
    <r>
      <rPr>
        <sz val="3"/>
        <rFont val="Roboto"/>
      </rPr>
      <t>SANÉ</t>
    </r>
  </si>
  <si>
    <r>
      <rPr>
        <sz val="3"/>
        <rFont val="Roboto"/>
      </rPr>
      <t>SANE</t>
    </r>
  </si>
  <si>
    <r>
      <rPr>
        <sz val="3"/>
        <rFont val="Roboto"/>
      </rPr>
      <t>GUENTER Christian</t>
    </r>
  </si>
  <si>
    <r>
      <rPr>
        <sz val="3"/>
        <rFont val="Roboto"/>
      </rPr>
      <t>GÜNTER</t>
    </r>
  </si>
  <si>
    <r>
      <rPr>
        <sz val="3"/>
        <rFont val="Roboto"/>
      </rPr>
      <t>GUENDOGAN Ilkay</t>
    </r>
  </si>
  <si>
    <r>
      <rPr>
        <sz val="3"/>
        <rFont val="Roboto"/>
      </rPr>
      <t>Ilkay</t>
    </r>
  </si>
  <si>
    <r>
      <rPr>
        <sz val="3"/>
        <rFont val="Roboto"/>
      </rPr>
      <t>GÜNDOGAN</t>
    </r>
  </si>
  <si>
    <r>
      <rPr>
        <sz val="3"/>
        <rFont val="Roboto"/>
      </rPr>
      <t>TER STEGEN Marc-Andre</t>
    </r>
  </si>
  <si>
    <r>
      <rPr>
        <sz val="3"/>
        <rFont val="Roboto"/>
      </rPr>
      <t>Marc-André</t>
    </r>
  </si>
  <si>
    <r>
      <rPr>
        <sz val="3"/>
        <rFont val="Roboto"/>
      </rPr>
      <t>TER STEGEN</t>
    </r>
  </si>
  <si>
    <r>
      <rPr>
        <sz val="3"/>
        <rFont val="Roboto"/>
      </rPr>
      <t>SCHLOTTERBECK Nico</t>
    </r>
  </si>
  <si>
    <r>
      <rPr>
        <sz val="3"/>
        <rFont val="Roboto"/>
      </rPr>
      <t>Nico Cedric</t>
    </r>
  </si>
  <si>
    <r>
      <rPr>
        <sz val="3"/>
        <rFont val="Roboto"/>
      </rPr>
      <t>SCHLOTTERBECK</t>
    </r>
  </si>
  <si>
    <r>
      <rPr>
        <sz val="3"/>
        <rFont val="Roboto"/>
      </rPr>
      <t>ADEYEMI Karim</t>
    </r>
  </si>
  <si>
    <r>
      <rPr>
        <sz val="3"/>
        <rFont val="Roboto"/>
      </rPr>
      <t>Karim David</t>
    </r>
  </si>
  <si>
    <r>
      <rPr>
        <sz val="3"/>
        <rFont val="Roboto"/>
      </rPr>
      <t>ADEYEMI</t>
    </r>
  </si>
  <si>
    <r>
      <rPr>
        <sz val="3"/>
        <rFont val="Roboto"/>
      </rPr>
      <t>BELLA KOTCHAP Armel</t>
    </r>
  </si>
  <si>
    <r>
      <rPr>
        <sz val="3"/>
        <rFont val="Roboto"/>
      </rPr>
      <t>Armel</t>
    </r>
  </si>
  <si>
    <r>
      <rPr>
        <sz val="3"/>
        <rFont val="Roboto"/>
      </rPr>
      <t>BELLA KOTCHAP</t>
    </r>
  </si>
  <si>
    <r>
      <rPr>
        <sz val="3"/>
        <rFont val="Roboto"/>
      </rPr>
      <t>Southampton FC (ENG)</t>
    </r>
  </si>
  <si>
    <r>
      <rPr>
        <sz val="3"/>
        <rFont val="Roboto"/>
      </rPr>
      <t>MOUKOKO Youssoufa</t>
    </r>
  </si>
  <si>
    <r>
      <rPr>
        <sz val="3"/>
        <rFont val="Roboto"/>
      </rPr>
      <t>Youssoufa</t>
    </r>
  </si>
  <si>
    <r>
      <rPr>
        <sz val="3"/>
        <rFont val="Roboto"/>
      </rPr>
      <t>MOUKOKO</t>
    </r>
  </si>
  <si>
    <r>
      <rPr>
        <sz val="3"/>
        <rFont val="Roboto"/>
      </rPr>
      <t>FLICK Hansi</t>
    </r>
  </si>
  <si>
    <r>
      <rPr>
        <sz val="3"/>
        <rFont val="Roboto"/>
      </rPr>
      <t>Hans-Dieter</t>
    </r>
  </si>
  <si>
    <r>
      <rPr>
        <sz val="3"/>
        <rFont val="Roboto"/>
      </rPr>
      <t>FLICK</t>
    </r>
  </si>
  <si>
    <r>
      <rPr>
        <sz val="3"/>
        <rFont val="Roboto"/>
      </rPr>
      <t>Germany</t>
    </r>
  </si>
  <si>
    <r>
      <rPr>
        <sz val="3"/>
        <rFont val="Roboto"/>
      </rPr>
      <t>GERLAND Hermann</t>
    </r>
  </si>
  <si>
    <r>
      <rPr>
        <sz val="3"/>
        <rFont val="Roboto"/>
      </rPr>
      <t>Hermann</t>
    </r>
  </si>
  <si>
    <r>
      <rPr>
        <sz val="3"/>
        <rFont val="Roboto"/>
      </rPr>
      <t>GERLAND</t>
    </r>
  </si>
  <si>
    <r>
      <rPr>
        <sz val="3"/>
        <rFont val="Roboto"/>
      </rPr>
      <t>ROEHL Danny</t>
    </r>
  </si>
  <si>
    <r>
      <rPr>
        <sz val="3"/>
        <rFont val="Roboto"/>
      </rPr>
      <t>Danny</t>
    </r>
  </si>
  <si>
    <r>
      <rPr>
        <sz val="3"/>
        <rFont val="Roboto"/>
      </rPr>
      <t>RÖHL</t>
    </r>
  </si>
  <si>
    <r>
      <rPr>
        <sz val="3"/>
        <rFont val="Roboto"/>
      </rPr>
      <t>SORG Marcus</t>
    </r>
  </si>
  <si>
    <r>
      <rPr>
        <sz val="3"/>
        <rFont val="Roboto"/>
      </rPr>
      <t>SORG</t>
    </r>
  </si>
  <si>
    <r>
      <rPr>
        <sz val="3"/>
        <rFont val="Roboto"/>
      </rPr>
      <t>BUTTGEREIT Mads</t>
    </r>
  </si>
  <si>
    <r>
      <rPr>
        <sz val="3"/>
        <rFont val="Roboto"/>
      </rPr>
      <t>Mads</t>
    </r>
  </si>
  <si>
    <r>
      <rPr>
        <sz val="3"/>
        <rFont val="Roboto"/>
      </rPr>
      <t>BUTTGEREIT</t>
    </r>
  </si>
  <si>
    <r>
      <rPr>
        <sz val="3"/>
        <rFont val="Roboto"/>
      </rPr>
      <t>KRONENBERG Andreas</t>
    </r>
  </si>
  <si>
    <r>
      <rPr>
        <sz val="3"/>
        <rFont val="Roboto"/>
      </rPr>
      <t>Andreas Niklaus</t>
    </r>
  </si>
  <si>
    <r>
      <rPr>
        <sz val="3"/>
        <rFont val="Roboto"/>
      </rPr>
      <t>KRONENBERG</t>
    </r>
  </si>
  <si>
    <r>
      <rPr>
        <sz val="3"/>
        <rFont val="Roboto"/>
      </rPr>
      <t>Switzerland</t>
    </r>
  </si>
  <si>
    <r>
      <rPr>
        <sz val="3"/>
        <rFont val="Roboto"/>
      </rPr>
      <t>FUCHS Michael</t>
    </r>
  </si>
  <si>
    <r>
      <rPr>
        <sz val="3"/>
        <rFont val="Roboto"/>
      </rPr>
      <t>Michael</t>
    </r>
  </si>
  <si>
    <r>
      <rPr>
        <sz val="3"/>
        <rFont val="Roboto"/>
      </rPr>
      <t>FUCHS</t>
    </r>
  </si>
  <si>
    <r>
      <rPr>
        <b/>
        <sz val="5"/>
        <rFont val="Roboto"/>
      </rPr>
      <t>Ghana (GHA)</t>
    </r>
  </si>
  <si>
    <r>
      <rPr>
        <sz val="3"/>
        <rFont val="Roboto"/>
      </rPr>
      <t>ZIGI Lawrence Ati</t>
    </r>
  </si>
  <si>
    <r>
      <rPr>
        <sz val="3"/>
        <rFont val="Roboto"/>
      </rPr>
      <t>Lawrence Ati</t>
    </r>
  </si>
  <si>
    <r>
      <rPr>
        <sz val="3"/>
        <rFont val="Roboto"/>
      </rPr>
      <t>ZIGI</t>
    </r>
  </si>
  <si>
    <r>
      <rPr>
        <sz val="3"/>
        <rFont val="Roboto"/>
      </rPr>
      <t>FC St. Gallen (SUI)</t>
    </r>
  </si>
  <si>
    <r>
      <rPr>
        <sz val="3"/>
        <rFont val="Roboto"/>
      </rPr>
      <t>LAMPTEY Tariq</t>
    </r>
  </si>
  <si>
    <r>
      <rPr>
        <sz val="3"/>
        <rFont val="Roboto"/>
      </rPr>
      <t>Tariq Kwame Nii-Lante</t>
    </r>
  </si>
  <si>
    <r>
      <rPr>
        <sz val="3"/>
        <rFont val="Roboto"/>
      </rPr>
      <t>LAMPTEY</t>
    </r>
  </si>
  <si>
    <r>
      <rPr>
        <sz val="3"/>
        <rFont val="Roboto"/>
      </rPr>
      <t>TARIQ</t>
    </r>
  </si>
  <si>
    <r>
      <rPr>
        <sz val="3"/>
        <rFont val="Roboto"/>
      </rPr>
      <t>ODOI Denis</t>
    </r>
  </si>
  <si>
    <r>
      <rPr>
        <sz val="3"/>
        <rFont val="Roboto"/>
      </rPr>
      <t>Denis Frimpong</t>
    </r>
  </si>
  <si>
    <r>
      <rPr>
        <sz val="3"/>
        <rFont val="Roboto"/>
      </rPr>
      <t>ODOI</t>
    </r>
  </si>
  <si>
    <r>
      <rPr>
        <sz val="3"/>
        <rFont val="Roboto"/>
      </rPr>
      <t>SALISU Mohammed</t>
    </r>
  </si>
  <si>
    <r>
      <rPr>
        <sz val="3"/>
        <rFont val="Roboto"/>
      </rPr>
      <t>Mohammed Salisu</t>
    </r>
  </si>
  <si>
    <r>
      <rPr>
        <sz val="3"/>
        <rFont val="Roboto"/>
      </rPr>
      <t>ABDUL KARIM</t>
    </r>
  </si>
  <si>
    <r>
      <rPr>
        <sz val="3"/>
        <rFont val="Roboto"/>
      </rPr>
      <t>SALISU</t>
    </r>
  </si>
  <si>
    <r>
      <rPr>
        <sz val="3"/>
        <rFont val="Roboto"/>
      </rPr>
      <t>PARTEY Thomas</t>
    </r>
  </si>
  <si>
    <r>
      <rPr>
        <sz val="3"/>
        <rFont val="Roboto"/>
      </rPr>
      <t>Thomas Teye</t>
    </r>
  </si>
  <si>
    <r>
      <rPr>
        <sz val="3"/>
        <rFont val="Roboto"/>
      </rPr>
      <t>PARTEY</t>
    </r>
  </si>
  <si>
    <r>
      <rPr>
        <sz val="3"/>
        <rFont val="Roboto"/>
      </rPr>
      <t>OWUSU Elisha</t>
    </r>
  </si>
  <si>
    <r>
      <rPr>
        <sz val="3"/>
        <rFont val="Roboto"/>
      </rPr>
      <t>Elisha</t>
    </r>
  </si>
  <si>
    <r>
      <rPr>
        <sz val="3"/>
        <rFont val="Roboto"/>
      </rPr>
      <t>OWUSU</t>
    </r>
  </si>
  <si>
    <r>
      <rPr>
        <sz val="3"/>
        <rFont val="Roboto"/>
      </rPr>
      <t>KAA Gent (BEL)</t>
    </r>
  </si>
  <si>
    <r>
      <rPr>
        <sz val="3"/>
        <rFont val="Roboto"/>
      </rPr>
      <t>ISSAHAKU Fatawu</t>
    </r>
  </si>
  <si>
    <r>
      <rPr>
        <sz val="3"/>
        <rFont val="Roboto"/>
      </rPr>
      <t>Abdul Fatawu</t>
    </r>
  </si>
  <si>
    <r>
      <rPr>
        <sz val="3"/>
        <rFont val="Roboto"/>
      </rPr>
      <t>ISSAHAKU</t>
    </r>
  </si>
  <si>
    <r>
      <rPr>
        <sz val="3"/>
        <rFont val="Roboto"/>
      </rPr>
      <t>FATAWU</t>
    </r>
  </si>
  <si>
    <r>
      <rPr>
        <sz val="3"/>
        <rFont val="Roboto"/>
      </rPr>
      <t>Sporting CP (POR)</t>
    </r>
  </si>
  <si>
    <r>
      <rPr>
        <sz val="3"/>
        <rFont val="Roboto"/>
      </rPr>
      <t>KYEREH Daniel-Kofi</t>
    </r>
  </si>
  <si>
    <r>
      <rPr>
        <sz val="3"/>
        <rFont val="Roboto"/>
      </rPr>
      <t>Daniel-Kofi</t>
    </r>
  </si>
  <si>
    <r>
      <rPr>
        <sz val="3"/>
        <rFont val="Roboto"/>
      </rPr>
      <t>KYEREH</t>
    </r>
  </si>
  <si>
    <r>
      <rPr>
        <sz val="3"/>
        <rFont val="Roboto"/>
      </rPr>
      <t>KYERE</t>
    </r>
  </si>
  <si>
    <r>
      <rPr>
        <sz val="3"/>
        <rFont val="Roboto"/>
      </rPr>
      <t>AYEW Jordan</t>
    </r>
  </si>
  <si>
    <r>
      <rPr>
        <sz val="3"/>
        <rFont val="Roboto"/>
      </rPr>
      <t>Jordan Pierre</t>
    </r>
  </si>
  <si>
    <r>
      <rPr>
        <sz val="3"/>
        <rFont val="Roboto"/>
      </rPr>
      <t>AYEW</t>
    </r>
  </si>
  <si>
    <r>
      <rPr>
        <sz val="3"/>
        <rFont val="Roboto"/>
      </rPr>
      <t>J. AYEW</t>
    </r>
  </si>
  <si>
    <r>
      <rPr>
        <sz val="3"/>
        <rFont val="Roboto"/>
      </rPr>
      <t>AYEW Andre</t>
    </r>
  </si>
  <si>
    <r>
      <rPr>
        <sz val="3"/>
        <rFont val="Roboto"/>
      </rPr>
      <t>André Morgan Rami</t>
    </r>
  </si>
  <si>
    <r>
      <rPr>
        <sz val="3"/>
        <rFont val="Roboto"/>
      </rPr>
      <t>A. AYEW</t>
    </r>
  </si>
  <si>
    <r>
      <rPr>
        <sz val="3"/>
        <rFont val="Roboto"/>
      </rPr>
      <t>Al Sadd SC (QAT)</t>
    </r>
  </si>
  <si>
    <r>
      <rPr>
        <sz val="3"/>
        <rFont val="Roboto"/>
      </rPr>
      <t>BUKARI Osman</t>
    </r>
  </si>
  <si>
    <r>
      <rPr>
        <sz val="3"/>
        <rFont val="Roboto"/>
      </rPr>
      <t>Osman</t>
    </r>
  </si>
  <si>
    <r>
      <rPr>
        <sz val="3"/>
        <rFont val="Roboto"/>
      </rPr>
      <t>BUKARI</t>
    </r>
  </si>
  <si>
    <r>
      <rPr>
        <sz val="3"/>
        <rFont val="Roboto"/>
      </rPr>
      <t>OSMAN</t>
    </r>
  </si>
  <si>
    <r>
      <rPr>
        <sz val="3"/>
        <rFont val="Roboto"/>
      </rPr>
      <t>DANLAD Ibrahim</t>
    </r>
  </si>
  <si>
    <r>
      <rPr>
        <sz val="3"/>
        <rFont val="Roboto"/>
      </rPr>
      <t>Danlad</t>
    </r>
  </si>
  <si>
    <r>
      <rPr>
        <sz val="3"/>
        <rFont val="Roboto"/>
      </rPr>
      <t>IBRAHIM</t>
    </r>
  </si>
  <si>
    <r>
      <rPr>
        <sz val="3"/>
        <rFont val="Roboto"/>
      </rPr>
      <t>DANLAD</t>
    </r>
  </si>
  <si>
    <r>
      <rPr>
        <sz val="3"/>
        <rFont val="Roboto"/>
      </rPr>
      <t>Asante Kotoko SC (GHA)</t>
    </r>
  </si>
  <si>
    <r>
      <rPr>
        <sz val="3"/>
        <rFont val="Roboto"/>
      </rPr>
      <t>AFRIYIE Daniel</t>
    </r>
  </si>
  <si>
    <r>
      <rPr>
        <sz val="3"/>
        <rFont val="Roboto"/>
      </rPr>
      <t>AFRIYIE BERNIEH</t>
    </r>
  </si>
  <si>
    <r>
      <rPr>
        <sz val="3"/>
        <rFont val="Roboto"/>
      </rPr>
      <t>BERNIEH</t>
    </r>
  </si>
  <si>
    <r>
      <rPr>
        <sz val="3"/>
        <rFont val="Roboto"/>
      </rPr>
      <t>Hearts Of Oak SC (GHA)</t>
    </r>
  </si>
  <si>
    <r>
      <rPr>
        <sz val="3"/>
        <rFont val="Roboto"/>
      </rPr>
      <t>MENSAH Gideon</t>
    </r>
  </si>
  <si>
    <r>
      <rPr>
        <sz val="3"/>
        <rFont val="Roboto"/>
      </rPr>
      <t>Gideon</t>
    </r>
  </si>
  <si>
    <r>
      <rPr>
        <sz val="3"/>
        <rFont val="Roboto"/>
      </rPr>
      <t>MENSAH</t>
    </r>
  </si>
  <si>
    <r>
      <rPr>
        <sz val="3"/>
        <rFont val="Roboto"/>
      </rPr>
      <t>AJ Auxerre (FRA)</t>
    </r>
  </si>
  <si>
    <r>
      <rPr>
        <sz val="3"/>
        <rFont val="Roboto"/>
      </rPr>
      <t>AIDOO Joseph</t>
    </r>
  </si>
  <si>
    <r>
      <rPr>
        <sz val="3"/>
        <rFont val="Roboto"/>
      </rPr>
      <t>Joseph</t>
    </r>
  </si>
  <si>
    <r>
      <rPr>
        <sz val="3"/>
        <rFont val="Roboto"/>
      </rPr>
      <t>AIDOO</t>
    </r>
  </si>
  <si>
    <r>
      <rPr>
        <sz val="3"/>
        <rFont val="Roboto"/>
      </rPr>
      <t>RC Celta Vigo (ESP)</t>
    </r>
  </si>
  <si>
    <r>
      <rPr>
        <sz val="3"/>
        <rFont val="Roboto"/>
      </rPr>
      <t>NURUDEEN Manaf</t>
    </r>
  </si>
  <si>
    <r>
      <rPr>
        <sz val="3"/>
        <rFont val="Roboto"/>
      </rPr>
      <t>Abdul Manaf</t>
    </r>
  </si>
  <si>
    <r>
      <rPr>
        <sz val="3"/>
        <rFont val="Roboto"/>
      </rPr>
      <t>NURUDEEN</t>
    </r>
  </si>
  <si>
    <r>
      <rPr>
        <sz val="3"/>
        <rFont val="Roboto"/>
      </rPr>
      <t>MANAF</t>
    </r>
  </si>
  <si>
    <r>
      <rPr>
        <sz val="3"/>
        <rFont val="Roboto"/>
      </rPr>
      <t>KAS Eupen (BEL)</t>
    </r>
  </si>
  <si>
    <r>
      <rPr>
        <sz val="3"/>
        <rFont val="Roboto"/>
      </rPr>
      <t>BABA Abdul Rahman</t>
    </r>
  </si>
  <si>
    <r>
      <rPr>
        <sz val="3"/>
        <rFont val="Roboto"/>
      </rPr>
      <t>Abdul Rahman</t>
    </r>
  </si>
  <si>
    <r>
      <rPr>
        <sz val="3"/>
        <rFont val="Roboto"/>
      </rPr>
      <t>BABA</t>
    </r>
  </si>
  <si>
    <r>
      <rPr>
        <sz val="3"/>
        <rFont val="Roboto"/>
      </rPr>
      <t>AMARTEY Daniel</t>
    </r>
  </si>
  <si>
    <r>
      <rPr>
        <sz val="3"/>
        <rFont val="Roboto"/>
      </rPr>
      <t>AMARTEY</t>
    </r>
  </si>
  <si>
    <r>
      <rPr>
        <sz val="3"/>
        <rFont val="Roboto"/>
      </rPr>
      <t>WILLIAMS Inaki</t>
    </r>
  </si>
  <si>
    <r>
      <rPr>
        <sz val="3"/>
        <rFont val="Roboto"/>
      </rPr>
      <t>Iñaki</t>
    </r>
  </si>
  <si>
    <r>
      <rPr>
        <sz val="3"/>
        <rFont val="Roboto"/>
      </rPr>
      <t>WILLIAMS ARTHUER</t>
    </r>
  </si>
  <si>
    <r>
      <rPr>
        <sz val="3"/>
        <rFont val="Roboto"/>
      </rPr>
      <t>IÑAKI</t>
    </r>
  </si>
  <si>
    <r>
      <rPr>
        <sz val="3"/>
        <rFont val="Roboto"/>
      </rPr>
      <t>Athletic Club (ESP)</t>
    </r>
  </si>
  <si>
    <r>
      <rPr>
        <sz val="3"/>
        <rFont val="Roboto"/>
      </rPr>
      <t>KUDUS Mohammed</t>
    </r>
  </si>
  <si>
    <r>
      <rPr>
        <sz val="3"/>
        <rFont val="Roboto"/>
      </rPr>
      <t>Kudus</t>
    </r>
  </si>
  <si>
    <r>
      <rPr>
        <sz val="3"/>
        <rFont val="Roboto"/>
      </rPr>
      <t>MOHAMMED</t>
    </r>
  </si>
  <si>
    <r>
      <rPr>
        <sz val="3"/>
        <rFont val="Roboto"/>
      </rPr>
      <t>KUDUS</t>
    </r>
  </si>
  <si>
    <r>
      <rPr>
        <sz val="3"/>
        <rFont val="Roboto"/>
      </rPr>
      <t>AFC Ajax (NED)</t>
    </r>
  </si>
  <si>
    <r>
      <rPr>
        <sz val="3"/>
        <rFont val="Roboto"/>
      </rPr>
      <t>ABDUL SAMED Salis</t>
    </r>
  </si>
  <si>
    <r>
      <rPr>
        <sz val="3"/>
        <rFont val="Roboto"/>
      </rPr>
      <t>Salis</t>
    </r>
  </si>
  <si>
    <r>
      <rPr>
        <sz val="3"/>
        <rFont val="Roboto"/>
      </rPr>
      <t>ABDUL SAMED</t>
    </r>
  </si>
  <si>
    <r>
      <rPr>
        <sz val="3"/>
        <rFont val="Roboto"/>
      </rPr>
      <t>SALIS</t>
    </r>
  </si>
  <si>
    <r>
      <rPr>
        <sz val="3"/>
        <rFont val="Roboto"/>
      </rPr>
      <t>SULEMANA Kamaldeen</t>
    </r>
  </si>
  <si>
    <r>
      <rPr>
        <sz val="3"/>
        <rFont val="Roboto"/>
      </rPr>
      <t>Kamaldeen</t>
    </r>
  </si>
  <si>
    <r>
      <rPr>
        <sz val="3"/>
        <rFont val="Roboto"/>
      </rPr>
      <t>SULEMANA</t>
    </r>
  </si>
  <si>
    <r>
      <rPr>
        <sz val="3"/>
        <rFont val="Roboto"/>
      </rPr>
      <t>DJIKU Alexander</t>
    </r>
  </si>
  <si>
    <r>
      <rPr>
        <sz val="3"/>
        <rFont val="Roboto"/>
      </rPr>
      <t>Alexander Kwabena Baidooh</t>
    </r>
  </si>
  <si>
    <r>
      <rPr>
        <sz val="3"/>
        <rFont val="Roboto"/>
      </rPr>
      <t>DJIKU</t>
    </r>
  </si>
  <si>
    <r>
      <rPr>
        <sz val="3"/>
        <rFont val="Roboto"/>
      </rPr>
      <t>RC Strasbourg (FRA)</t>
    </r>
  </si>
  <si>
    <r>
      <rPr>
        <sz val="3"/>
        <rFont val="Roboto"/>
      </rPr>
      <t>SOWAH Kamal</t>
    </r>
  </si>
  <si>
    <r>
      <rPr>
        <sz val="3"/>
        <rFont val="Roboto"/>
      </rPr>
      <t>Kamal</t>
    </r>
  </si>
  <si>
    <r>
      <rPr>
        <sz val="3"/>
        <rFont val="Roboto"/>
      </rPr>
      <t>SOWAH</t>
    </r>
  </si>
  <si>
    <r>
      <rPr>
        <sz val="3"/>
        <rFont val="Roboto"/>
      </rPr>
      <t>SEMENYO Antoine</t>
    </r>
  </si>
  <si>
    <r>
      <rPr>
        <sz val="3"/>
        <rFont val="Roboto"/>
      </rPr>
      <t>Antoine Serlom</t>
    </r>
  </si>
  <si>
    <r>
      <rPr>
        <sz val="3"/>
        <rFont val="Roboto"/>
      </rPr>
      <t>SEMENYO</t>
    </r>
  </si>
  <si>
    <r>
      <rPr>
        <sz val="3"/>
        <rFont val="Roboto"/>
      </rPr>
      <t>Bristol City FC (ENG)</t>
    </r>
  </si>
  <si>
    <r>
      <rPr>
        <sz val="3"/>
        <rFont val="Roboto"/>
      </rPr>
      <t>ALIDU Seidu</t>
    </r>
  </si>
  <si>
    <r>
      <rPr>
        <sz val="3"/>
        <rFont val="Roboto"/>
      </rPr>
      <t>Seidu</t>
    </r>
  </si>
  <si>
    <r>
      <rPr>
        <sz val="3"/>
        <rFont val="Roboto"/>
      </rPr>
      <t>ALIDU</t>
    </r>
  </si>
  <si>
    <r>
      <rPr>
        <sz val="3"/>
        <rFont val="Roboto"/>
      </rPr>
      <t>SEIDU</t>
    </r>
  </si>
  <si>
    <r>
      <rPr>
        <sz val="3"/>
        <rFont val="Roboto"/>
      </rPr>
      <t>Clermont Foot (FRA)</t>
    </r>
  </si>
  <si>
    <r>
      <rPr>
        <sz val="3"/>
        <rFont val="Roboto"/>
      </rPr>
      <t>ADDO Otto</t>
    </r>
  </si>
  <si>
    <r>
      <rPr>
        <sz val="3"/>
        <rFont val="Roboto"/>
      </rPr>
      <t>Nana Otto</t>
    </r>
  </si>
  <si>
    <r>
      <rPr>
        <sz val="3"/>
        <rFont val="Roboto"/>
      </rPr>
      <t>ADDO</t>
    </r>
  </si>
  <si>
    <r>
      <rPr>
        <sz val="3"/>
        <rFont val="Roboto"/>
      </rPr>
      <t>Ghana</t>
    </r>
  </si>
  <si>
    <r>
      <rPr>
        <sz val="3"/>
        <rFont val="Roboto"/>
      </rPr>
      <t>BOATENG George</t>
    </r>
  </si>
  <si>
    <r>
      <rPr>
        <sz val="3"/>
        <rFont val="Roboto"/>
      </rPr>
      <t>George</t>
    </r>
  </si>
  <si>
    <r>
      <rPr>
        <sz val="3"/>
        <rFont val="Roboto"/>
      </rPr>
      <t>ANTWI BOATENG</t>
    </r>
  </si>
  <si>
    <r>
      <rPr>
        <sz val="3"/>
        <rFont val="Roboto"/>
      </rPr>
      <t>DRAMANI Mas-Ud</t>
    </r>
  </si>
  <si>
    <r>
      <rPr>
        <sz val="3"/>
        <rFont val="Roboto"/>
      </rPr>
      <t>Mas-Ud Didi</t>
    </r>
  </si>
  <si>
    <r>
      <rPr>
        <sz val="3"/>
        <rFont val="Roboto"/>
      </rPr>
      <t>DRAMANI</t>
    </r>
  </si>
  <si>
    <r>
      <rPr>
        <sz val="3"/>
        <rFont val="Roboto"/>
      </rPr>
      <t>KINGSON Richard</t>
    </r>
  </si>
  <si>
    <r>
      <rPr>
        <sz val="3"/>
        <rFont val="Roboto"/>
      </rPr>
      <t>Richard</t>
    </r>
  </si>
  <si>
    <r>
      <rPr>
        <sz val="3"/>
        <rFont val="Roboto"/>
      </rPr>
      <t>KINGSON</t>
    </r>
  </si>
  <si>
    <r>
      <rPr>
        <b/>
        <sz val="5"/>
        <rFont val="Roboto"/>
      </rPr>
      <t>IR Iran (IRN)</t>
    </r>
  </si>
  <si>
    <r>
      <rPr>
        <sz val="3"/>
        <rFont val="Roboto"/>
      </rPr>
      <t>BEIRANVAND Alireza</t>
    </r>
  </si>
  <si>
    <r>
      <rPr>
        <sz val="3"/>
        <rFont val="Roboto"/>
      </rPr>
      <t>Ali Reza</t>
    </r>
  </si>
  <si>
    <r>
      <rPr>
        <sz val="3"/>
        <rFont val="Roboto"/>
      </rPr>
      <t>SAFARBEIRANVAND</t>
    </r>
  </si>
  <si>
    <r>
      <rPr>
        <sz val="3"/>
        <rFont val="Roboto"/>
      </rPr>
      <t>ALIREZA BEIRANVAND</t>
    </r>
  </si>
  <si>
    <r>
      <rPr>
        <sz val="3"/>
        <rFont val="Roboto"/>
      </rPr>
      <t>Perspolis Tehran (IRN)</t>
    </r>
  </si>
  <si>
    <r>
      <rPr>
        <sz val="3"/>
        <rFont val="Roboto"/>
      </rPr>
      <t>MOHARRAMI Sadegh</t>
    </r>
  </si>
  <si>
    <r>
      <rPr>
        <sz val="3"/>
        <rFont val="Roboto"/>
      </rPr>
      <t>Sadegh</t>
    </r>
  </si>
  <si>
    <r>
      <rPr>
        <sz val="3"/>
        <rFont val="Roboto"/>
      </rPr>
      <t>MOHARRAMI GETGASARI</t>
    </r>
  </si>
  <si>
    <r>
      <rPr>
        <sz val="3"/>
        <rFont val="Roboto"/>
      </rPr>
      <t>MOHARRAMI</t>
    </r>
  </si>
  <si>
    <r>
      <rPr>
        <sz val="3"/>
        <rFont val="Roboto"/>
      </rPr>
      <t>HAJISAFI Ehsan</t>
    </r>
  </si>
  <si>
    <r>
      <rPr>
        <sz val="3"/>
        <rFont val="Roboto"/>
      </rPr>
      <t>Ehsan</t>
    </r>
  </si>
  <si>
    <r>
      <rPr>
        <sz val="3"/>
        <rFont val="Roboto"/>
      </rPr>
      <t>HAJI SAFI</t>
    </r>
  </si>
  <si>
    <r>
      <rPr>
        <sz val="3"/>
        <rFont val="Roboto"/>
      </rPr>
      <t>E. HAJISAFI</t>
    </r>
  </si>
  <si>
    <r>
      <rPr>
        <sz val="3"/>
        <rFont val="Roboto"/>
      </rPr>
      <t>KHALILZADEH Shoja</t>
    </r>
  </si>
  <si>
    <r>
      <rPr>
        <sz val="3"/>
        <rFont val="Roboto"/>
      </rPr>
      <t>Shojae</t>
    </r>
  </si>
  <si>
    <r>
      <rPr>
        <sz val="3"/>
        <rFont val="Roboto"/>
      </rPr>
      <t>KHALILZADEH</t>
    </r>
  </si>
  <si>
    <r>
      <rPr>
        <sz val="3"/>
        <rFont val="Roboto"/>
      </rPr>
      <t>SHOJA</t>
    </r>
  </si>
  <si>
    <r>
      <rPr>
        <sz val="3"/>
        <rFont val="Roboto"/>
      </rPr>
      <t>Al Ahli SC (QAT)</t>
    </r>
  </si>
  <si>
    <r>
      <rPr>
        <sz val="3"/>
        <rFont val="Roboto"/>
      </rPr>
      <t>MOHAMMADI Milad</t>
    </r>
  </si>
  <si>
    <r>
      <rPr>
        <sz val="3"/>
        <rFont val="Roboto"/>
      </rPr>
      <t>Milad</t>
    </r>
  </si>
  <si>
    <r>
      <rPr>
        <sz val="3"/>
        <rFont val="Roboto"/>
      </rPr>
      <t>MOHAMMADIKESHMARZI</t>
    </r>
  </si>
  <si>
    <r>
      <rPr>
        <sz val="3"/>
        <rFont val="Roboto"/>
      </rPr>
      <t>M. MOHAMMADI</t>
    </r>
  </si>
  <si>
    <r>
      <rPr>
        <sz val="3"/>
        <rFont val="Roboto"/>
      </rPr>
      <t>EZATOLAHI Saeid</t>
    </r>
  </si>
  <si>
    <r>
      <rPr>
        <sz val="3"/>
        <rFont val="Roboto"/>
      </rPr>
      <t>Saeid</t>
    </r>
  </si>
  <si>
    <r>
      <rPr>
        <sz val="3"/>
        <rFont val="Roboto"/>
      </rPr>
      <t>EZATOLAHI AFAGH</t>
    </r>
  </si>
  <si>
    <r>
      <rPr>
        <sz val="3"/>
        <rFont val="Roboto"/>
      </rPr>
      <t>S. EZATOLAHI</t>
    </r>
  </si>
  <si>
    <r>
      <rPr>
        <sz val="3"/>
        <rFont val="Roboto"/>
      </rPr>
      <t>Vejle BK (DEN)</t>
    </r>
  </si>
  <si>
    <r>
      <rPr>
        <sz val="3"/>
        <rFont val="Roboto"/>
      </rPr>
      <t>JAHANBAKHSH Alireza</t>
    </r>
  </si>
  <si>
    <r>
      <rPr>
        <sz val="3"/>
        <rFont val="Roboto"/>
      </rPr>
      <t>Alireza</t>
    </r>
  </si>
  <si>
    <r>
      <rPr>
        <sz val="3"/>
        <rFont val="Roboto"/>
      </rPr>
      <t>JAHAN BAKHSH JIRANDEH</t>
    </r>
  </si>
  <si>
    <r>
      <rPr>
        <sz val="3"/>
        <rFont val="Roboto"/>
      </rPr>
      <t>A. JAHANBAKHSH</t>
    </r>
  </si>
  <si>
    <r>
      <rPr>
        <sz val="3"/>
        <rFont val="Roboto"/>
      </rPr>
      <t>Feyenoord Rotterdam (NED)</t>
    </r>
  </si>
  <si>
    <r>
      <rPr>
        <sz val="3"/>
        <rFont val="Roboto"/>
      </rPr>
      <t>POURALIGANJI Morteza</t>
    </r>
  </si>
  <si>
    <r>
      <rPr>
        <sz val="3"/>
        <rFont val="Roboto"/>
      </rPr>
      <t>Morteza</t>
    </r>
  </si>
  <si>
    <r>
      <rPr>
        <sz val="3"/>
        <rFont val="Roboto"/>
      </rPr>
      <t>POURALI GANJI</t>
    </r>
  </si>
  <si>
    <r>
      <rPr>
        <sz val="3"/>
        <rFont val="Roboto"/>
      </rPr>
      <t>M. POURALIGANJI</t>
    </r>
  </si>
  <si>
    <r>
      <rPr>
        <sz val="3"/>
        <rFont val="Roboto"/>
      </rPr>
      <t>TAREMI Mehdi</t>
    </r>
  </si>
  <si>
    <r>
      <rPr>
        <sz val="3"/>
        <rFont val="Roboto"/>
      </rPr>
      <t>Mehdi</t>
    </r>
  </si>
  <si>
    <r>
      <rPr>
        <sz val="3"/>
        <rFont val="Roboto"/>
      </rPr>
      <t>TAREMI</t>
    </r>
  </si>
  <si>
    <r>
      <rPr>
        <sz val="3"/>
        <rFont val="Roboto"/>
      </rPr>
      <t>ANSARIFARD Karim</t>
    </r>
  </si>
  <si>
    <r>
      <rPr>
        <sz val="3"/>
        <rFont val="Roboto"/>
      </rPr>
      <t>Karim</t>
    </r>
  </si>
  <si>
    <r>
      <rPr>
        <sz val="3"/>
        <rFont val="Roboto"/>
      </rPr>
      <t>ANSARI FARD</t>
    </r>
  </si>
  <si>
    <r>
      <rPr>
        <sz val="3"/>
        <rFont val="Roboto"/>
      </rPr>
      <t>KARIM</t>
    </r>
  </si>
  <si>
    <r>
      <rPr>
        <sz val="3"/>
        <rFont val="Roboto"/>
      </rPr>
      <t>AC Omonia (CYP)</t>
    </r>
  </si>
  <si>
    <r>
      <rPr>
        <sz val="3"/>
        <rFont val="Roboto"/>
      </rPr>
      <t>AMIRI Vahid</t>
    </r>
  </si>
  <si>
    <r>
      <rPr>
        <sz val="3"/>
        <rFont val="Roboto"/>
      </rPr>
      <t>Vahid</t>
    </r>
  </si>
  <si>
    <r>
      <rPr>
        <sz val="3"/>
        <rFont val="Roboto"/>
      </rPr>
      <t>AMIRI</t>
    </r>
  </si>
  <si>
    <r>
      <rPr>
        <sz val="3"/>
        <rFont val="Roboto"/>
      </rPr>
      <t>V. AMIRI</t>
    </r>
  </si>
  <si>
    <r>
      <rPr>
        <sz val="3"/>
        <rFont val="Roboto"/>
      </rPr>
      <t>NIAZMAND Payam</t>
    </r>
  </si>
  <si>
    <r>
      <rPr>
        <sz val="3"/>
        <rFont val="Roboto"/>
      </rPr>
      <t>Seyed Payam</t>
    </r>
  </si>
  <si>
    <r>
      <rPr>
        <sz val="3"/>
        <rFont val="Roboto"/>
      </rPr>
      <t>NIAZMANDGHADER</t>
    </r>
  </si>
  <si>
    <r>
      <rPr>
        <sz val="3"/>
        <rFont val="Roboto"/>
      </rPr>
      <t>PAYAM</t>
    </r>
  </si>
  <si>
    <r>
      <rPr>
        <sz val="3"/>
        <rFont val="Roboto"/>
      </rPr>
      <t>Sepahan FC (IRN)</t>
    </r>
  </si>
  <si>
    <r>
      <rPr>
        <sz val="3"/>
        <rFont val="Roboto"/>
      </rPr>
      <t>KANANI Hossein</t>
    </r>
  </si>
  <si>
    <r>
      <rPr>
        <sz val="3"/>
        <rFont val="Roboto"/>
      </rPr>
      <t>Mohammadhossein</t>
    </r>
  </si>
  <si>
    <r>
      <rPr>
        <sz val="3"/>
        <rFont val="Roboto"/>
      </rPr>
      <t>KANANI ZADEGAN</t>
    </r>
  </si>
  <si>
    <r>
      <rPr>
        <sz val="3"/>
        <rFont val="Roboto"/>
      </rPr>
      <t>KANANI</t>
    </r>
  </si>
  <si>
    <r>
      <rPr>
        <sz val="3"/>
        <rFont val="Roboto"/>
      </rPr>
      <t>GHODDOS Saman</t>
    </r>
  </si>
  <si>
    <r>
      <rPr>
        <sz val="3"/>
        <rFont val="Roboto"/>
      </rPr>
      <t>Seyed Saman</t>
    </r>
  </si>
  <si>
    <r>
      <rPr>
        <sz val="3"/>
        <rFont val="Roboto"/>
      </rPr>
      <t>GHODDOOS</t>
    </r>
  </si>
  <si>
    <r>
      <rPr>
        <sz val="3"/>
        <rFont val="Roboto"/>
      </rPr>
      <t>GHODDOS</t>
    </r>
  </si>
  <si>
    <r>
      <rPr>
        <sz val="3"/>
        <rFont val="Roboto"/>
      </rPr>
      <t>CHESHMI Roozbeh</t>
    </r>
  </si>
  <si>
    <r>
      <rPr>
        <sz val="3"/>
        <rFont val="Roboto"/>
      </rPr>
      <t>Roozbeh</t>
    </r>
  </si>
  <si>
    <r>
      <rPr>
        <sz val="3"/>
        <rFont val="Roboto"/>
      </rPr>
      <t>CHESHMI</t>
    </r>
  </si>
  <si>
    <r>
      <rPr>
        <sz val="3"/>
        <rFont val="Roboto"/>
      </rPr>
      <t>ROOZBEH</t>
    </r>
  </si>
  <si>
    <r>
      <rPr>
        <sz val="3"/>
        <rFont val="Roboto"/>
      </rPr>
      <t>Esteghlal Tehran FC (IRN)</t>
    </r>
  </si>
  <si>
    <r>
      <rPr>
        <sz val="3"/>
        <rFont val="Roboto"/>
      </rPr>
      <t>TORABI Mehdi</t>
    </r>
  </si>
  <si>
    <r>
      <rPr>
        <sz val="3"/>
        <rFont val="Roboto"/>
      </rPr>
      <t>Mahdi</t>
    </r>
  </si>
  <si>
    <r>
      <rPr>
        <sz val="3"/>
        <rFont val="Roboto"/>
      </rPr>
      <t>TORABI</t>
    </r>
  </si>
  <si>
    <r>
      <rPr>
        <sz val="3"/>
        <rFont val="Roboto"/>
      </rPr>
      <t>M. TORABI</t>
    </r>
  </si>
  <si>
    <r>
      <rPr>
        <sz val="3"/>
        <rFont val="Roboto"/>
      </rPr>
      <t>Persepolis FC (IRN)</t>
    </r>
  </si>
  <si>
    <r>
      <rPr>
        <sz val="3"/>
        <rFont val="Roboto"/>
      </rPr>
      <t>GHOLIZADEH Ali</t>
    </r>
  </si>
  <si>
    <r>
      <rPr>
        <sz val="3"/>
        <rFont val="Roboto"/>
      </rPr>
      <t>Ali</t>
    </r>
  </si>
  <si>
    <r>
      <rPr>
        <sz val="3"/>
        <rFont val="Roboto"/>
      </rPr>
      <t>GHOLI ZADEHNOJEHDEH</t>
    </r>
  </si>
  <si>
    <r>
      <rPr>
        <sz val="3"/>
        <rFont val="Roboto"/>
      </rPr>
      <t>A. GHOLIZADEH</t>
    </r>
  </si>
  <si>
    <r>
      <rPr>
        <sz val="3"/>
        <rFont val="Roboto"/>
      </rPr>
      <t>Sporting Charleroi (BEL)</t>
    </r>
  </si>
  <si>
    <r>
      <rPr>
        <sz val="3"/>
        <rFont val="Roboto"/>
      </rPr>
      <t>KARIMI Ali</t>
    </r>
  </si>
  <si>
    <r>
      <rPr>
        <sz val="3"/>
        <rFont val="Roboto"/>
      </rPr>
      <t>KARIMI</t>
    </r>
  </si>
  <si>
    <r>
      <rPr>
        <sz val="3"/>
        <rFont val="Roboto"/>
      </rPr>
      <t>A. KARIMI</t>
    </r>
  </si>
  <si>
    <r>
      <rPr>
        <sz val="3"/>
        <rFont val="Roboto"/>
      </rPr>
      <t>Kayserispor (TUR)</t>
    </r>
  </si>
  <si>
    <r>
      <rPr>
        <sz val="3"/>
        <rFont val="Roboto"/>
      </rPr>
      <t>HOSSEINI Majid</t>
    </r>
  </si>
  <si>
    <r>
      <rPr>
        <sz val="3"/>
        <rFont val="Roboto"/>
      </rPr>
      <t>Seyedmajid</t>
    </r>
  </si>
  <si>
    <r>
      <rPr>
        <sz val="3"/>
        <rFont val="Roboto"/>
      </rPr>
      <t>HOSSEINI</t>
    </r>
  </si>
  <si>
    <r>
      <rPr>
        <sz val="3"/>
        <rFont val="Roboto"/>
      </rPr>
      <t>MAJID</t>
    </r>
  </si>
  <si>
    <r>
      <rPr>
        <sz val="3"/>
        <rFont val="Roboto"/>
      </rPr>
      <t>AZMOUN Sardar</t>
    </r>
  </si>
  <si>
    <r>
      <rPr>
        <sz val="3"/>
        <rFont val="Roboto"/>
      </rPr>
      <t>Sardar</t>
    </r>
  </si>
  <si>
    <r>
      <rPr>
        <sz val="3"/>
        <rFont val="Roboto"/>
      </rPr>
      <t>AZMOUN</t>
    </r>
  </si>
  <si>
    <r>
      <rPr>
        <sz val="3"/>
        <rFont val="Roboto"/>
      </rPr>
      <t>S. AZMOUN</t>
    </r>
  </si>
  <si>
    <r>
      <rPr>
        <sz val="3"/>
        <rFont val="Roboto"/>
      </rPr>
      <t>NOOROLLAHI Ahmad</t>
    </r>
  </si>
  <si>
    <r>
      <rPr>
        <sz val="3"/>
        <rFont val="Roboto"/>
      </rPr>
      <t>Ahmad</t>
    </r>
  </si>
  <si>
    <r>
      <rPr>
        <sz val="3"/>
        <rFont val="Roboto"/>
      </rPr>
      <t>NOOROLLAHI</t>
    </r>
  </si>
  <si>
    <r>
      <rPr>
        <sz val="3"/>
        <rFont val="Roboto"/>
      </rPr>
      <t>AHMAD</t>
    </r>
  </si>
  <si>
    <r>
      <rPr>
        <sz val="3"/>
        <rFont val="Roboto"/>
      </rPr>
      <t>Shabab Al Ahli Club (UAE)</t>
    </r>
  </si>
  <si>
    <r>
      <rPr>
        <sz val="3"/>
        <rFont val="Roboto"/>
      </rPr>
      <t>ABEDZADEH Amir</t>
    </r>
  </si>
  <si>
    <r>
      <rPr>
        <sz val="3"/>
        <rFont val="Roboto"/>
      </rPr>
      <t>Amir</t>
    </r>
  </si>
  <si>
    <r>
      <rPr>
        <sz val="3"/>
        <rFont val="Roboto"/>
      </rPr>
      <t>ABEDZADEH</t>
    </r>
  </si>
  <si>
    <r>
      <rPr>
        <sz val="3"/>
        <rFont val="Roboto"/>
      </rPr>
      <t>SD Ponferradina (ESP)</t>
    </r>
  </si>
  <si>
    <r>
      <rPr>
        <sz val="3"/>
        <rFont val="Roboto"/>
      </rPr>
      <t>REZAEIAN Ramin</t>
    </r>
  </si>
  <si>
    <r>
      <rPr>
        <sz val="3"/>
        <rFont val="Roboto"/>
      </rPr>
      <t>Ramin</t>
    </r>
  </si>
  <si>
    <r>
      <rPr>
        <sz val="3"/>
        <rFont val="Roboto"/>
      </rPr>
      <t>REZAEIANSEMESKANDI</t>
    </r>
  </si>
  <si>
    <r>
      <rPr>
        <sz val="3"/>
        <rFont val="Roboto"/>
      </rPr>
      <t>RAMIN</t>
    </r>
  </si>
  <si>
    <r>
      <rPr>
        <sz val="3"/>
        <rFont val="Roboto"/>
      </rPr>
      <t>HOSSEINI Hossein</t>
    </r>
  </si>
  <si>
    <r>
      <rPr>
        <sz val="3"/>
        <rFont val="Roboto"/>
      </rPr>
      <t>Seyedhossein</t>
    </r>
  </si>
  <si>
    <r>
      <rPr>
        <sz val="3"/>
        <rFont val="Roboto"/>
      </rPr>
      <t>H. HOSSEINI</t>
    </r>
  </si>
  <si>
    <r>
      <rPr>
        <sz val="3"/>
        <rFont val="Roboto"/>
      </rPr>
      <t>JALALI Abolfazl</t>
    </r>
  </si>
  <si>
    <r>
      <rPr>
        <sz val="3"/>
        <rFont val="Roboto"/>
      </rPr>
      <t>Seyedabolfazl</t>
    </r>
  </si>
  <si>
    <r>
      <rPr>
        <sz val="3"/>
        <rFont val="Roboto"/>
      </rPr>
      <t>JALALIBOORANI</t>
    </r>
  </si>
  <si>
    <r>
      <rPr>
        <sz val="3"/>
        <rFont val="Roboto"/>
      </rPr>
      <t>JALALI</t>
    </r>
  </si>
  <si>
    <r>
      <rPr>
        <sz val="3"/>
        <rFont val="Roboto"/>
      </rPr>
      <t>QUEIROZ Carlos</t>
    </r>
  </si>
  <si>
    <r>
      <rPr>
        <sz val="3"/>
        <rFont val="Roboto"/>
      </rPr>
      <t>BRITO LEAL DE QUEIROZ</t>
    </r>
  </si>
  <si>
    <r>
      <rPr>
        <sz val="3"/>
        <rFont val="Roboto"/>
      </rPr>
      <t>Portugal</t>
    </r>
  </si>
  <si>
    <r>
      <rPr>
        <sz val="3"/>
        <rFont val="Roboto"/>
      </rPr>
      <t>DOS SANTOS Rogerio</t>
    </r>
  </si>
  <si>
    <r>
      <rPr>
        <sz val="3"/>
        <rFont val="Roboto"/>
      </rPr>
      <t>Rogerio Paulo</t>
    </r>
  </si>
  <si>
    <r>
      <rPr>
        <sz val="3"/>
        <rFont val="Roboto"/>
      </rPr>
      <t>DOS SANTOS CESAR DE SA</t>
    </r>
  </si>
  <si>
    <r>
      <rPr>
        <sz val="3"/>
        <rFont val="Roboto"/>
      </rPr>
      <t>AGHAJANIAN Markar</t>
    </r>
  </si>
  <si>
    <r>
      <rPr>
        <sz val="3"/>
        <rFont val="Roboto"/>
      </rPr>
      <t>Markar</t>
    </r>
  </si>
  <si>
    <r>
      <rPr>
        <sz val="3"/>
        <rFont val="Roboto"/>
      </rPr>
      <t>AGHAJANIAN</t>
    </r>
  </si>
  <si>
    <r>
      <rPr>
        <sz val="3"/>
        <rFont val="Roboto"/>
      </rPr>
      <t>IR Iran</t>
    </r>
  </si>
  <si>
    <r>
      <rPr>
        <sz val="3"/>
        <rFont val="Roboto"/>
      </rPr>
      <t>MATEUS Bruno</t>
    </r>
  </si>
  <si>
    <r>
      <rPr>
        <sz val="3"/>
        <rFont val="Roboto"/>
      </rPr>
      <t>Bruno Felix</t>
    </r>
  </si>
  <si>
    <r>
      <rPr>
        <sz val="3"/>
        <rFont val="Roboto"/>
      </rPr>
      <t>MATEUS OLIVEIRA</t>
    </r>
  </si>
  <si>
    <r>
      <rPr>
        <sz val="3"/>
        <rFont val="Roboto"/>
      </rPr>
      <t>LOPES Alexandre</t>
    </r>
  </si>
  <si>
    <r>
      <rPr>
        <sz val="3"/>
        <rFont val="Roboto"/>
      </rPr>
      <t>Alexandre Felipe</t>
    </r>
  </si>
  <si>
    <r>
      <rPr>
        <sz val="3"/>
        <rFont val="Roboto"/>
      </rPr>
      <t>VILAR LOPES</t>
    </r>
  </si>
  <si>
    <r>
      <rPr>
        <b/>
        <sz val="5"/>
        <rFont val="Roboto"/>
      </rPr>
      <t>Japan (JPN)</t>
    </r>
  </si>
  <si>
    <r>
      <rPr>
        <sz val="3"/>
        <rFont val="Roboto"/>
      </rPr>
      <t>KAWASHIMA Eiji</t>
    </r>
  </si>
  <si>
    <r>
      <rPr>
        <sz val="3"/>
        <rFont val="Roboto"/>
      </rPr>
      <t>Eiji</t>
    </r>
  </si>
  <si>
    <r>
      <rPr>
        <sz val="3"/>
        <rFont val="Roboto"/>
      </rPr>
      <t>KAWASHIMA</t>
    </r>
  </si>
  <si>
    <r>
      <rPr>
        <sz val="3"/>
        <rFont val="Roboto"/>
      </rPr>
      <t>YAMANE Miki</t>
    </r>
  </si>
  <si>
    <r>
      <rPr>
        <sz val="3"/>
        <rFont val="Roboto"/>
      </rPr>
      <t>Miki</t>
    </r>
  </si>
  <si>
    <r>
      <rPr>
        <sz val="3"/>
        <rFont val="Roboto"/>
      </rPr>
      <t>YAMANE</t>
    </r>
  </si>
  <si>
    <r>
      <rPr>
        <sz val="3"/>
        <rFont val="Roboto"/>
      </rPr>
      <t>Kawasaki Frontale (JPN)</t>
    </r>
  </si>
  <si>
    <r>
      <rPr>
        <sz val="3"/>
        <rFont val="Roboto"/>
      </rPr>
      <t>TANIGUCHI Shogo</t>
    </r>
  </si>
  <si>
    <r>
      <rPr>
        <sz val="3"/>
        <rFont val="Roboto"/>
      </rPr>
      <t>Shogo</t>
    </r>
  </si>
  <si>
    <r>
      <rPr>
        <sz val="3"/>
        <rFont val="Roboto"/>
      </rPr>
      <t>TANIGUCHI</t>
    </r>
  </si>
  <si>
    <r>
      <rPr>
        <sz val="3"/>
        <rFont val="Roboto"/>
      </rPr>
      <t>ITAKURA Kou</t>
    </r>
  </si>
  <si>
    <r>
      <rPr>
        <sz val="3"/>
        <rFont val="Roboto"/>
      </rPr>
      <t>Kou</t>
    </r>
  </si>
  <si>
    <r>
      <rPr>
        <sz val="3"/>
        <rFont val="Roboto"/>
      </rPr>
      <t>ITAKURA</t>
    </r>
  </si>
  <si>
    <r>
      <rPr>
        <sz val="3"/>
        <rFont val="Roboto"/>
      </rPr>
      <t>NAGATOMO Yuto</t>
    </r>
  </si>
  <si>
    <r>
      <rPr>
        <sz val="3"/>
        <rFont val="Roboto"/>
      </rPr>
      <t>Yuto</t>
    </r>
  </si>
  <si>
    <r>
      <rPr>
        <sz val="3"/>
        <rFont val="Roboto"/>
      </rPr>
      <t>NAGATOMO</t>
    </r>
  </si>
  <si>
    <r>
      <rPr>
        <sz val="3"/>
        <rFont val="Roboto"/>
      </rPr>
      <t>FC Tokyo (JPN)</t>
    </r>
  </si>
  <si>
    <r>
      <rPr>
        <sz val="3"/>
        <rFont val="Roboto"/>
      </rPr>
      <t>ENDO Wataru</t>
    </r>
  </si>
  <si>
    <r>
      <rPr>
        <sz val="3"/>
        <rFont val="Roboto"/>
      </rPr>
      <t>Wataru</t>
    </r>
  </si>
  <si>
    <r>
      <rPr>
        <sz val="3"/>
        <rFont val="Roboto"/>
      </rPr>
      <t>ENDO</t>
    </r>
  </si>
  <si>
    <r>
      <rPr>
        <sz val="3"/>
        <rFont val="Roboto"/>
      </rPr>
      <t>SHIBASAKI Gaku</t>
    </r>
  </si>
  <si>
    <r>
      <rPr>
        <sz val="3"/>
        <rFont val="Roboto"/>
      </rPr>
      <t>Gaku</t>
    </r>
  </si>
  <si>
    <r>
      <rPr>
        <sz val="3"/>
        <rFont val="Roboto"/>
      </rPr>
      <t>SHIBASAKI</t>
    </r>
  </si>
  <si>
    <r>
      <rPr>
        <sz val="3"/>
        <rFont val="Roboto"/>
      </rPr>
      <t>GAKU</t>
    </r>
  </si>
  <si>
    <r>
      <rPr>
        <sz val="3"/>
        <rFont val="Roboto"/>
      </rPr>
      <t>CD Leganés (ESP)</t>
    </r>
  </si>
  <si>
    <r>
      <rPr>
        <sz val="3"/>
        <rFont val="Roboto"/>
      </rPr>
      <t>DOAN Ritsu</t>
    </r>
  </si>
  <si>
    <r>
      <rPr>
        <sz val="3"/>
        <rFont val="Roboto"/>
      </rPr>
      <t>Ritsu</t>
    </r>
  </si>
  <si>
    <r>
      <rPr>
        <sz val="3"/>
        <rFont val="Roboto"/>
      </rPr>
      <t>DOAN</t>
    </r>
  </si>
  <si>
    <r>
      <rPr>
        <sz val="3"/>
        <rFont val="Roboto"/>
      </rPr>
      <t>MITOMA Kaoru</t>
    </r>
  </si>
  <si>
    <r>
      <rPr>
        <sz val="3"/>
        <rFont val="Roboto"/>
      </rPr>
      <t>Kaoru</t>
    </r>
  </si>
  <si>
    <r>
      <rPr>
        <sz val="3"/>
        <rFont val="Roboto"/>
      </rPr>
      <t>MITOMA</t>
    </r>
  </si>
  <si>
    <r>
      <rPr>
        <sz val="3"/>
        <rFont val="Roboto"/>
      </rPr>
      <t>MINAMINO Takumi</t>
    </r>
  </si>
  <si>
    <r>
      <rPr>
        <sz val="3"/>
        <rFont val="Roboto"/>
      </rPr>
      <t>Takumi</t>
    </r>
  </si>
  <si>
    <r>
      <rPr>
        <sz val="3"/>
        <rFont val="Roboto"/>
      </rPr>
      <t>MINAMINO</t>
    </r>
  </si>
  <si>
    <r>
      <rPr>
        <sz val="3"/>
        <rFont val="Roboto"/>
      </rPr>
      <t>KUBO Takefusa</t>
    </r>
  </si>
  <si>
    <r>
      <rPr>
        <sz val="3"/>
        <rFont val="Roboto"/>
      </rPr>
      <t>Takefusa</t>
    </r>
  </si>
  <si>
    <r>
      <rPr>
        <sz val="3"/>
        <rFont val="Roboto"/>
      </rPr>
      <t>KUBO</t>
    </r>
  </si>
  <si>
    <r>
      <rPr>
        <sz val="3"/>
        <rFont val="Roboto"/>
      </rPr>
      <t>Real Sociedad (ESP)</t>
    </r>
  </si>
  <si>
    <r>
      <rPr>
        <sz val="3"/>
        <rFont val="Roboto"/>
      </rPr>
      <t>GONDA Shuichi</t>
    </r>
  </si>
  <si>
    <r>
      <rPr>
        <sz val="3"/>
        <rFont val="Roboto"/>
      </rPr>
      <t>Shuichi</t>
    </r>
  </si>
  <si>
    <r>
      <rPr>
        <sz val="3"/>
        <rFont val="Roboto"/>
      </rPr>
      <t>GONDA</t>
    </r>
  </si>
  <si>
    <r>
      <rPr>
        <sz val="3"/>
        <rFont val="Roboto"/>
      </rPr>
      <t>Shimizu S-Pulse (JPN)</t>
    </r>
  </si>
  <si>
    <r>
      <rPr>
        <sz val="3"/>
        <rFont val="Roboto"/>
      </rPr>
      <t>MORITA Hidemasa</t>
    </r>
  </si>
  <si>
    <r>
      <rPr>
        <sz val="3"/>
        <rFont val="Roboto"/>
      </rPr>
      <t>Hidemasa</t>
    </r>
  </si>
  <si>
    <r>
      <rPr>
        <sz val="3"/>
        <rFont val="Roboto"/>
      </rPr>
      <t>MORITA</t>
    </r>
  </si>
  <si>
    <r>
      <rPr>
        <sz val="3"/>
        <rFont val="Roboto"/>
      </rPr>
      <t>ITO Junya</t>
    </r>
  </si>
  <si>
    <r>
      <rPr>
        <sz val="3"/>
        <rFont val="Roboto"/>
      </rPr>
      <t>Junya</t>
    </r>
  </si>
  <si>
    <r>
      <rPr>
        <sz val="3"/>
        <rFont val="Roboto"/>
      </rPr>
      <t>ITO</t>
    </r>
  </si>
  <si>
    <r>
      <rPr>
        <sz val="3"/>
        <rFont val="Roboto"/>
      </rPr>
      <t>Stade Reims (FRA)</t>
    </r>
  </si>
  <si>
    <r>
      <rPr>
        <sz val="3"/>
        <rFont val="Roboto"/>
      </rPr>
      <t>KAMADA Daichi</t>
    </r>
  </si>
  <si>
    <r>
      <rPr>
        <sz val="3"/>
        <rFont val="Roboto"/>
      </rPr>
      <t>Daichi</t>
    </r>
  </si>
  <si>
    <r>
      <rPr>
        <sz val="3"/>
        <rFont val="Roboto"/>
      </rPr>
      <t>KAMADA</t>
    </r>
  </si>
  <si>
    <r>
      <rPr>
        <sz val="3"/>
        <rFont val="Roboto"/>
      </rPr>
      <t>TOMIYASU Takehiro</t>
    </r>
  </si>
  <si>
    <r>
      <rPr>
        <sz val="3"/>
        <rFont val="Roboto"/>
      </rPr>
      <t>Takehiro</t>
    </r>
  </si>
  <si>
    <r>
      <rPr>
        <sz val="3"/>
        <rFont val="Roboto"/>
      </rPr>
      <t>TOMIYASU</t>
    </r>
  </si>
  <si>
    <r>
      <rPr>
        <sz val="3"/>
        <rFont val="Roboto"/>
      </rPr>
      <t>TANAKA Ao</t>
    </r>
  </si>
  <si>
    <r>
      <rPr>
        <sz val="3"/>
        <rFont val="Roboto"/>
      </rPr>
      <t>Ao</t>
    </r>
  </si>
  <si>
    <r>
      <rPr>
        <sz val="3"/>
        <rFont val="Roboto"/>
      </rPr>
      <t>TANAKA</t>
    </r>
  </si>
  <si>
    <r>
      <rPr>
        <sz val="3"/>
        <rFont val="Roboto"/>
      </rPr>
      <t>Fortuna Düsseldorf (GER)</t>
    </r>
  </si>
  <si>
    <r>
      <rPr>
        <sz val="3"/>
        <rFont val="Roboto"/>
      </rPr>
      <t>ASANO Takuma</t>
    </r>
  </si>
  <si>
    <r>
      <rPr>
        <sz val="3"/>
        <rFont val="Roboto"/>
      </rPr>
      <t>Takuma</t>
    </r>
  </si>
  <si>
    <r>
      <rPr>
        <sz val="3"/>
        <rFont val="Roboto"/>
      </rPr>
      <t>ASANO</t>
    </r>
  </si>
  <si>
    <r>
      <rPr>
        <sz val="3"/>
        <rFont val="Roboto"/>
      </rPr>
      <t>VfL Bochum (GER)</t>
    </r>
  </si>
  <si>
    <r>
      <rPr>
        <sz val="3"/>
        <rFont val="Roboto"/>
      </rPr>
      <t>SAKAI Hiroki</t>
    </r>
  </si>
  <si>
    <r>
      <rPr>
        <sz val="3"/>
        <rFont val="Roboto"/>
      </rPr>
      <t>Hiroki</t>
    </r>
  </si>
  <si>
    <r>
      <rPr>
        <sz val="3"/>
        <rFont val="Roboto"/>
      </rPr>
      <t>SAKAI</t>
    </r>
  </si>
  <si>
    <r>
      <rPr>
        <sz val="3"/>
        <rFont val="Roboto"/>
      </rPr>
      <t>Urawa Reds (JPN)</t>
    </r>
  </si>
  <si>
    <r>
      <rPr>
        <sz val="3"/>
        <rFont val="Roboto"/>
      </rPr>
      <t>MACHINO Shuto</t>
    </r>
  </si>
  <si>
    <r>
      <rPr>
        <sz val="3"/>
        <rFont val="Roboto"/>
      </rPr>
      <t>Shuto</t>
    </r>
  </si>
  <si>
    <r>
      <rPr>
        <sz val="3"/>
        <rFont val="Roboto"/>
      </rPr>
      <t>MACHINO</t>
    </r>
  </si>
  <si>
    <r>
      <rPr>
        <sz val="3"/>
        <rFont val="Roboto"/>
      </rPr>
      <t>Shonan Bellmare (JPN)</t>
    </r>
  </si>
  <si>
    <r>
      <rPr>
        <sz val="3"/>
        <rFont val="Roboto"/>
      </rPr>
      <t>UEDA Ayase</t>
    </r>
  </si>
  <si>
    <r>
      <rPr>
        <sz val="3"/>
        <rFont val="Roboto"/>
      </rPr>
      <t>Ayase</t>
    </r>
  </si>
  <si>
    <r>
      <rPr>
        <sz val="3"/>
        <rFont val="Roboto"/>
      </rPr>
      <t>UEDA</t>
    </r>
  </si>
  <si>
    <r>
      <rPr>
        <sz val="3"/>
        <rFont val="Roboto"/>
      </rPr>
      <t>YOSHIDA Maya</t>
    </r>
  </si>
  <si>
    <r>
      <rPr>
        <sz val="3"/>
        <rFont val="Roboto"/>
      </rPr>
      <t>Maya</t>
    </r>
  </si>
  <si>
    <r>
      <rPr>
        <sz val="3"/>
        <rFont val="Roboto"/>
      </rPr>
      <t>YOSHIDA</t>
    </r>
  </si>
  <si>
    <r>
      <rPr>
        <sz val="3"/>
        <rFont val="Roboto"/>
      </rPr>
      <t>FC Schalke 04 (GER)</t>
    </r>
  </si>
  <si>
    <r>
      <rPr>
        <sz val="3"/>
        <rFont val="Roboto"/>
      </rPr>
      <t>SCHMIDT Daniel</t>
    </r>
  </si>
  <si>
    <r>
      <rPr>
        <sz val="3"/>
        <rFont val="Roboto"/>
      </rPr>
      <t>Daniel Yuji</t>
    </r>
  </si>
  <si>
    <r>
      <rPr>
        <sz val="3"/>
        <rFont val="Roboto"/>
      </rPr>
      <t>YABUKI</t>
    </r>
  </si>
  <si>
    <r>
      <rPr>
        <sz val="3"/>
        <rFont val="Roboto"/>
      </rPr>
      <t>SCHMIDT</t>
    </r>
  </si>
  <si>
    <r>
      <rPr>
        <sz val="3"/>
        <rFont val="Roboto"/>
      </rPr>
      <t>Sint-Truiden VV (BEL)</t>
    </r>
  </si>
  <si>
    <r>
      <rPr>
        <sz val="3"/>
        <rFont val="Roboto"/>
      </rPr>
      <t>SOMA Yuki</t>
    </r>
  </si>
  <si>
    <r>
      <rPr>
        <sz val="3"/>
        <rFont val="Roboto"/>
      </rPr>
      <t>Yuki</t>
    </r>
  </si>
  <si>
    <r>
      <rPr>
        <sz val="3"/>
        <rFont val="Roboto"/>
      </rPr>
      <t>SOMA</t>
    </r>
  </si>
  <si>
    <r>
      <rPr>
        <sz val="3"/>
        <rFont val="Roboto"/>
      </rPr>
      <t>Nagoya Grampus (JPN)</t>
    </r>
  </si>
  <si>
    <r>
      <rPr>
        <sz val="3"/>
        <rFont val="Roboto"/>
      </rPr>
      <t>MAEDA Daizen</t>
    </r>
  </si>
  <si>
    <r>
      <rPr>
        <sz val="3"/>
        <rFont val="Roboto"/>
      </rPr>
      <t>Daizen</t>
    </r>
  </si>
  <si>
    <r>
      <rPr>
        <sz val="3"/>
        <rFont val="Roboto"/>
      </rPr>
      <t>MAEDA</t>
    </r>
  </si>
  <si>
    <r>
      <rPr>
        <sz val="3"/>
        <rFont val="Roboto"/>
      </rPr>
      <t>ITO Hiroki</t>
    </r>
  </si>
  <si>
    <r>
      <rPr>
        <sz val="3"/>
        <rFont val="Roboto"/>
      </rPr>
      <t>H. ITO</t>
    </r>
  </si>
  <si>
    <r>
      <rPr>
        <sz val="3"/>
        <rFont val="Roboto"/>
      </rPr>
      <t>MORIYASU Hajime</t>
    </r>
  </si>
  <si>
    <r>
      <rPr>
        <sz val="3"/>
        <rFont val="Roboto"/>
      </rPr>
      <t>Hajime</t>
    </r>
  </si>
  <si>
    <r>
      <rPr>
        <sz val="3"/>
        <rFont val="Roboto"/>
      </rPr>
      <t>MORIYASU</t>
    </r>
  </si>
  <si>
    <r>
      <rPr>
        <sz val="3"/>
        <rFont val="Roboto"/>
      </rPr>
      <t>Japan</t>
    </r>
  </si>
  <si>
    <r>
      <rPr>
        <sz val="3"/>
        <rFont val="Roboto"/>
      </rPr>
      <t>YOKOUCHI Akinobu</t>
    </r>
  </si>
  <si>
    <r>
      <rPr>
        <sz val="3"/>
        <rFont val="Roboto"/>
      </rPr>
      <t>Akinobu</t>
    </r>
  </si>
  <si>
    <r>
      <rPr>
        <sz val="3"/>
        <rFont val="Roboto"/>
      </rPr>
      <t>YOKOUCHI</t>
    </r>
  </si>
  <si>
    <r>
      <rPr>
        <sz val="3"/>
        <rFont val="Roboto"/>
      </rPr>
      <t>SAITO Toshihide</t>
    </r>
  </si>
  <si>
    <r>
      <rPr>
        <sz val="3"/>
        <rFont val="Roboto"/>
      </rPr>
      <t>Toshihide</t>
    </r>
  </si>
  <si>
    <r>
      <rPr>
        <sz val="3"/>
        <rFont val="Roboto"/>
      </rPr>
      <t>SAITO</t>
    </r>
  </si>
  <si>
    <r>
      <rPr>
        <sz val="3"/>
        <rFont val="Roboto"/>
      </rPr>
      <t>UENO Yusaku</t>
    </r>
  </si>
  <si>
    <r>
      <rPr>
        <sz val="3"/>
        <rFont val="Roboto"/>
      </rPr>
      <t>Yusaku</t>
    </r>
  </si>
  <si>
    <r>
      <rPr>
        <sz val="3"/>
        <rFont val="Roboto"/>
      </rPr>
      <t>UENO</t>
    </r>
  </si>
  <si>
    <r>
      <rPr>
        <sz val="3"/>
        <rFont val="Roboto"/>
      </rPr>
      <t>SHIMODA Takashi</t>
    </r>
  </si>
  <si>
    <r>
      <rPr>
        <sz val="3"/>
        <rFont val="Roboto"/>
      </rPr>
      <t>Takashi</t>
    </r>
  </si>
  <si>
    <r>
      <rPr>
        <sz val="3"/>
        <rFont val="Roboto"/>
      </rPr>
      <t>SHIMODA</t>
    </r>
  </si>
  <si>
    <r>
      <rPr>
        <b/>
        <sz val="5"/>
        <rFont val="Roboto"/>
      </rPr>
      <t>Korea Republic (KOR)</t>
    </r>
  </si>
  <si>
    <r>
      <rPr>
        <sz val="3"/>
        <rFont val="Roboto"/>
      </rPr>
      <t>KIM Seunggyu</t>
    </r>
  </si>
  <si>
    <r>
      <rPr>
        <sz val="3"/>
        <rFont val="Roboto"/>
      </rPr>
      <t>Seunggyu</t>
    </r>
  </si>
  <si>
    <r>
      <rPr>
        <sz val="3"/>
        <rFont val="Roboto"/>
      </rPr>
      <t>KIM</t>
    </r>
  </si>
  <si>
    <r>
      <rPr>
        <sz val="3"/>
        <rFont val="Roboto"/>
      </rPr>
      <t>S G KIM</t>
    </r>
  </si>
  <si>
    <r>
      <rPr>
        <sz val="3"/>
        <rFont val="Roboto"/>
      </rPr>
      <t>Al Shabab FC (KSA)</t>
    </r>
  </si>
  <si>
    <r>
      <rPr>
        <sz val="3"/>
        <rFont val="Roboto"/>
      </rPr>
      <t>YOON Jonggyu</t>
    </r>
  </si>
  <si>
    <r>
      <rPr>
        <sz val="3"/>
        <rFont val="Roboto"/>
      </rPr>
      <t>Jonggyu</t>
    </r>
  </si>
  <si>
    <r>
      <rPr>
        <sz val="3"/>
        <rFont val="Roboto"/>
      </rPr>
      <t>YOON</t>
    </r>
  </si>
  <si>
    <r>
      <rPr>
        <sz val="3"/>
        <rFont val="Roboto"/>
      </rPr>
      <t>J G YOON</t>
    </r>
  </si>
  <si>
    <r>
      <rPr>
        <sz val="3"/>
        <rFont val="Roboto"/>
      </rPr>
      <t>FC Seoul (KOR)</t>
    </r>
  </si>
  <si>
    <r>
      <rPr>
        <sz val="3"/>
        <rFont val="Roboto"/>
      </rPr>
      <t>KIM Jinsu</t>
    </r>
  </si>
  <si>
    <r>
      <rPr>
        <sz val="3"/>
        <rFont val="Roboto"/>
      </rPr>
      <t>Jin Su</t>
    </r>
  </si>
  <si>
    <r>
      <rPr>
        <sz val="3"/>
        <rFont val="Roboto"/>
      </rPr>
      <t>J S KIM</t>
    </r>
  </si>
  <si>
    <r>
      <rPr>
        <sz val="3"/>
        <rFont val="Roboto"/>
      </rPr>
      <t>Jeonbuk Hyundai FC (KOR)</t>
    </r>
  </si>
  <si>
    <r>
      <rPr>
        <sz val="3"/>
        <rFont val="Roboto"/>
      </rPr>
      <t>KIM Minjae</t>
    </r>
  </si>
  <si>
    <r>
      <rPr>
        <sz val="3"/>
        <rFont val="Roboto"/>
      </rPr>
      <t>Minjae</t>
    </r>
  </si>
  <si>
    <r>
      <rPr>
        <sz val="3"/>
        <rFont val="Roboto"/>
      </rPr>
      <t>M J KIM</t>
    </r>
  </si>
  <si>
    <r>
      <rPr>
        <sz val="3"/>
        <rFont val="Roboto"/>
      </rPr>
      <t>JUNG Wooyoung</t>
    </r>
  </si>
  <si>
    <r>
      <rPr>
        <sz val="3"/>
        <rFont val="Roboto"/>
      </rPr>
      <t>Wooyoung</t>
    </r>
  </si>
  <si>
    <r>
      <rPr>
        <sz val="3"/>
        <rFont val="Roboto"/>
      </rPr>
      <t>JUNG</t>
    </r>
  </si>
  <si>
    <r>
      <rPr>
        <sz val="3"/>
        <rFont val="Roboto"/>
      </rPr>
      <t>W Y JUNG</t>
    </r>
  </si>
  <si>
    <r>
      <rPr>
        <sz val="3"/>
        <rFont val="Roboto"/>
      </rPr>
      <t>HWANG Inbeom</t>
    </r>
  </si>
  <si>
    <r>
      <rPr>
        <sz val="3"/>
        <rFont val="Roboto"/>
      </rPr>
      <t>Inbeom</t>
    </r>
  </si>
  <si>
    <r>
      <rPr>
        <sz val="3"/>
        <rFont val="Roboto"/>
      </rPr>
      <t>HWANG</t>
    </r>
  </si>
  <si>
    <r>
      <rPr>
        <sz val="3"/>
        <rFont val="Roboto"/>
      </rPr>
      <t>I B HWANG</t>
    </r>
  </si>
  <si>
    <r>
      <rPr>
        <sz val="3"/>
        <rFont val="Roboto"/>
      </rPr>
      <t>SON Heungmin</t>
    </r>
  </si>
  <si>
    <r>
      <rPr>
        <sz val="3"/>
        <rFont val="Roboto"/>
      </rPr>
      <t>Heung Min</t>
    </r>
  </si>
  <si>
    <r>
      <rPr>
        <sz val="3"/>
        <rFont val="Roboto"/>
      </rPr>
      <t>SON</t>
    </r>
  </si>
  <si>
    <r>
      <rPr>
        <sz val="3"/>
        <rFont val="Roboto"/>
      </rPr>
      <t>H M SON</t>
    </r>
  </si>
  <si>
    <r>
      <rPr>
        <sz val="3"/>
        <rFont val="Roboto"/>
      </rPr>
      <t>PAIK Seungho</t>
    </r>
  </si>
  <si>
    <r>
      <rPr>
        <sz val="3"/>
        <rFont val="Roboto"/>
      </rPr>
      <t>Seungho</t>
    </r>
  </si>
  <si>
    <r>
      <rPr>
        <sz val="3"/>
        <rFont val="Roboto"/>
      </rPr>
      <t>PAIK</t>
    </r>
  </si>
  <si>
    <r>
      <rPr>
        <sz val="3"/>
        <rFont val="Roboto"/>
      </rPr>
      <t>S H PAIK</t>
    </r>
  </si>
  <si>
    <r>
      <rPr>
        <sz val="3"/>
        <rFont val="Roboto"/>
      </rPr>
      <t>CHO Guesung</t>
    </r>
  </si>
  <si>
    <r>
      <rPr>
        <sz val="3"/>
        <rFont val="Roboto"/>
      </rPr>
      <t>Guesung</t>
    </r>
  </si>
  <si>
    <r>
      <rPr>
        <sz val="3"/>
        <rFont val="Roboto"/>
      </rPr>
      <t>CHO</t>
    </r>
  </si>
  <si>
    <r>
      <rPr>
        <sz val="3"/>
        <rFont val="Roboto"/>
      </rPr>
      <t>G S CHO</t>
    </r>
  </si>
  <si>
    <r>
      <rPr>
        <sz val="3"/>
        <rFont val="Roboto"/>
      </rPr>
      <t>LEE Jaesung</t>
    </r>
  </si>
  <si>
    <r>
      <rPr>
        <sz val="3"/>
        <rFont val="Roboto"/>
      </rPr>
      <t>Jae Sung</t>
    </r>
  </si>
  <si>
    <r>
      <rPr>
        <sz val="3"/>
        <rFont val="Roboto"/>
      </rPr>
      <t>LEE</t>
    </r>
  </si>
  <si>
    <r>
      <rPr>
        <sz val="3"/>
        <rFont val="Roboto"/>
      </rPr>
      <t>J S LEE</t>
    </r>
  </si>
  <si>
    <r>
      <rPr>
        <sz val="3"/>
        <rFont val="Roboto"/>
      </rPr>
      <t>FSV Mainz 05 (GER)</t>
    </r>
  </si>
  <si>
    <r>
      <rPr>
        <sz val="3"/>
        <rFont val="Roboto"/>
      </rPr>
      <t>HWANG Heechan</t>
    </r>
  </si>
  <si>
    <r>
      <rPr>
        <sz val="3"/>
        <rFont val="Roboto"/>
      </rPr>
      <t>Hee Chan</t>
    </r>
  </si>
  <si>
    <r>
      <rPr>
        <sz val="3"/>
        <rFont val="Roboto"/>
      </rPr>
      <t>H C HWANG</t>
    </r>
  </si>
  <si>
    <r>
      <rPr>
        <sz val="3"/>
        <rFont val="Roboto"/>
      </rPr>
      <t>Wolverhampton Wanderers FC (ENG)</t>
    </r>
  </si>
  <si>
    <r>
      <rPr>
        <sz val="3"/>
        <rFont val="Roboto"/>
      </rPr>
      <t>SONG Bumkeun</t>
    </r>
  </si>
  <si>
    <r>
      <rPr>
        <sz val="3"/>
        <rFont val="Roboto"/>
      </rPr>
      <t>Bumkeun</t>
    </r>
  </si>
  <si>
    <r>
      <rPr>
        <sz val="3"/>
        <rFont val="Roboto"/>
      </rPr>
      <t>SONG</t>
    </r>
  </si>
  <si>
    <r>
      <rPr>
        <sz val="3"/>
        <rFont val="Roboto"/>
      </rPr>
      <t>B K SONG</t>
    </r>
  </si>
  <si>
    <r>
      <rPr>
        <sz val="3"/>
        <rFont val="Roboto"/>
      </rPr>
      <t>SON Junho</t>
    </r>
  </si>
  <si>
    <r>
      <rPr>
        <sz val="3"/>
        <rFont val="Roboto"/>
      </rPr>
      <t>Junho</t>
    </r>
  </si>
  <si>
    <r>
      <rPr>
        <sz val="3"/>
        <rFont val="Roboto"/>
      </rPr>
      <t>J H SON</t>
    </r>
  </si>
  <si>
    <r>
      <rPr>
        <sz val="3"/>
        <rFont val="Roboto"/>
      </rPr>
      <t>Shandong Luneng Taishan FC (CHN)</t>
    </r>
  </si>
  <si>
    <r>
      <rPr>
        <sz val="3"/>
        <rFont val="Roboto"/>
      </rPr>
      <t>HONG Chul</t>
    </r>
  </si>
  <si>
    <r>
      <rPr>
        <sz val="3"/>
        <rFont val="Roboto"/>
      </rPr>
      <t>Chul</t>
    </r>
  </si>
  <si>
    <r>
      <rPr>
        <sz val="3"/>
        <rFont val="Roboto"/>
      </rPr>
      <t>HONG</t>
    </r>
  </si>
  <si>
    <r>
      <rPr>
        <sz val="3"/>
        <rFont val="Roboto"/>
      </rPr>
      <t>C HONG</t>
    </r>
  </si>
  <si>
    <r>
      <rPr>
        <sz val="3"/>
        <rFont val="Roboto"/>
      </rPr>
      <t>Daegu FC (KOR)</t>
    </r>
  </si>
  <si>
    <r>
      <rPr>
        <sz val="3"/>
        <rFont val="Roboto"/>
      </rPr>
      <t>KIM Moonhwan</t>
    </r>
  </si>
  <si>
    <r>
      <rPr>
        <sz val="3"/>
        <rFont val="Roboto"/>
      </rPr>
      <t>Moonhwan</t>
    </r>
  </si>
  <si>
    <r>
      <rPr>
        <sz val="3"/>
        <rFont val="Roboto"/>
      </rPr>
      <t>M H KIM</t>
    </r>
  </si>
  <si>
    <r>
      <rPr>
        <sz val="3"/>
        <rFont val="Roboto"/>
      </rPr>
      <t>HWANG Uijo</t>
    </r>
  </si>
  <si>
    <r>
      <rPr>
        <sz val="3"/>
        <rFont val="Roboto"/>
      </rPr>
      <t>Ui Jo</t>
    </r>
  </si>
  <si>
    <r>
      <rPr>
        <sz val="3"/>
        <rFont val="Roboto"/>
      </rPr>
      <t>U J HWANG</t>
    </r>
  </si>
  <si>
    <r>
      <rPr>
        <sz val="3"/>
        <rFont val="Roboto"/>
      </rPr>
      <t>NA Sangho</t>
    </r>
  </si>
  <si>
    <r>
      <rPr>
        <sz val="3"/>
        <rFont val="Roboto"/>
      </rPr>
      <t>Sangho</t>
    </r>
  </si>
  <si>
    <r>
      <rPr>
        <sz val="3"/>
        <rFont val="Roboto"/>
      </rPr>
      <t>NA</t>
    </r>
  </si>
  <si>
    <r>
      <rPr>
        <sz val="3"/>
        <rFont val="Roboto"/>
      </rPr>
      <t>S H NA</t>
    </r>
  </si>
  <si>
    <r>
      <rPr>
        <sz val="3"/>
        <rFont val="Roboto"/>
      </rPr>
      <t>LEE Kangin</t>
    </r>
  </si>
  <si>
    <r>
      <rPr>
        <sz val="3"/>
        <rFont val="Roboto"/>
      </rPr>
      <t>Kangin</t>
    </r>
  </si>
  <si>
    <r>
      <rPr>
        <sz val="3"/>
        <rFont val="Roboto"/>
      </rPr>
      <t>K I LEE</t>
    </r>
  </si>
  <si>
    <r>
      <rPr>
        <sz val="3"/>
        <rFont val="Roboto"/>
      </rPr>
      <t>RCD Mallorca (ESP)</t>
    </r>
  </si>
  <si>
    <r>
      <rPr>
        <sz val="3"/>
        <rFont val="Roboto"/>
      </rPr>
      <t>KIM Younggwon</t>
    </r>
  </si>
  <si>
    <r>
      <rPr>
        <sz val="3"/>
        <rFont val="Roboto"/>
      </rPr>
      <t>Younggwon</t>
    </r>
  </si>
  <si>
    <r>
      <rPr>
        <sz val="3"/>
        <rFont val="Roboto"/>
      </rPr>
      <t>Y G KIM</t>
    </r>
  </si>
  <si>
    <r>
      <rPr>
        <sz val="3"/>
        <rFont val="Roboto"/>
      </rPr>
      <t>Ulsan Hyundai FC (KOR)</t>
    </r>
  </si>
  <si>
    <r>
      <rPr>
        <sz val="3"/>
        <rFont val="Roboto"/>
      </rPr>
      <t>KWON Kyungwon</t>
    </r>
  </si>
  <si>
    <r>
      <rPr>
        <sz val="3"/>
        <rFont val="Roboto"/>
      </rPr>
      <t>Kyungwon</t>
    </r>
  </si>
  <si>
    <r>
      <rPr>
        <sz val="3"/>
        <rFont val="Roboto"/>
      </rPr>
      <t>KWON</t>
    </r>
  </si>
  <si>
    <r>
      <rPr>
        <sz val="3"/>
        <rFont val="Roboto"/>
      </rPr>
      <t>K W KWON</t>
    </r>
  </si>
  <si>
    <r>
      <rPr>
        <sz val="3"/>
        <rFont val="Roboto"/>
      </rPr>
      <t>Gamba Osaka (JPN)</t>
    </r>
  </si>
  <si>
    <r>
      <rPr>
        <sz val="3"/>
        <rFont val="Roboto"/>
      </rPr>
      <t>JO Hyeonwoo</t>
    </r>
  </si>
  <si>
    <r>
      <rPr>
        <sz val="3"/>
        <rFont val="Roboto"/>
      </rPr>
      <t>Hyeonwoo</t>
    </r>
  </si>
  <si>
    <r>
      <rPr>
        <sz val="3"/>
        <rFont val="Roboto"/>
      </rPr>
      <t>JO</t>
    </r>
  </si>
  <si>
    <r>
      <rPr>
        <sz val="3"/>
        <rFont val="Roboto"/>
      </rPr>
      <t>H W JO</t>
    </r>
  </si>
  <si>
    <r>
      <rPr>
        <sz val="3"/>
        <rFont val="Roboto"/>
      </rPr>
      <t>KWON Changhoon</t>
    </r>
  </si>
  <si>
    <r>
      <rPr>
        <sz val="3"/>
        <rFont val="Roboto"/>
      </rPr>
      <t>Changhoon</t>
    </r>
  </si>
  <si>
    <r>
      <rPr>
        <sz val="3"/>
        <rFont val="Roboto"/>
      </rPr>
      <t>C H KWON</t>
    </r>
  </si>
  <si>
    <r>
      <rPr>
        <sz val="3"/>
        <rFont val="Roboto"/>
      </rPr>
      <t>Gimcheon Sangmu FC (KOR)</t>
    </r>
  </si>
  <si>
    <r>
      <rPr>
        <sz val="3"/>
        <rFont val="Roboto"/>
      </rPr>
      <t>KIM Taehwan</t>
    </r>
  </si>
  <si>
    <r>
      <rPr>
        <sz val="3"/>
        <rFont val="Roboto"/>
      </rPr>
      <t>Taehwan</t>
    </r>
  </si>
  <si>
    <r>
      <rPr>
        <sz val="3"/>
        <rFont val="Roboto"/>
      </rPr>
      <t>T H KIM</t>
    </r>
  </si>
  <si>
    <r>
      <rPr>
        <sz val="3"/>
        <rFont val="Roboto"/>
      </rPr>
      <t>CHO Yumin</t>
    </r>
  </si>
  <si>
    <r>
      <rPr>
        <sz val="3"/>
        <rFont val="Roboto"/>
      </rPr>
      <t>Yumin</t>
    </r>
  </si>
  <si>
    <r>
      <rPr>
        <sz val="3"/>
        <rFont val="Roboto"/>
      </rPr>
      <t>Y M CHO</t>
    </r>
  </si>
  <si>
    <r>
      <rPr>
        <sz val="3"/>
        <rFont val="Roboto"/>
      </rPr>
      <t>Daejeon Citizen FC (KOR)</t>
    </r>
  </si>
  <si>
    <r>
      <rPr>
        <sz val="3"/>
        <rFont val="Roboto"/>
      </rPr>
      <t>JEONG Wooyeong</t>
    </r>
  </si>
  <si>
    <r>
      <rPr>
        <sz val="3"/>
        <rFont val="Roboto"/>
      </rPr>
      <t>Wooyeong</t>
    </r>
  </si>
  <si>
    <r>
      <rPr>
        <sz val="3"/>
        <rFont val="Roboto"/>
      </rPr>
      <t>JEONG</t>
    </r>
  </si>
  <si>
    <r>
      <rPr>
        <sz val="3"/>
        <rFont val="Roboto"/>
      </rPr>
      <t>W Y JEONG</t>
    </r>
  </si>
  <si>
    <r>
      <rPr>
        <sz val="3"/>
        <rFont val="Roboto"/>
      </rPr>
      <t>SONG Minkyu</t>
    </r>
  </si>
  <si>
    <r>
      <rPr>
        <sz val="3"/>
        <rFont val="Roboto"/>
      </rPr>
      <t>Minkyu</t>
    </r>
  </si>
  <si>
    <r>
      <rPr>
        <sz val="3"/>
        <rFont val="Roboto"/>
      </rPr>
      <t>M K SONG</t>
    </r>
  </si>
  <si>
    <r>
      <rPr>
        <sz val="3"/>
        <rFont val="Roboto"/>
      </rPr>
      <t>PAULO BENTO</t>
    </r>
  </si>
  <si>
    <r>
      <rPr>
        <sz val="3"/>
        <rFont val="Roboto"/>
      </rPr>
      <t>Paulo Jorge</t>
    </r>
  </si>
  <si>
    <r>
      <rPr>
        <sz val="3"/>
        <rFont val="Roboto"/>
      </rPr>
      <t>GOMES BENTO</t>
    </r>
  </si>
  <si>
    <r>
      <rPr>
        <sz val="3"/>
        <rFont val="Roboto"/>
      </rPr>
      <t>CHOI Taeuk</t>
    </r>
  </si>
  <si>
    <r>
      <rPr>
        <sz val="3"/>
        <rFont val="Roboto"/>
      </rPr>
      <t>Taeuk</t>
    </r>
  </si>
  <si>
    <r>
      <rPr>
        <sz val="3"/>
        <rFont val="Roboto"/>
      </rPr>
      <t>CHOI</t>
    </r>
  </si>
  <si>
    <r>
      <rPr>
        <sz val="3"/>
        <rFont val="Roboto"/>
      </rPr>
      <t>Korea Republic</t>
    </r>
  </si>
  <si>
    <r>
      <rPr>
        <sz val="3"/>
        <rFont val="Roboto"/>
      </rPr>
      <t>KIM Michael</t>
    </r>
  </si>
  <si>
    <r>
      <rPr>
        <sz val="3"/>
        <rFont val="Roboto"/>
      </rPr>
      <t>Michael Young Min</t>
    </r>
  </si>
  <si>
    <r>
      <rPr>
        <sz val="3"/>
        <rFont val="Roboto"/>
      </rPr>
      <t>COSTA Sergio</t>
    </r>
  </si>
  <si>
    <r>
      <rPr>
        <sz val="3"/>
        <rFont val="Roboto"/>
      </rPr>
      <t>Sergio</t>
    </r>
  </si>
  <si>
    <r>
      <rPr>
        <sz val="3"/>
        <rFont val="Roboto"/>
      </rPr>
      <t>E CASTRO COSTA</t>
    </r>
  </si>
  <si>
    <r>
      <rPr>
        <sz val="3"/>
        <rFont val="Roboto"/>
      </rPr>
      <t>COELHO Filipe</t>
    </r>
  </si>
  <si>
    <r>
      <rPr>
        <sz val="3"/>
        <rFont val="Roboto"/>
      </rPr>
      <t>Filipe</t>
    </r>
  </si>
  <si>
    <r>
      <rPr>
        <sz val="3"/>
        <rFont val="Roboto"/>
      </rPr>
      <t>AMARAL RINO COELHO</t>
    </r>
  </si>
  <si>
    <r>
      <rPr>
        <sz val="3"/>
        <rFont val="Roboto"/>
      </rPr>
      <t>SILVESTRE Vitor</t>
    </r>
  </si>
  <si>
    <r>
      <rPr>
        <sz val="3"/>
        <rFont val="Roboto"/>
      </rPr>
      <t>Vitor Jose</t>
    </r>
  </si>
  <si>
    <r>
      <rPr>
        <sz val="3"/>
        <rFont val="Roboto"/>
      </rPr>
      <t>LOPES SILVESTRE</t>
    </r>
  </si>
  <si>
    <r>
      <rPr>
        <b/>
        <sz val="5"/>
        <rFont val="Roboto"/>
      </rPr>
      <t>Mexico (MEX)</t>
    </r>
  </si>
  <si>
    <r>
      <rPr>
        <sz val="3"/>
        <rFont val="Roboto"/>
      </rPr>
      <t>TALAVERA Alfredo</t>
    </r>
  </si>
  <si>
    <r>
      <rPr>
        <sz val="3"/>
        <rFont val="Roboto"/>
      </rPr>
      <t>Alfredo</t>
    </r>
  </si>
  <si>
    <r>
      <rPr>
        <sz val="3"/>
        <rFont val="Roboto"/>
      </rPr>
      <t>TALAVERA DIAZ</t>
    </r>
  </si>
  <si>
    <r>
      <rPr>
        <sz val="3"/>
        <rFont val="Roboto"/>
      </rPr>
      <t>A. TALAVERA</t>
    </r>
  </si>
  <si>
    <r>
      <rPr>
        <sz val="3"/>
        <rFont val="Roboto"/>
      </rPr>
      <t>FC Juárez (MEX)</t>
    </r>
  </si>
  <si>
    <r>
      <rPr>
        <sz val="3"/>
        <rFont val="Roboto"/>
      </rPr>
      <t>ARAUJO Nestor</t>
    </r>
  </si>
  <si>
    <r>
      <rPr>
        <sz val="3"/>
        <rFont val="Roboto"/>
      </rPr>
      <t>Nestor Alejandro</t>
    </r>
  </si>
  <si>
    <r>
      <rPr>
        <sz val="3"/>
        <rFont val="Roboto"/>
      </rPr>
      <t>ARAUJO RAZO</t>
    </r>
  </si>
  <si>
    <r>
      <rPr>
        <sz val="3"/>
        <rFont val="Roboto"/>
      </rPr>
      <t>N. ARAUJO</t>
    </r>
  </si>
  <si>
    <r>
      <rPr>
        <sz val="3"/>
        <rFont val="Roboto"/>
      </rPr>
      <t>Club América (MEX)</t>
    </r>
  </si>
  <si>
    <r>
      <rPr>
        <sz val="3"/>
        <rFont val="Roboto"/>
      </rPr>
      <t>MONTES Cesar</t>
    </r>
  </si>
  <si>
    <r>
      <rPr>
        <sz val="3"/>
        <rFont val="Roboto"/>
      </rPr>
      <t>Cesar Jasib</t>
    </r>
  </si>
  <si>
    <r>
      <rPr>
        <sz val="3"/>
        <rFont val="Roboto"/>
      </rPr>
      <t>MONTES CASTRO</t>
    </r>
  </si>
  <si>
    <r>
      <rPr>
        <sz val="3"/>
        <rFont val="Roboto"/>
      </rPr>
      <t>C. MONTES</t>
    </r>
  </si>
  <si>
    <r>
      <rPr>
        <sz val="3"/>
        <rFont val="Roboto"/>
      </rPr>
      <t>CF Monterrey (MEX)</t>
    </r>
  </si>
  <si>
    <r>
      <rPr>
        <sz val="3"/>
        <rFont val="Roboto"/>
      </rPr>
      <t>ALVAREZ Edson</t>
    </r>
  </si>
  <si>
    <r>
      <rPr>
        <sz val="3"/>
        <rFont val="Roboto"/>
      </rPr>
      <t>Edson Omar</t>
    </r>
  </si>
  <si>
    <r>
      <rPr>
        <sz val="3"/>
        <rFont val="Roboto"/>
      </rPr>
      <t>ALVAREZ VELAZQUEZ</t>
    </r>
  </si>
  <si>
    <r>
      <rPr>
        <sz val="3"/>
        <rFont val="Roboto"/>
      </rPr>
      <t>E. ALVAREZ</t>
    </r>
  </si>
  <si>
    <r>
      <rPr>
        <sz val="3"/>
        <rFont val="Roboto"/>
      </rPr>
      <t>VASQUEZ Johan</t>
    </r>
  </si>
  <si>
    <r>
      <rPr>
        <sz val="3"/>
        <rFont val="Roboto"/>
      </rPr>
      <t>Johan Felipe</t>
    </r>
  </si>
  <si>
    <r>
      <rPr>
        <sz val="3"/>
        <rFont val="Roboto"/>
      </rPr>
      <t>VASQUEZ IBARRA</t>
    </r>
  </si>
  <si>
    <r>
      <rPr>
        <sz val="3"/>
        <rFont val="Roboto"/>
      </rPr>
      <t>J. VASQUEZ</t>
    </r>
  </si>
  <si>
    <r>
      <rPr>
        <sz val="3"/>
        <rFont val="Roboto"/>
      </rPr>
      <t>US Cremonese (ITA)</t>
    </r>
  </si>
  <si>
    <r>
      <rPr>
        <sz val="3"/>
        <rFont val="Roboto"/>
      </rPr>
      <t>ARTEAGA Gerardo</t>
    </r>
  </si>
  <si>
    <r>
      <rPr>
        <sz val="3"/>
        <rFont val="Roboto"/>
      </rPr>
      <t>Gerardo Daniel</t>
    </r>
  </si>
  <si>
    <r>
      <rPr>
        <sz val="3"/>
        <rFont val="Roboto"/>
      </rPr>
      <t>ARTEAGA ZAMORA</t>
    </r>
  </si>
  <si>
    <r>
      <rPr>
        <sz val="3"/>
        <rFont val="Roboto"/>
      </rPr>
      <t>G. ARTEAGA</t>
    </r>
  </si>
  <si>
    <r>
      <rPr>
        <sz val="3"/>
        <rFont val="Roboto"/>
      </rPr>
      <t>ROMO Luis</t>
    </r>
  </si>
  <si>
    <r>
      <rPr>
        <sz val="3"/>
        <rFont val="Roboto"/>
      </rPr>
      <t>Luis Francisco</t>
    </r>
  </si>
  <si>
    <r>
      <rPr>
        <sz val="3"/>
        <rFont val="Roboto"/>
      </rPr>
      <t>ROMO BARRON</t>
    </r>
  </si>
  <si>
    <r>
      <rPr>
        <sz val="3"/>
        <rFont val="Roboto"/>
      </rPr>
      <t>L. ROMO</t>
    </r>
  </si>
  <si>
    <r>
      <rPr>
        <sz val="3"/>
        <rFont val="Roboto"/>
      </rPr>
      <t>RODRIGUEZ Carlos</t>
    </r>
  </si>
  <si>
    <r>
      <rPr>
        <sz val="3"/>
        <rFont val="Roboto"/>
      </rPr>
      <t>Carlos Alberto</t>
    </r>
  </si>
  <si>
    <r>
      <rPr>
        <sz val="3"/>
        <rFont val="Roboto"/>
      </rPr>
      <t>RODRIGUEZ GOMEZ</t>
    </r>
  </si>
  <si>
    <r>
      <rPr>
        <sz val="3"/>
        <rFont val="Roboto"/>
      </rPr>
      <t>C. RODRIGUEZ</t>
    </r>
  </si>
  <si>
    <r>
      <rPr>
        <sz val="3"/>
        <rFont val="Roboto"/>
      </rPr>
      <t>JIMENEZ Raul</t>
    </r>
  </si>
  <si>
    <r>
      <rPr>
        <sz val="3"/>
        <rFont val="Roboto"/>
      </rPr>
      <t>Raul Alonso</t>
    </r>
  </si>
  <si>
    <r>
      <rPr>
        <sz val="3"/>
        <rFont val="Roboto"/>
      </rPr>
      <t>JIMENEZ RODRIGUEZ</t>
    </r>
  </si>
  <si>
    <r>
      <rPr>
        <sz val="3"/>
        <rFont val="Roboto"/>
      </rPr>
      <t>RAUL</t>
    </r>
  </si>
  <si>
    <r>
      <rPr>
        <sz val="3"/>
        <rFont val="Roboto"/>
      </rPr>
      <t>VEGA Alexis</t>
    </r>
  </si>
  <si>
    <r>
      <rPr>
        <sz val="3"/>
        <rFont val="Roboto"/>
      </rPr>
      <t>Ernesto Alexis</t>
    </r>
  </si>
  <si>
    <r>
      <rPr>
        <sz val="3"/>
        <rFont val="Roboto"/>
      </rPr>
      <t>VEGA ROJAS</t>
    </r>
  </si>
  <si>
    <r>
      <rPr>
        <sz val="3"/>
        <rFont val="Roboto"/>
      </rPr>
      <t>A. VEGA</t>
    </r>
  </si>
  <si>
    <r>
      <rPr>
        <sz val="3"/>
        <rFont val="Roboto"/>
      </rPr>
      <t>CD Guadalajara (MEX)</t>
    </r>
  </si>
  <si>
    <r>
      <rPr>
        <sz val="3"/>
        <rFont val="Roboto"/>
      </rPr>
      <t>FUNES MORI Rogelio</t>
    </r>
  </si>
  <si>
    <r>
      <rPr>
        <sz val="3"/>
        <rFont val="Roboto"/>
      </rPr>
      <t>Rogelio Gabriel</t>
    </r>
  </si>
  <si>
    <r>
      <rPr>
        <sz val="3"/>
        <rFont val="Roboto"/>
      </rPr>
      <t>FUNES MORI</t>
    </r>
  </si>
  <si>
    <r>
      <rPr>
        <sz val="3"/>
        <rFont val="Roboto"/>
      </rPr>
      <t>R. FUNES MORI</t>
    </r>
  </si>
  <si>
    <r>
      <rPr>
        <sz val="3"/>
        <rFont val="Roboto"/>
      </rPr>
      <t>COTA Rodolfo</t>
    </r>
  </si>
  <si>
    <r>
      <rPr>
        <sz val="3"/>
        <rFont val="Roboto"/>
      </rPr>
      <t>Rodolfo</t>
    </r>
  </si>
  <si>
    <r>
      <rPr>
        <sz val="3"/>
        <rFont val="Roboto"/>
      </rPr>
      <t>COTA ROBLES</t>
    </r>
  </si>
  <si>
    <r>
      <rPr>
        <sz val="3"/>
        <rFont val="Roboto"/>
      </rPr>
      <t>R. COTA</t>
    </r>
  </si>
  <si>
    <r>
      <rPr>
        <sz val="3"/>
        <rFont val="Roboto"/>
      </rPr>
      <t>OCHOA Guillermo</t>
    </r>
  </si>
  <si>
    <r>
      <rPr>
        <sz val="3"/>
        <rFont val="Roboto"/>
      </rPr>
      <t>Francisco Guillermo</t>
    </r>
  </si>
  <si>
    <r>
      <rPr>
        <sz val="3"/>
        <rFont val="Roboto"/>
      </rPr>
      <t>OCHOA MAGAÑA</t>
    </r>
  </si>
  <si>
    <r>
      <rPr>
        <sz val="3"/>
        <rFont val="Roboto"/>
      </rPr>
      <t>G. OCHOA</t>
    </r>
  </si>
  <si>
    <r>
      <rPr>
        <sz val="3"/>
        <rFont val="Roboto"/>
      </rPr>
      <t>GUTIERREZ Erick</t>
    </r>
  </si>
  <si>
    <r>
      <rPr>
        <sz val="3"/>
        <rFont val="Roboto"/>
      </rPr>
      <t>Erick Gabriel</t>
    </r>
  </si>
  <si>
    <r>
      <rPr>
        <sz val="3"/>
        <rFont val="Roboto"/>
      </rPr>
      <t>GUTIERREZ GALAVIZ</t>
    </r>
  </si>
  <si>
    <r>
      <rPr>
        <sz val="3"/>
        <rFont val="Roboto"/>
      </rPr>
      <t>E. GUTIERREZ</t>
    </r>
  </si>
  <si>
    <r>
      <rPr>
        <sz val="3"/>
        <rFont val="Roboto"/>
      </rPr>
      <t>PSV Eindhoven (NED)</t>
    </r>
  </si>
  <si>
    <r>
      <rPr>
        <sz val="3"/>
        <rFont val="Roboto"/>
      </rPr>
      <t>MORENO Hector</t>
    </r>
  </si>
  <si>
    <r>
      <rPr>
        <sz val="3"/>
        <rFont val="Roboto"/>
      </rPr>
      <t>Hector Alfredo</t>
    </r>
  </si>
  <si>
    <r>
      <rPr>
        <sz val="3"/>
        <rFont val="Roboto"/>
      </rPr>
      <t>MORENO HERRERA</t>
    </r>
  </si>
  <si>
    <r>
      <rPr>
        <sz val="3"/>
        <rFont val="Roboto"/>
      </rPr>
      <t>H. MORENO</t>
    </r>
  </si>
  <si>
    <r>
      <rPr>
        <sz val="3"/>
        <rFont val="Roboto"/>
      </rPr>
      <t>HERRERA Hector</t>
    </r>
  </si>
  <si>
    <r>
      <rPr>
        <sz val="3"/>
        <rFont val="Roboto"/>
      </rPr>
      <t>Hector Miguel</t>
    </r>
  </si>
  <si>
    <r>
      <rPr>
        <sz val="3"/>
        <rFont val="Roboto"/>
      </rPr>
      <t>HERRERA LOPEZ</t>
    </r>
  </si>
  <si>
    <r>
      <rPr>
        <sz val="3"/>
        <rFont val="Roboto"/>
      </rPr>
      <t>H. HERRERA</t>
    </r>
  </si>
  <si>
    <r>
      <rPr>
        <sz val="3"/>
        <rFont val="Roboto"/>
      </rPr>
      <t>Houston Dynamo (USA)</t>
    </r>
  </si>
  <si>
    <r>
      <rPr>
        <sz val="3"/>
        <rFont val="Roboto"/>
      </rPr>
      <t>PINEDA Orbelin</t>
    </r>
  </si>
  <si>
    <r>
      <rPr>
        <sz val="3"/>
        <rFont val="Roboto"/>
      </rPr>
      <t>Orbelin</t>
    </r>
  </si>
  <si>
    <r>
      <rPr>
        <sz val="3"/>
        <rFont val="Roboto"/>
      </rPr>
      <t>PINEDA ALVARADO</t>
    </r>
  </si>
  <si>
    <r>
      <rPr>
        <sz val="3"/>
        <rFont val="Roboto"/>
      </rPr>
      <t>O. PINEDA</t>
    </r>
  </si>
  <si>
    <r>
      <rPr>
        <sz val="3"/>
        <rFont val="Roboto"/>
      </rPr>
      <t>GUARDADO Andres</t>
    </r>
  </si>
  <si>
    <r>
      <rPr>
        <sz val="3"/>
        <rFont val="Roboto"/>
      </rPr>
      <t>Jose Andres</t>
    </r>
  </si>
  <si>
    <r>
      <rPr>
        <sz val="3"/>
        <rFont val="Roboto"/>
      </rPr>
      <t>GUARDADO HERNANDEZ</t>
    </r>
  </si>
  <si>
    <r>
      <rPr>
        <sz val="3"/>
        <rFont val="Roboto"/>
      </rPr>
      <t>A. GUARDADO</t>
    </r>
  </si>
  <si>
    <r>
      <rPr>
        <sz val="3"/>
        <rFont val="Roboto"/>
      </rPr>
      <t>SANCHEZ Jorge</t>
    </r>
  </si>
  <si>
    <r>
      <rPr>
        <sz val="3"/>
        <rFont val="Roboto"/>
      </rPr>
      <t>Jorge Eduardo</t>
    </r>
  </si>
  <si>
    <r>
      <rPr>
        <sz val="3"/>
        <rFont val="Roboto"/>
      </rPr>
      <t>SANCHEZ RAMOS</t>
    </r>
  </si>
  <si>
    <r>
      <rPr>
        <sz val="3"/>
        <rFont val="Roboto"/>
      </rPr>
      <t>J. SANCHEZ</t>
    </r>
  </si>
  <si>
    <r>
      <rPr>
        <sz val="3"/>
        <rFont val="Roboto"/>
      </rPr>
      <t>MARTIN Henry</t>
    </r>
  </si>
  <si>
    <r>
      <rPr>
        <sz val="3"/>
        <rFont val="Roboto"/>
      </rPr>
      <t>Henry Josue</t>
    </r>
  </si>
  <si>
    <r>
      <rPr>
        <sz val="3"/>
        <rFont val="Roboto"/>
      </rPr>
      <t>MARTIN MEX</t>
    </r>
  </si>
  <si>
    <r>
      <rPr>
        <sz val="3"/>
        <rFont val="Roboto"/>
      </rPr>
      <t>H. MARTIN</t>
    </r>
  </si>
  <si>
    <r>
      <rPr>
        <sz val="3"/>
        <rFont val="Roboto"/>
      </rPr>
      <t>ANTUNA Uriel</t>
    </r>
  </si>
  <si>
    <r>
      <rPr>
        <sz val="3"/>
        <rFont val="Roboto"/>
      </rPr>
      <t>Carlos Uriel</t>
    </r>
  </si>
  <si>
    <r>
      <rPr>
        <sz val="3"/>
        <rFont val="Roboto"/>
      </rPr>
      <t>ANTUNA ROMERO</t>
    </r>
  </si>
  <si>
    <r>
      <rPr>
        <sz val="3"/>
        <rFont val="Roboto"/>
      </rPr>
      <t>U. ANTUNA</t>
    </r>
  </si>
  <si>
    <r>
      <rPr>
        <sz val="3"/>
        <rFont val="Roboto"/>
      </rPr>
      <t>LOZANO Hirving</t>
    </r>
  </si>
  <si>
    <r>
      <rPr>
        <sz val="3"/>
        <rFont val="Roboto"/>
      </rPr>
      <t>Hirving Rodrigo</t>
    </r>
  </si>
  <si>
    <r>
      <rPr>
        <sz val="3"/>
        <rFont val="Roboto"/>
      </rPr>
      <t>LOZANO BAHENA</t>
    </r>
  </si>
  <si>
    <r>
      <rPr>
        <sz val="3"/>
        <rFont val="Roboto"/>
      </rPr>
      <t>H. LOZANO</t>
    </r>
  </si>
  <si>
    <r>
      <rPr>
        <sz val="3"/>
        <rFont val="Roboto"/>
      </rPr>
      <t>GALLARDO Jesus</t>
    </r>
  </si>
  <si>
    <r>
      <rPr>
        <sz val="3"/>
        <rFont val="Roboto"/>
      </rPr>
      <t>Jesus Daniel</t>
    </r>
  </si>
  <si>
    <r>
      <rPr>
        <sz val="3"/>
        <rFont val="Roboto"/>
      </rPr>
      <t>GALLARDO VASCONCELOS</t>
    </r>
  </si>
  <si>
    <r>
      <rPr>
        <sz val="3"/>
        <rFont val="Roboto"/>
      </rPr>
      <t>J. GALLARDO</t>
    </r>
  </si>
  <si>
    <r>
      <rPr>
        <sz val="3"/>
        <rFont val="Roboto"/>
      </rPr>
      <t>CHAVEZ Luis</t>
    </r>
  </si>
  <si>
    <r>
      <rPr>
        <sz val="3"/>
        <rFont val="Roboto"/>
      </rPr>
      <t>Luis Gerardo</t>
    </r>
  </si>
  <si>
    <r>
      <rPr>
        <sz val="3"/>
        <rFont val="Roboto"/>
      </rPr>
      <t>CHAVEZ MAGALLON</t>
    </r>
  </si>
  <si>
    <r>
      <rPr>
        <sz val="3"/>
        <rFont val="Roboto"/>
      </rPr>
      <t>L. CHAVEZ</t>
    </r>
  </si>
  <si>
    <r>
      <rPr>
        <sz val="3"/>
        <rFont val="Roboto"/>
      </rPr>
      <t>ALVARADO Roberto</t>
    </r>
  </si>
  <si>
    <r>
      <rPr>
        <sz val="3"/>
        <rFont val="Roboto"/>
      </rPr>
      <t>Roberto Carlos</t>
    </r>
  </si>
  <si>
    <r>
      <rPr>
        <sz val="3"/>
        <rFont val="Roboto"/>
      </rPr>
      <t>ALVARADO HERNÁNDEZ</t>
    </r>
  </si>
  <si>
    <r>
      <rPr>
        <sz val="3"/>
        <rFont val="Roboto"/>
      </rPr>
      <t>R. ALVARADO</t>
    </r>
  </si>
  <si>
    <r>
      <rPr>
        <sz val="3"/>
        <rFont val="Roboto"/>
      </rPr>
      <t>ALVAREZ Kevin</t>
    </r>
  </si>
  <si>
    <r>
      <rPr>
        <sz val="3"/>
        <rFont val="Roboto"/>
      </rPr>
      <t>Kevin Nahin</t>
    </r>
  </si>
  <si>
    <r>
      <rPr>
        <sz val="3"/>
        <rFont val="Roboto"/>
      </rPr>
      <t>ALVAREZ CAMPOS</t>
    </r>
  </si>
  <si>
    <r>
      <rPr>
        <sz val="3"/>
        <rFont val="Roboto"/>
      </rPr>
      <t>K. ALAVREZ</t>
    </r>
  </si>
  <si>
    <r>
      <rPr>
        <sz val="3"/>
        <rFont val="Roboto"/>
      </rPr>
      <t>MARTINO Gerardo</t>
    </r>
  </si>
  <si>
    <r>
      <rPr>
        <sz val="3"/>
        <rFont val="Roboto"/>
      </rPr>
      <t>MARTINO</t>
    </r>
  </si>
  <si>
    <r>
      <rPr>
        <sz val="3"/>
        <rFont val="Roboto"/>
      </rPr>
      <t>GIOVAGNOLI Sergio</t>
    </r>
  </si>
  <si>
    <r>
      <rPr>
        <sz val="3"/>
        <rFont val="Roboto"/>
      </rPr>
      <t>Sergio Adolfo</t>
    </r>
  </si>
  <si>
    <r>
      <rPr>
        <sz val="3"/>
        <rFont val="Roboto"/>
      </rPr>
      <t>GIOVAGNOLI</t>
    </r>
  </si>
  <si>
    <r>
      <rPr>
        <sz val="3"/>
        <rFont val="Roboto"/>
      </rPr>
      <t>Italy</t>
    </r>
  </si>
  <si>
    <r>
      <rPr>
        <sz val="3"/>
        <rFont val="Roboto"/>
      </rPr>
      <t>THEILER Jorge</t>
    </r>
  </si>
  <si>
    <r>
      <rPr>
        <sz val="3"/>
        <rFont val="Roboto"/>
      </rPr>
      <t>Jorge Walter</t>
    </r>
  </si>
  <si>
    <r>
      <rPr>
        <sz val="3"/>
        <rFont val="Roboto"/>
      </rPr>
      <t>THEILER</t>
    </r>
  </si>
  <si>
    <r>
      <rPr>
        <sz val="3"/>
        <rFont val="Roboto"/>
      </rPr>
      <t>SILVERO Damian</t>
    </r>
  </si>
  <si>
    <r>
      <rPr>
        <sz val="3"/>
        <rFont val="Roboto"/>
      </rPr>
      <t>Damian Lionel</t>
    </r>
  </si>
  <si>
    <r>
      <rPr>
        <sz val="3"/>
        <rFont val="Roboto"/>
      </rPr>
      <t>SILVERO PEÑA</t>
    </r>
  </si>
  <si>
    <r>
      <rPr>
        <sz val="3"/>
        <rFont val="Roboto"/>
      </rPr>
      <t>PINERO Gustavo</t>
    </r>
  </si>
  <si>
    <r>
      <rPr>
        <sz val="3"/>
        <rFont val="Roboto"/>
      </rPr>
      <t>Gustavo Nestor</t>
    </r>
  </si>
  <si>
    <r>
      <rPr>
        <sz val="3"/>
        <rFont val="Roboto"/>
      </rPr>
      <t>PIÑERO</t>
    </r>
  </si>
  <si>
    <r>
      <rPr>
        <b/>
        <sz val="5"/>
        <rFont val="Roboto"/>
      </rPr>
      <t>Morocco (MAR)</t>
    </r>
  </si>
  <si>
    <r>
      <rPr>
        <sz val="3"/>
        <rFont val="Roboto"/>
      </rPr>
      <t>BOUNOU Yassine</t>
    </r>
  </si>
  <si>
    <r>
      <rPr>
        <sz val="3"/>
        <rFont val="Roboto"/>
      </rPr>
      <t>Yassine</t>
    </r>
  </si>
  <si>
    <r>
      <rPr>
        <sz val="3"/>
        <rFont val="Roboto"/>
      </rPr>
      <t>BOUNOU</t>
    </r>
  </si>
  <si>
    <r>
      <rPr>
        <sz val="3"/>
        <rFont val="Roboto"/>
      </rPr>
      <t>BONO</t>
    </r>
  </si>
  <si>
    <r>
      <rPr>
        <sz val="3"/>
        <rFont val="Roboto"/>
      </rPr>
      <t>HAKIMI Achraf</t>
    </r>
  </si>
  <si>
    <r>
      <rPr>
        <sz val="3"/>
        <rFont val="Roboto"/>
      </rPr>
      <t>Achraf</t>
    </r>
  </si>
  <si>
    <r>
      <rPr>
        <sz val="3"/>
        <rFont val="Roboto"/>
      </rPr>
      <t>HAKIMI</t>
    </r>
  </si>
  <si>
    <r>
      <rPr>
        <sz val="3"/>
        <rFont val="Roboto"/>
      </rPr>
      <t>MAZRAOUI Noussair</t>
    </r>
  </si>
  <si>
    <r>
      <rPr>
        <sz val="3"/>
        <rFont val="Roboto"/>
      </rPr>
      <t>Noussair</t>
    </r>
  </si>
  <si>
    <r>
      <rPr>
        <sz val="3"/>
        <rFont val="Roboto"/>
      </rPr>
      <t>MAZRAOUI</t>
    </r>
  </si>
  <si>
    <r>
      <rPr>
        <sz val="3"/>
        <rFont val="Roboto"/>
      </rPr>
      <t>AMRABAT Sofyan</t>
    </r>
  </si>
  <si>
    <r>
      <rPr>
        <sz val="3"/>
        <rFont val="Roboto"/>
      </rPr>
      <t>Sofyan</t>
    </r>
  </si>
  <si>
    <r>
      <rPr>
        <sz val="3"/>
        <rFont val="Roboto"/>
      </rPr>
      <t>AMRABAT</t>
    </r>
  </si>
  <si>
    <r>
      <rPr>
        <sz val="3"/>
        <rFont val="Roboto"/>
      </rPr>
      <t>AGUERD Nayef</t>
    </r>
  </si>
  <si>
    <r>
      <rPr>
        <sz val="3"/>
        <rFont val="Roboto"/>
      </rPr>
      <t>Nayef</t>
    </r>
  </si>
  <si>
    <r>
      <rPr>
        <sz val="3"/>
        <rFont val="Roboto"/>
      </rPr>
      <t>AGUERD</t>
    </r>
  </si>
  <si>
    <r>
      <rPr>
        <sz val="3"/>
        <rFont val="Roboto"/>
      </rPr>
      <t>SAISS Romain</t>
    </r>
  </si>
  <si>
    <r>
      <rPr>
        <sz val="3"/>
        <rFont val="Roboto"/>
      </rPr>
      <t>Romain Ghanem Paul</t>
    </r>
  </si>
  <si>
    <r>
      <rPr>
        <sz val="3"/>
        <rFont val="Roboto"/>
      </rPr>
      <t>SAISS</t>
    </r>
  </si>
  <si>
    <r>
      <rPr>
        <sz val="3"/>
        <rFont val="Roboto"/>
      </rPr>
      <t>ZIYECH Hakim</t>
    </r>
  </si>
  <si>
    <r>
      <rPr>
        <sz val="3"/>
        <rFont val="Roboto"/>
      </rPr>
      <t>Hakim</t>
    </r>
  </si>
  <si>
    <r>
      <rPr>
        <sz val="3"/>
        <rFont val="Roboto"/>
      </rPr>
      <t>ZIYACH</t>
    </r>
  </si>
  <si>
    <r>
      <rPr>
        <sz val="3"/>
        <rFont val="Roboto"/>
      </rPr>
      <t>ZIYECH</t>
    </r>
  </si>
  <si>
    <r>
      <rPr>
        <sz val="3"/>
        <rFont val="Roboto"/>
      </rPr>
      <t>OUNAHI Azzedine</t>
    </r>
  </si>
  <si>
    <r>
      <rPr>
        <sz val="3"/>
        <rFont val="Roboto"/>
      </rPr>
      <t>Azz-Eddine</t>
    </r>
  </si>
  <si>
    <r>
      <rPr>
        <sz val="3"/>
        <rFont val="Roboto"/>
      </rPr>
      <t>OUNAHI</t>
    </r>
  </si>
  <si>
    <r>
      <rPr>
        <sz val="3"/>
        <rFont val="Roboto"/>
      </rPr>
      <t>Angers SCO (FRA)</t>
    </r>
  </si>
  <si>
    <r>
      <rPr>
        <sz val="3"/>
        <rFont val="Roboto"/>
      </rPr>
      <t>HAMDALLAH Abderrazak</t>
    </r>
  </si>
  <si>
    <r>
      <rPr>
        <sz val="3"/>
        <rFont val="Roboto"/>
      </rPr>
      <t>Abderrazzaq</t>
    </r>
  </si>
  <si>
    <r>
      <rPr>
        <sz val="3"/>
        <rFont val="Roboto"/>
      </rPr>
      <t>HAMED-ALLAH</t>
    </r>
  </si>
  <si>
    <r>
      <rPr>
        <sz val="3"/>
        <rFont val="Roboto"/>
      </rPr>
      <t>HAMEDALLAH</t>
    </r>
  </si>
  <si>
    <r>
      <rPr>
        <sz val="3"/>
        <rFont val="Roboto"/>
      </rPr>
      <t>Al Ittihad FC (KSA)</t>
    </r>
  </si>
  <si>
    <r>
      <rPr>
        <sz val="3"/>
        <rFont val="Roboto"/>
      </rPr>
      <t>SABIRI Abdelhamid</t>
    </r>
  </si>
  <si>
    <r>
      <rPr>
        <sz val="3"/>
        <rFont val="Roboto"/>
      </rPr>
      <t>Abdelhamid</t>
    </r>
  </si>
  <si>
    <r>
      <rPr>
        <sz val="3"/>
        <rFont val="Roboto"/>
      </rPr>
      <t>SABIRI</t>
    </r>
  </si>
  <si>
    <r>
      <rPr>
        <sz val="3"/>
        <rFont val="Roboto"/>
      </rPr>
      <t>UC Sampdoria (ITA)</t>
    </r>
  </si>
  <si>
    <r>
      <rPr>
        <sz val="3"/>
        <rFont val="Roboto"/>
      </rPr>
      <t>EL KAJOUI Munir</t>
    </r>
  </si>
  <si>
    <r>
      <rPr>
        <sz val="3"/>
        <rFont val="Roboto"/>
      </rPr>
      <t>Monir</t>
    </r>
  </si>
  <si>
    <r>
      <rPr>
        <sz val="3"/>
        <rFont val="Roboto"/>
      </rPr>
      <t>EL KAJOUI</t>
    </r>
  </si>
  <si>
    <r>
      <rPr>
        <sz val="3"/>
        <rFont val="Roboto"/>
      </rPr>
      <t>CHAIR Ilias</t>
    </r>
  </si>
  <si>
    <r>
      <rPr>
        <sz val="3"/>
        <rFont val="Roboto"/>
      </rPr>
      <t>Ilias</t>
    </r>
  </si>
  <si>
    <r>
      <rPr>
        <sz val="3"/>
        <rFont val="Roboto"/>
      </rPr>
      <t>CHAIR</t>
    </r>
  </si>
  <si>
    <r>
      <rPr>
        <sz val="3"/>
        <rFont val="Roboto"/>
      </rPr>
      <t>Queens Park Rangers FC (ENG)</t>
    </r>
  </si>
  <si>
    <r>
      <rPr>
        <sz val="3"/>
        <rFont val="Roboto"/>
      </rPr>
      <t>ABOUKHLAL Zakaria</t>
    </r>
  </si>
  <si>
    <r>
      <rPr>
        <sz val="3"/>
        <rFont val="Roboto"/>
      </rPr>
      <t>Zakaria</t>
    </r>
  </si>
  <si>
    <r>
      <rPr>
        <sz val="3"/>
        <rFont val="Roboto"/>
      </rPr>
      <t>ABOUKHLAL</t>
    </r>
  </si>
  <si>
    <r>
      <rPr>
        <sz val="3"/>
        <rFont val="Roboto"/>
      </rPr>
      <t>Toulouse FC (FRA)</t>
    </r>
  </si>
  <si>
    <r>
      <rPr>
        <sz val="3"/>
        <rFont val="Roboto"/>
      </rPr>
      <t>AMALLAH Selim</t>
    </r>
  </si>
  <si>
    <r>
      <rPr>
        <sz val="3"/>
        <rFont val="Roboto"/>
      </rPr>
      <t>Selim</t>
    </r>
  </si>
  <si>
    <r>
      <rPr>
        <sz val="3"/>
        <rFont val="Roboto"/>
      </rPr>
      <t>AMALLAH</t>
    </r>
  </si>
  <si>
    <r>
      <rPr>
        <sz val="3"/>
        <rFont val="Roboto"/>
      </rPr>
      <t>Standard Liège (BEL)</t>
    </r>
  </si>
  <si>
    <r>
      <rPr>
        <sz val="3"/>
        <rFont val="Roboto"/>
      </rPr>
      <t>EZ Abde</t>
    </r>
  </si>
  <si>
    <r>
      <rPr>
        <sz val="3"/>
        <rFont val="Roboto"/>
      </rPr>
      <t>Abdessamad</t>
    </r>
  </si>
  <si>
    <r>
      <rPr>
        <sz val="3"/>
        <rFont val="Roboto"/>
      </rPr>
      <t>EZZALZOULI</t>
    </r>
  </si>
  <si>
    <r>
      <rPr>
        <sz val="3"/>
        <rFont val="Roboto"/>
      </rPr>
      <t>BOUFAL Sofiane</t>
    </r>
  </si>
  <si>
    <r>
      <rPr>
        <sz val="3"/>
        <rFont val="Roboto"/>
      </rPr>
      <t>Sofiane</t>
    </r>
  </si>
  <si>
    <r>
      <rPr>
        <sz val="3"/>
        <rFont val="Roboto"/>
      </rPr>
      <t>BOUFAL</t>
    </r>
  </si>
  <si>
    <r>
      <rPr>
        <sz val="3"/>
        <rFont val="Roboto"/>
      </rPr>
      <t>EL YAMIQ Jawad</t>
    </r>
  </si>
  <si>
    <r>
      <rPr>
        <sz val="3"/>
        <rFont val="Roboto"/>
      </rPr>
      <t>Jawad</t>
    </r>
  </si>
  <si>
    <r>
      <rPr>
        <sz val="3"/>
        <rFont val="Roboto"/>
      </rPr>
      <t>EL-YAMIQ</t>
    </r>
  </si>
  <si>
    <r>
      <rPr>
        <sz val="3"/>
        <rFont val="Roboto"/>
      </rPr>
      <t>EN-NESYRI Youssef</t>
    </r>
  </si>
  <si>
    <r>
      <rPr>
        <sz val="3"/>
        <rFont val="Roboto"/>
      </rPr>
      <t>Youssef</t>
    </r>
  </si>
  <si>
    <r>
      <rPr>
        <sz val="3"/>
        <rFont val="Roboto"/>
      </rPr>
      <t>EN-NESYRI</t>
    </r>
  </si>
  <si>
    <r>
      <rPr>
        <sz val="3"/>
        <rFont val="Roboto"/>
      </rPr>
      <t>DARI Achraf</t>
    </r>
  </si>
  <si>
    <r>
      <rPr>
        <sz val="3"/>
        <rFont val="Roboto"/>
      </rPr>
      <t>DARI</t>
    </r>
  </si>
  <si>
    <r>
      <rPr>
        <sz val="3"/>
        <rFont val="Roboto"/>
      </rPr>
      <t>Stade Brest (FRA)</t>
    </r>
  </si>
  <si>
    <r>
      <rPr>
        <sz val="3"/>
        <rFont val="Roboto"/>
      </rPr>
      <t>CHEDDIRA Walid</t>
    </r>
  </si>
  <si>
    <r>
      <rPr>
        <sz val="3"/>
        <rFont val="Roboto"/>
      </rPr>
      <t>Walid</t>
    </r>
  </si>
  <si>
    <r>
      <rPr>
        <sz val="3"/>
        <rFont val="Roboto"/>
      </rPr>
      <t>CHEDDIRA</t>
    </r>
  </si>
  <si>
    <r>
      <rPr>
        <sz val="3"/>
        <rFont val="Roboto"/>
      </rPr>
      <t>SSC Bari (ITA)</t>
    </r>
  </si>
  <si>
    <r>
      <rPr>
        <sz val="3"/>
        <rFont val="Roboto"/>
      </rPr>
      <t>TAGNAOUTI Reda</t>
    </r>
  </si>
  <si>
    <r>
      <rPr>
        <sz val="3"/>
        <rFont val="Roboto"/>
      </rPr>
      <t>Ahmed Reda</t>
    </r>
  </si>
  <si>
    <r>
      <rPr>
        <sz val="3"/>
        <rFont val="Roboto"/>
      </rPr>
      <t>TAGNAOUTI</t>
    </r>
  </si>
  <si>
    <r>
      <rPr>
        <sz val="3"/>
        <rFont val="Roboto"/>
      </rPr>
      <t>Wydad Casablanca (MAR)</t>
    </r>
  </si>
  <si>
    <r>
      <rPr>
        <sz val="3"/>
        <rFont val="Roboto"/>
      </rPr>
      <t>EL KHANNOUSS Bilal</t>
    </r>
  </si>
  <si>
    <r>
      <rPr>
        <sz val="3"/>
        <rFont val="Roboto"/>
      </rPr>
      <t>Bilal</t>
    </r>
  </si>
  <si>
    <r>
      <rPr>
        <sz val="3"/>
        <rFont val="Roboto"/>
      </rPr>
      <t>EL KHANNOUSS</t>
    </r>
  </si>
  <si>
    <r>
      <rPr>
        <sz val="3"/>
        <rFont val="Roboto"/>
      </rPr>
      <t>BENOUN Badr</t>
    </r>
  </si>
  <si>
    <r>
      <rPr>
        <sz val="3"/>
        <rFont val="Roboto"/>
      </rPr>
      <t>Badr</t>
    </r>
  </si>
  <si>
    <r>
      <rPr>
        <sz val="3"/>
        <rFont val="Roboto"/>
      </rPr>
      <t>BENOUN</t>
    </r>
  </si>
  <si>
    <r>
      <rPr>
        <sz val="3"/>
        <rFont val="Roboto"/>
      </rPr>
      <t>Qatar SC (QAT)</t>
    </r>
  </si>
  <si>
    <r>
      <rPr>
        <sz val="3"/>
        <rFont val="Roboto"/>
      </rPr>
      <t>ATTIAT-ALLAH Yahya</t>
    </r>
  </si>
  <si>
    <r>
      <rPr>
        <sz val="3"/>
        <rFont val="Roboto"/>
      </rPr>
      <t>Yahya</t>
    </r>
  </si>
  <si>
    <r>
      <rPr>
        <sz val="3"/>
        <rFont val="Roboto"/>
      </rPr>
      <t>ATTIAT-ALLAH EL IDRISSI</t>
    </r>
  </si>
  <si>
    <r>
      <rPr>
        <sz val="3"/>
        <rFont val="Roboto"/>
      </rPr>
      <t>ATTIAT-ALLAH</t>
    </r>
  </si>
  <si>
    <r>
      <rPr>
        <sz val="3"/>
        <rFont val="Roboto"/>
      </rPr>
      <t>JABRANE Yahya</t>
    </r>
  </si>
  <si>
    <r>
      <rPr>
        <sz val="3"/>
        <rFont val="Roboto"/>
      </rPr>
      <t>JABRANE</t>
    </r>
  </si>
  <si>
    <r>
      <rPr>
        <sz val="3"/>
        <rFont val="Roboto"/>
      </rPr>
      <t>REGRAGUI Walid</t>
    </r>
  </si>
  <si>
    <r>
      <rPr>
        <sz val="3"/>
        <rFont val="Roboto"/>
      </rPr>
      <t>Hoalid</t>
    </r>
  </si>
  <si>
    <r>
      <rPr>
        <sz val="3"/>
        <rFont val="Roboto"/>
      </rPr>
      <t>REGRAGUI</t>
    </r>
  </si>
  <si>
    <r>
      <rPr>
        <sz val="3"/>
        <rFont val="Roboto"/>
      </rPr>
      <t>Morocco</t>
    </r>
  </si>
  <si>
    <r>
      <rPr>
        <sz val="3"/>
        <rFont val="Roboto"/>
      </rPr>
      <t>BENMAHMOUD Rachid</t>
    </r>
  </si>
  <si>
    <r>
      <rPr>
        <sz val="3"/>
        <rFont val="Roboto"/>
      </rPr>
      <t>Rachid</t>
    </r>
  </si>
  <si>
    <r>
      <rPr>
        <sz val="3"/>
        <rFont val="Roboto"/>
      </rPr>
      <t>BENMAHMOUD</t>
    </r>
  </si>
  <si>
    <r>
      <rPr>
        <sz val="3"/>
        <rFont val="Roboto"/>
      </rPr>
      <t>AMZINE Gharib</t>
    </r>
  </si>
  <si>
    <r>
      <rPr>
        <sz val="3"/>
        <rFont val="Roboto"/>
      </rPr>
      <t>Gharib</t>
    </r>
  </si>
  <si>
    <r>
      <rPr>
        <sz val="3"/>
        <rFont val="Roboto"/>
      </rPr>
      <t>AMZINE</t>
    </r>
  </si>
  <si>
    <r>
      <rPr>
        <sz val="3"/>
        <rFont val="Roboto"/>
      </rPr>
      <t>HARRAK Omar</t>
    </r>
  </si>
  <si>
    <r>
      <rPr>
        <sz val="3"/>
        <rFont val="Roboto"/>
      </rPr>
      <t>Omar</t>
    </r>
  </si>
  <si>
    <r>
      <rPr>
        <sz val="3"/>
        <rFont val="Roboto"/>
      </rPr>
      <t>HARRAK EL HARRAK</t>
    </r>
  </si>
  <si>
    <r>
      <rPr>
        <b/>
        <sz val="5"/>
        <rFont val="Roboto"/>
      </rPr>
      <t>Netherlands (NED)</t>
    </r>
  </si>
  <si>
    <r>
      <rPr>
        <sz val="3"/>
        <rFont val="Roboto"/>
      </rPr>
      <t>PASVEER Remko</t>
    </r>
  </si>
  <si>
    <r>
      <rPr>
        <sz val="3"/>
        <rFont val="Roboto"/>
      </rPr>
      <t>Remko Jurian</t>
    </r>
  </si>
  <si>
    <r>
      <rPr>
        <sz val="3"/>
        <rFont val="Roboto"/>
      </rPr>
      <t>PASVEER</t>
    </r>
  </si>
  <si>
    <r>
      <rPr>
        <sz val="3"/>
        <rFont val="Roboto"/>
      </rPr>
      <t>TIMBER Jurrien</t>
    </r>
  </si>
  <si>
    <r>
      <rPr>
        <sz val="3"/>
        <rFont val="Roboto"/>
      </rPr>
      <t>Jurriën David Norman</t>
    </r>
  </si>
  <si>
    <r>
      <rPr>
        <sz val="3"/>
        <rFont val="Roboto"/>
      </rPr>
      <t>TIMBER</t>
    </r>
  </si>
  <si>
    <r>
      <rPr>
        <sz val="3"/>
        <rFont val="Roboto"/>
      </rPr>
      <t>DE LIGT Matthijs</t>
    </r>
  </si>
  <si>
    <r>
      <rPr>
        <sz val="3"/>
        <rFont val="Roboto"/>
      </rPr>
      <t>Matthijs</t>
    </r>
  </si>
  <si>
    <r>
      <rPr>
        <sz val="3"/>
        <rFont val="Roboto"/>
      </rPr>
      <t>DE LIGT</t>
    </r>
  </si>
  <si>
    <r>
      <rPr>
        <sz val="3"/>
        <rFont val="Roboto"/>
      </rPr>
      <t>VAN DIJK Virgil</t>
    </r>
  </si>
  <si>
    <r>
      <rPr>
        <sz val="3"/>
        <rFont val="Roboto"/>
      </rPr>
      <t>Virgil</t>
    </r>
  </si>
  <si>
    <r>
      <rPr>
        <sz val="3"/>
        <rFont val="Roboto"/>
      </rPr>
      <t>VAN DIJK</t>
    </r>
  </si>
  <si>
    <r>
      <rPr>
        <sz val="3"/>
        <rFont val="Roboto"/>
      </rPr>
      <t>VIRGIL</t>
    </r>
  </si>
  <si>
    <r>
      <rPr>
        <sz val="3"/>
        <rFont val="Roboto"/>
      </rPr>
      <t>AKE Nathan</t>
    </r>
  </si>
  <si>
    <r>
      <rPr>
        <sz val="3"/>
        <rFont val="Roboto"/>
      </rPr>
      <t>Nathan Benjamin</t>
    </r>
  </si>
  <si>
    <r>
      <rPr>
        <sz val="3"/>
        <rFont val="Roboto"/>
      </rPr>
      <t>AKÉ</t>
    </r>
  </si>
  <si>
    <r>
      <rPr>
        <sz val="3"/>
        <rFont val="Roboto"/>
      </rPr>
      <t>DE VRIJ Stefan</t>
    </r>
  </si>
  <si>
    <r>
      <rPr>
        <sz val="3"/>
        <rFont val="Roboto"/>
      </rPr>
      <t>Stefan</t>
    </r>
  </si>
  <si>
    <r>
      <rPr>
        <sz val="3"/>
        <rFont val="Roboto"/>
      </rPr>
      <t>DE VRIJ</t>
    </r>
  </si>
  <si>
    <r>
      <rPr>
        <sz val="3"/>
        <rFont val="Roboto"/>
      </rPr>
      <t>BERGWIJN Steven</t>
    </r>
  </si>
  <si>
    <r>
      <rPr>
        <sz val="3"/>
        <rFont val="Roboto"/>
      </rPr>
      <t>Steven Charles</t>
    </r>
  </si>
  <si>
    <r>
      <rPr>
        <sz val="3"/>
        <rFont val="Roboto"/>
      </rPr>
      <t>BERGWIJN</t>
    </r>
  </si>
  <si>
    <r>
      <rPr>
        <sz val="3"/>
        <rFont val="Roboto"/>
      </rPr>
      <t>GAKPO Cody</t>
    </r>
  </si>
  <si>
    <r>
      <rPr>
        <sz val="3"/>
        <rFont val="Roboto"/>
      </rPr>
      <t>Cody Mathès</t>
    </r>
  </si>
  <si>
    <r>
      <rPr>
        <sz val="3"/>
        <rFont val="Roboto"/>
      </rPr>
      <t>GAKPO</t>
    </r>
  </si>
  <si>
    <r>
      <rPr>
        <sz val="3"/>
        <rFont val="Roboto"/>
      </rPr>
      <t>DE JONG Luuk</t>
    </r>
  </si>
  <si>
    <r>
      <rPr>
        <sz val="3"/>
        <rFont val="Roboto"/>
      </rPr>
      <t>Luuk</t>
    </r>
  </si>
  <si>
    <r>
      <rPr>
        <sz val="3"/>
        <rFont val="Roboto"/>
      </rPr>
      <t>DE JONG</t>
    </r>
  </si>
  <si>
    <r>
      <rPr>
        <sz val="3"/>
        <rFont val="Roboto"/>
      </rPr>
      <t>L. DE JONG</t>
    </r>
  </si>
  <si>
    <r>
      <rPr>
        <sz val="3"/>
        <rFont val="Roboto"/>
      </rPr>
      <t>DEPAY Memphis</t>
    </r>
  </si>
  <si>
    <r>
      <rPr>
        <sz val="3"/>
        <rFont val="Roboto"/>
      </rPr>
      <t>Memphis</t>
    </r>
  </si>
  <si>
    <r>
      <rPr>
        <sz val="3"/>
        <rFont val="Roboto"/>
      </rPr>
      <t>DEPAY</t>
    </r>
  </si>
  <si>
    <r>
      <rPr>
        <sz val="3"/>
        <rFont val="Roboto"/>
      </rPr>
      <t>MEMPHIS</t>
    </r>
  </si>
  <si>
    <r>
      <rPr>
        <sz val="3"/>
        <rFont val="Roboto"/>
      </rPr>
      <t>BERGHUIS Steven</t>
    </r>
  </si>
  <si>
    <r>
      <rPr>
        <sz val="3"/>
        <rFont val="Roboto"/>
      </rPr>
      <t>BERGHUIS</t>
    </r>
  </si>
  <si>
    <r>
      <rPr>
        <sz val="3"/>
        <rFont val="Roboto"/>
      </rPr>
      <t>LANG Noa</t>
    </r>
  </si>
  <si>
    <r>
      <rPr>
        <sz val="3"/>
        <rFont val="Roboto"/>
      </rPr>
      <t>Noa Noëll</t>
    </r>
  </si>
  <si>
    <r>
      <rPr>
        <sz val="3"/>
        <rFont val="Roboto"/>
      </rPr>
      <t>LANG</t>
    </r>
  </si>
  <si>
    <r>
      <rPr>
        <sz val="3"/>
        <rFont val="Roboto"/>
      </rPr>
      <t>BIJLOW Justin</t>
    </r>
  </si>
  <si>
    <r>
      <rPr>
        <sz val="3"/>
        <rFont val="Roboto"/>
      </rPr>
      <t>Justin</t>
    </r>
  </si>
  <si>
    <r>
      <rPr>
        <sz val="3"/>
        <rFont val="Roboto"/>
      </rPr>
      <t>BIJLOW</t>
    </r>
  </si>
  <si>
    <r>
      <rPr>
        <sz val="3"/>
        <rFont val="Roboto"/>
      </rPr>
      <t>KLAASSEN Davy</t>
    </r>
  </si>
  <si>
    <r>
      <rPr>
        <sz val="3"/>
        <rFont val="Roboto"/>
      </rPr>
      <t>Davy</t>
    </r>
  </si>
  <si>
    <r>
      <rPr>
        <sz val="3"/>
        <rFont val="Roboto"/>
      </rPr>
      <t>KLAASSEN</t>
    </r>
  </si>
  <si>
    <r>
      <rPr>
        <sz val="3"/>
        <rFont val="Roboto"/>
      </rPr>
      <t>DE ROON Marten</t>
    </r>
  </si>
  <si>
    <r>
      <rPr>
        <sz val="3"/>
        <rFont val="Roboto"/>
      </rPr>
      <t>Marten Elco</t>
    </r>
  </si>
  <si>
    <r>
      <rPr>
        <sz val="3"/>
        <rFont val="Roboto"/>
      </rPr>
      <t>DE ROON</t>
    </r>
  </si>
  <si>
    <r>
      <rPr>
        <sz val="3"/>
        <rFont val="Roboto"/>
      </rPr>
      <t>MALACIA Tyrell</t>
    </r>
  </si>
  <si>
    <r>
      <rPr>
        <sz val="3"/>
        <rFont val="Roboto"/>
      </rPr>
      <t>Tyrell Johannes Chicco</t>
    </r>
  </si>
  <si>
    <r>
      <rPr>
        <sz val="3"/>
        <rFont val="Roboto"/>
      </rPr>
      <t>MALACIA</t>
    </r>
  </si>
  <si>
    <r>
      <rPr>
        <sz val="3"/>
        <rFont val="Roboto"/>
      </rPr>
      <t>BLIND Daley</t>
    </r>
  </si>
  <si>
    <r>
      <rPr>
        <sz val="3"/>
        <rFont val="Roboto"/>
      </rPr>
      <t>Daley</t>
    </r>
  </si>
  <si>
    <r>
      <rPr>
        <sz val="3"/>
        <rFont val="Roboto"/>
      </rPr>
      <t>BLIND</t>
    </r>
  </si>
  <si>
    <r>
      <rPr>
        <sz val="3"/>
        <rFont val="Roboto"/>
      </rPr>
      <t>JANSSEN Vincent</t>
    </r>
  </si>
  <si>
    <r>
      <rPr>
        <sz val="3"/>
        <rFont val="Roboto"/>
      </rPr>
      <t>Vincent Petrus Anna Sebastiaan</t>
    </r>
  </si>
  <si>
    <r>
      <rPr>
        <sz val="3"/>
        <rFont val="Roboto"/>
      </rPr>
      <t>JANSSEN</t>
    </r>
  </si>
  <si>
    <r>
      <rPr>
        <sz val="3"/>
        <rFont val="Roboto"/>
      </rPr>
      <t>WEGHORST Wout</t>
    </r>
  </si>
  <si>
    <r>
      <rPr>
        <sz val="3"/>
        <rFont val="Roboto"/>
      </rPr>
      <t>Wout François Maria</t>
    </r>
  </si>
  <si>
    <r>
      <rPr>
        <sz val="3"/>
        <rFont val="Roboto"/>
      </rPr>
      <t>WEGHORST</t>
    </r>
  </si>
  <si>
    <r>
      <rPr>
        <sz val="3"/>
        <rFont val="Roboto"/>
      </rPr>
      <t>KOOPMEINERS Teun</t>
    </r>
  </si>
  <si>
    <r>
      <rPr>
        <sz val="3"/>
        <rFont val="Roboto"/>
      </rPr>
      <t>Teun</t>
    </r>
  </si>
  <si>
    <r>
      <rPr>
        <sz val="3"/>
        <rFont val="Roboto"/>
      </rPr>
      <t>KOOPMEINERS</t>
    </r>
  </si>
  <si>
    <r>
      <rPr>
        <sz val="3"/>
        <rFont val="Roboto"/>
      </rPr>
      <t>DE JONG Frenkie</t>
    </r>
  </si>
  <si>
    <r>
      <rPr>
        <sz val="3"/>
        <rFont val="Roboto"/>
      </rPr>
      <t>Frenkie</t>
    </r>
  </si>
  <si>
    <r>
      <rPr>
        <sz val="3"/>
        <rFont val="Roboto"/>
      </rPr>
      <t>F. DE JONG</t>
    </r>
  </si>
  <si>
    <r>
      <rPr>
        <sz val="3"/>
        <rFont val="Roboto"/>
      </rPr>
      <t>DUMFRIES Denzel</t>
    </r>
  </si>
  <si>
    <r>
      <rPr>
        <sz val="3"/>
        <rFont val="Roboto"/>
      </rPr>
      <t>Denzel Justus Morris</t>
    </r>
  </si>
  <si>
    <r>
      <rPr>
        <sz val="3"/>
        <rFont val="Roboto"/>
      </rPr>
      <t>DUMFRIES</t>
    </r>
  </si>
  <si>
    <r>
      <rPr>
        <sz val="3"/>
        <rFont val="Roboto"/>
      </rPr>
      <t>NOPPERT Andries</t>
    </r>
  </si>
  <si>
    <r>
      <rPr>
        <sz val="3"/>
        <rFont val="Roboto"/>
      </rPr>
      <t>Andries</t>
    </r>
  </si>
  <si>
    <r>
      <rPr>
        <sz val="3"/>
        <rFont val="Roboto"/>
      </rPr>
      <t>NOPPERT</t>
    </r>
  </si>
  <si>
    <r>
      <rPr>
        <sz val="3"/>
        <rFont val="Roboto"/>
      </rPr>
      <t>SC Heerenveen (NED)</t>
    </r>
  </si>
  <si>
    <r>
      <rPr>
        <sz val="3"/>
        <rFont val="Roboto"/>
      </rPr>
      <t>TAYLOR Kenneth</t>
    </r>
  </si>
  <si>
    <r>
      <rPr>
        <sz val="3"/>
        <rFont val="Roboto"/>
      </rPr>
      <t>Kenneth Ina Dorothea</t>
    </r>
  </si>
  <si>
    <r>
      <rPr>
        <sz val="3"/>
        <rFont val="Roboto"/>
      </rPr>
      <t>TAYLOR</t>
    </r>
  </si>
  <si>
    <r>
      <rPr>
        <sz val="3"/>
        <rFont val="Roboto"/>
      </rPr>
      <t>SIMONS Xavi</t>
    </r>
  </si>
  <si>
    <r>
      <rPr>
        <sz val="3"/>
        <rFont val="Roboto"/>
      </rPr>
      <t>Xavi Quentin Shay</t>
    </r>
  </si>
  <si>
    <r>
      <rPr>
        <sz val="3"/>
        <rFont val="Roboto"/>
      </rPr>
      <t>SIMONS</t>
    </r>
  </si>
  <si>
    <r>
      <rPr>
        <sz val="3"/>
        <rFont val="Roboto"/>
      </rPr>
      <t>FRIMPONG Jeremie</t>
    </r>
  </si>
  <si>
    <r>
      <rPr>
        <sz val="3"/>
        <rFont val="Roboto"/>
      </rPr>
      <t>Jeremie Agyekum</t>
    </r>
  </si>
  <si>
    <r>
      <rPr>
        <sz val="3"/>
        <rFont val="Roboto"/>
      </rPr>
      <t>FRIMPONG</t>
    </r>
  </si>
  <si>
    <r>
      <rPr>
        <sz val="3"/>
        <rFont val="Roboto"/>
      </rPr>
      <t>VAN GAAL Louis</t>
    </r>
  </si>
  <si>
    <r>
      <rPr>
        <sz val="3"/>
        <rFont val="Roboto"/>
      </rPr>
      <t>Aloysius Paulus Maria</t>
    </r>
  </si>
  <si>
    <r>
      <rPr>
        <sz val="3"/>
        <rFont val="Roboto"/>
      </rPr>
      <t>VAN GAAL</t>
    </r>
  </si>
  <si>
    <r>
      <rPr>
        <sz val="3"/>
        <rFont val="Roboto"/>
      </rPr>
      <t>DAVIDS Edgar</t>
    </r>
  </si>
  <si>
    <r>
      <rPr>
        <sz val="3"/>
        <rFont val="Roboto"/>
      </rPr>
      <t>Edgar Steven</t>
    </r>
  </si>
  <si>
    <r>
      <rPr>
        <sz val="3"/>
        <rFont val="Roboto"/>
      </rPr>
      <t>DAVIDS</t>
    </r>
  </si>
  <si>
    <r>
      <rPr>
        <sz val="3"/>
        <rFont val="Roboto"/>
      </rPr>
      <t>BLIND Danny</t>
    </r>
  </si>
  <si>
    <r>
      <rPr>
        <sz val="3"/>
        <rFont val="Roboto"/>
      </rPr>
      <t>Dirk Franciscus</t>
    </r>
  </si>
  <si>
    <r>
      <rPr>
        <sz val="3"/>
        <rFont val="Roboto"/>
      </rPr>
      <t>HOEK Frans</t>
    </r>
  </si>
  <si>
    <r>
      <rPr>
        <sz val="3"/>
        <rFont val="Roboto"/>
      </rPr>
      <t>Franciscus Petrus Theodorus</t>
    </r>
  </si>
  <si>
    <r>
      <rPr>
        <sz val="3"/>
        <rFont val="Roboto"/>
      </rPr>
      <t>HOEK</t>
    </r>
  </si>
  <si>
    <r>
      <rPr>
        <b/>
        <sz val="5"/>
        <rFont val="Roboto"/>
      </rPr>
      <t>Poland (POL)</t>
    </r>
  </si>
  <si>
    <r>
      <rPr>
        <sz val="3"/>
        <rFont val="Roboto"/>
      </rPr>
      <t>SZCZESNY Wojciech</t>
    </r>
  </si>
  <si>
    <r>
      <rPr>
        <sz val="3"/>
        <rFont val="Roboto"/>
      </rPr>
      <t>Wojciech Tomasz</t>
    </r>
  </si>
  <si>
    <r>
      <rPr>
        <sz val="3"/>
        <rFont val="Roboto"/>
      </rPr>
      <t>SZCZĘSNY</t>
    </r>
  </si>
  <si>
    <r>
      <rPr>
        <sz val="3"/>
        <rFont val="Roboto"/>
      </rPr>
      <t>CASH Matty</t>
    </r>
  </si>
  <si>
    <r>
      <rPr>
        <sz val="3"/>
        <rFont val="Roboto"/>
      </rPr>
      <t>Matthew Stuart</t>
    </r>
  </si>
  <si>
    <r>
      <rPr>
        <sz val="3"/>
        <rFont val="Roboto"/>
      </rPr>
      <t>CASH</t>
    </r>
  </si>
  <si>
    <r>
      <rPr>
        <sz val="3"/>
        <rFont val="Roboto"/>
      </rPr>
      <t>JEDRZEJCZYK Artur</t>
    </r>
  </si>
  <si>
    <r>
      <rPr>
        <sz val="3"/>
        <rFont val="Roboto"/>
      </rPr>
      <t>Artur Marcin</t>
    </r>
  </si>
  <si>
    <r>
      <rPr>
        <sz val="3"/>
        <rFont val="Roboto"/>
      </rPr>
      <t>JĘDRZEJCZYK</t>
    </r>
  </si>
  <si>
    <r>
      <rPr>
        <sz val="3"/>
        <rFont val="Roboto"/>
      </rPr>
      <t>Legia Warsaw (POL)</t>
    </r>
  </si>
  <si>
    <r>
      <rPr>
        <sz val="3"/>
        <rFont val="Roboto"/>
      </rPr>
      <t>WIETESKA Mateusz</t>
    </r>
  </si>
  <si>
    <r>
      <rPr>
        <sz val="3"/>
        <rFont val="Roboto"/>
      </rPr>
      <t>Mateusz</t>
    </r>
  </si>
  <si>
    <r>
      <rPr>
        <sz val="3"/>
        <rFont val="Roboto"/>
      </rPr>
      <t>WIETESKA</t>
    </r>
  </si>
  <si>
    <r>
      <rPr>
        <sz val="3"/>
        <rFont val="Roboto"/>
      </rPr>
      <t>BEDNAREK Jan</t>
    </r>
  </si>
  <si>
    <r>
      <rPr>
        <sz val="3"/>
        <rFont val="Roboto"/>
      </rPr>
      <t>Jan Kacper</t>
    </r>
  </si>
  <si>
    <r>
      <rPr>
        <sz val="3"/>
        <rFont val="Roboto"/>
      </rPr>
      <t>BEDNAREK</t>
    </r>
  </si>
  <si>
    <r>
      <rPr>
        <sz val="3"/>
        <rFont val="Roboto"/>
      </rPr>
      <t>BIELIK Krystian</t>
    </r>
  </si>
  <si>
    <r>
      <rPr>
        <sz val="3"/>
        <rFont val="Roboto"/>
      </rPr>
      <t>Krystian</t>
    </r>
  </si>
  <si>
    <r>
      <rPr>
        <sz val="3"/>
        <rFont val="Roboto"/>
      </rPr>
      <t>BIELIK</t>
    </r>
  </si>
  <si>
    <r>
      <rPr>
        <sz val="3"/>
        <rFont val="Roboto"/>
      </rPr>
      <t>Birmingham City FC (ENG)</t>
    </r>
  </si>
  <si>
    <r>
      <rPr>
        <sz val="3"/>
        <rFont val="Roboto"/>
      </rPr>
      <t>MILIK Arkadiusz</t>
    </r>
  </si>
  <si>
    <r>
      <rPr>
        <sz val="3"/>
        <rFont val="Roboto"/>
      </rPr>
      <t>Arkadiusz Krystian</t>
    </r>
  </si>
  <si>
    <r>
      <rPr>
        <sz val="3"/>
        <rFont val="Roboto"/>
      </rPr>
      <t>MILIK</t>
    </r>
  </si>
  <si>
    <r>
      <rPr>
        <sz val="3"/>
        <rFont val="Roboto"/>
      </rPr>
      <t>SZYMANSKI Damian</t>
    </r>
  </si>
  <si>
    <r>
      <rPr>
        <sz val="3"/>
        <rFont val="Roboto"/>
      </rPr>
      <t>Damian Dawid</t>
    </r>
  </si>
  <si>
    <r>
      <rPr>
        <sz val="3"/>
        <rFont val="Roboto"/>
      </rPr>
      <t>SZYMAŃSKI</t>
    </r>
  </si>
  <si>
    <r>
      <rPr>
        <sz val="3"/>
        <rFont val="Roboto"/>
      </rPr>
      <t>D. SZYMAŃSKI</t>
    </r>
  </si>
  <si>
    <r>
      <rPr>
        <sz val="3"/>
        <rFont val="Roboto"/>
      </rPr>
      <t>LEWANDOWSKI Robert</t>
    </r>
  </si>
  <si>
    <r>
      <rPr>
        <sz val="3"/>
        <rFont val="Roboto"/>
      </rPr>
      <t>LEWANDOWSKI</t>
    </r>
  </si>
  <si>
    <r>
      <rPr>
        <sz val="3"/>
        <rFont val="Roboto"/>
      </rPr>
      <t>KRYCHOWIAK Grzegorz</t>
    </r>
  </si>
  <si>
    <r>
      <rPr>
        <sz val="3"/>
        <rFont val="Roboto"/>
      </rPr>
      <t>Grzegorz</t>
    </r>
  </si>
  <si>
    <r>
      <rPr>
        <sz val="3"/>
        <rFont val="Roboto"/>
      </rPr>
      <t>KRYCHOWIAK</t>
    </r>
  </si>
  <si>
    <r>
      <rPr>
        <sz val="3"/>
        <rFont val="Roboto"/>
      </rPr>
      <t>GROSICKI Kamil</t>
    </r>
  </si>
  <si>
    <r>
      <rPr>
        <sz val="3"/>
        <rFont val="Roboto"/>
      </rPr>
      <t>Kamil Pawel</t>
    </r>
  </si>
  <si>
    <r>
      <rPr>
        <sz val="3"/>
        <rFont val="Roboto"/>
      </rPr>
      <t>GROSICKI</t>
    </r>
  </si>
  <si>
    <r>
      <rPr>
        <sz val="3"/>
        <rFont val="Roboto"/>
      </rPr>
      <t>Pogon Szczecin (POL)</t>
    </r>
  </si>
  <si>
    <r>
      <rPr>
        <sz val="3"/>
        <rFont val="Roboto"/>
      </rPr>
      <t>SKORUPSKI Lukasz</t>
    </r>
  </si>
  <si>
    <r>
      <rPr>
        <sz val="3"/>
        <rFont val="Roboto"/>
      </rPr>
      <t>Lukasz</t>
    </r>
  </si>
  <si>
    <r>
      <rPr>
        <sz val="3"/>
        <rFont val="Roboto"/>
      </rPr>
      <t>SKORUPSKI</t>
    </r>
  </si>
  <si>
    <r>
      <rPr>
        <sz val="3"/>
        <rFont val="Roboto"/>
      </rPr>
      <t>Bologna FC (ITA)</t>
    </r>
  </si>
  <si>
    <r>
      <rPr>
        <sz val="3"/>
        <rFont val="Roboto"/>
      </rPr>
      <t>KAMINSKI Jakub</t>
    </r>
  </si>
  <si>
    <r>
      <rPr>
        <sz val="3"/>
        <rFont val="Roboto"/>
      </rPr>
      <t>Jakub</t>
    </r>
  </si>
  <si>
    <r>
      <rPr>
        <sz val="3"/>
        <rFont val="Roboto"/>
      </rPr>
      <t>KAMIŃSKI</t>
    </r>
  </si>
  <si>
    <r>
      <rPr>
        <sz val="3"/>
        <rFont val="Roboto"/>
      </rPr>
      <t>KIWIOR Jakub</t>
    </r>
  </si>
  <si>
    <r>
      <rPr>
        <sz val="3"/>
        <rFont val="Roboto"/>
      </rPr>
      <t>Jakub Piotr</t>
    </r>
  </si>
  <si>
    <r>
      <rPr>
        <sz val="3"/>
        <rFont val="Roboto"/>
      </rPr>
      <t>KIWIOR</t>
    </r>
  </si>
  <si>
    <r>
      <rPr>
        <sz val="3"/>
        <rFont val="Roboto"/>
      </rPr>
      <t>Spezia Calcio (ITA)</t>
    </r>
  </si>
  <si>
    <r>
      <rPr>
        <sz val="3"/>
        <rFont val="Roboto"/>
      </rPr>
      <t>GLIK Kamil</t>
    </r>
  </si>
  <si>
    <r>
      <rPr>
        <sz val="3"/>
        <rFont val="Roboto"/>
      </rPr>
      <t>Kamil Jacek</t>
    </r>
  </si>
  <si>
    <r>
      <rPr>
        <sz val="3"/>
        <rFont val="Roboto"/>
      </rPr>
      <t>GLIK</t>
    </r>
  </si>
  <si>
    <r>
      <rPr>
        <sz val="3"/>
        <rFont val="Roboto"/>
      </rPr>
      <t>Benevento Calcio (ITA)</t>
    </r>
  </si>
  <si>
    <r>
      <rPr>
        <sz val="3"/>
        <rFont val="Roboto"/>
      </rPr>
      <t>SWIDERSKI Karol</t>
    </r>
  </si>
  <si>
    <r>
      <rPr>
        <sz val="3"/>
        <rFont val="Roboto"/>
      </rPr>
      <t>Karol Grzegorz</t>
    </r>
  </si>
  <si>
    <r>
      <rPr>
        <sz val="3"/>
        <rFont val="Roboto"/>
      </rPr>
      <t>ŚWIDERSKI</t>
    </r>
  </si>
  <si>
    <r>
      <rPr>
        <sz val="3"/>
        <rFont val="Roboto"/>
      </rPr>
      <t>Charlotte FC (USA)</t>
    </r>
  </si>
  <si>
    <r>
      <rPr>
        <sz val="3"/>
        <rFont val="Roboto"/>
      </rPr>
      <t>ZURKOWSKI Szymon</t>
    </r>
  </si>
  <si>
    <r>
      <rPr>
        <sz val="3"/>
        <rFont val="Roboto"/>
      </rPr>
      <t>Szymon Piotr</t>
    </r>
  </si>
  <si>
    <r>
      <rPr>
        <sz val="3"/>
        <rFont val="Roboto"/>
      </rPr>
      <t>ŻURKOWSKI</t>
    </r>
  </si>
  <si>
    <r>
      <rPr>
        <sz val="3"/>
        <rFont val="Roboto"/>
      </rPr>
      <t>BERESZYNSKI Bartosz</t>
    </r>
  </si>
  <si>
    <r>
      <rPr>
        <sz val="3"/>
        <rFont val="Roboto"/>
      </rPr>
      <t>Bartosz</t>
    </r>
  </si>
  <si>
    <r>
      <rPr>
        <sz val="3"/>
        <rFont val="Roboto"/>
      </rPr>
      <t>BERESZYŃSKI</t>
    </r>
  </si>
  <si>
    <r>
      <rPr>
        <sz val="3"/>
        <rFont val="Roboto"/>
      </rPr>
      <t>SZYMANSKI Sebastian</t>
    </r>
  </si>
  <si>
    <r>
      <rPr>
        <sz val="3"/>
        <rFont val="Roboto"/>
      </rPr>
      <t>Sebastian</t>
    </r>
  </si>
  <si>
    <r>
      <rPr>
        <sz val="3"/>
        <rFont val="Roboto"/>
      </rPr>
      <t>S. SZYMAŃSKI</t>
    </r>
  </si>
  <si>
    <r>
      <rPr>
        <sz val="3"/>
        <rFont val="Roboto"/>
      </rPr>
      <t>ZIELINSKI Piotr</t>
    </r>
  </si>
  <si>
    <r>
      <rPr>
        <sz val="3"/>
        <rFont val="Roboto"/>
      </rPr>
      <t>Piotr Sebastian</t>
    </r>
  </si>
  <si>
    <r>
      <rPr>
        <sz val="3"/>
        <rFont val="Roboto"/>
      </rPr>
      <t>ZIELIŃSKI</t>
    </r>
  </si>
  <si>
    <r>
      <rPr>
        <sz val="3"/>
        <rFont val="Roboto"/>
      </rPr>
      <t>ZALEWSKI Nicola</t>
    </r>
  </si>
  <si>
    <r>
      <rPr>
        <sz val="3"/>
        <rFont val="Roboto"/>
      </rPr>
      <t>Nicola</t>
    </r>
  </si>
  <si>
    <r>
      <rPr>
        <sz val="3"/>
        <rFont val="Roboto"/>
      </rPr>
      <t>ZALEWSKI</t>
    </r>
  </si>
  <si>
    <r>
      <rPr>
        <sz val="3"/>
        <rFont val="Roboto"/>
      </rPr>
      <t>GRABARA Kamil</t>
    </r>
  </si>
  <si>
    <r>
      <rPr>
        <sz val="3"/>
        <rFont val="Roboto"/>
      </rPr>
      <t>Kamil Mieczysław</t>
    </r>
  </si>
  <si>
    <r>
      <rPr>
        <sz val="3"/>
        <rFont val="Roboto"/>
      </rPr>
      <t>GRABARA</t>
    </r>
  </si>
  <si>
    <r>
      <rPr>
        <sz val="3"/>
        <rFont val="Roboto"/>
      </rPr>
      <t>PIATEK Krzysztof</t>
    </r>
  </si>
  <si>
    <r>
      <rPr>
        <sz val="3"/>
        <rFont val="Roboto"/>
      </rPr>
      <t>Krzysztof</t>
    </r>
  </si>
  <si>
    <r>
      <rPr>
        <sz val="3"/>
        <rFont val="Roboto"/>
      </rPr>
      <t>PIĄTEK</t>
    </r>
  </si>
  <si>
    <r>
      <rPr>
        <sz val="3"/>
        <rFont val="Roboto"/>
      </rPr>
      <t>US Salernitana (ITA)</t>
    </r>
  </si>
  <si>
    <r>
      <rPr>
        <sz val="3"/>
        <rFont val="Roboto"/>
      </rPr>
      <t>FRANKOWSKI Przemyslaw</t>
    </r>
  </si>
  <si>
    <r>
      <rPr>
        <sz val="3"/>
        <rFont val="Roboto"/>
      </rPr>
      <t>Przemyslaw Adam</t>
    </r>
  </si>
  <si>
    <r>
      <rPr>
        <sz val="3"/>
        <rFont val="Roboto"/>
      </rPr>
      <t>FRANKOWSKI</t>
    </r>
  </si>
  <si>
    <r>
      <rPr>
        <sz val="3"/>
        <rFont val="Roboto"/>
      </rPr>
      <t>GUMNY Robert</t>
    </r>
  </si>
  <si>
    <r>
      <rPr>
        <sz val="3"/>
        <rFont val="Roboto"/>
      </rPr>
      <t>Robert Krzysztof</t>
    </r>
  </si>
  <si>
    <r>
      <rPr>
        <sz val="3"/>
        <rFont val="Roboto"/>
      </rPr>
      <t>GUMNY</t>
    </r>
  </si>
  <si>
    <r>
      <rPr>
        <sz val="3"/>
        <rFont val="Roboto"/>
      </rPr>
      <t>SKORAS Michal</t>
    </r>
  </si>
  <si>
    <r>
      <rPr>
        <sz val="3"/>
        <rFont val="Roboto"/>
      </rPr>
      <t>Michał Krzysztof</t>
    </r>
  </si>
  <si>
    <r>
      <rPr>
        <sz val="3"/>
        <rFont val="Roboto"/>
      </rPr>
      <t>SKÓRAŚ</t>
    </r>
  </si>
  <si>
    <r>
      <rPr>
        <sz val="3"/>
        <rFont val="Roboto"/>
      </rPr>
      <t>Lech Poznan (POL)</t>
    </r>
  </si>
  <si>
    <r>
      <rPr>
        <sz val="3"/>
        <rFont val="Roboto"/>
      </rPr>
      <t>MICHNIEWICZ Czeslaw</t>
    </r>
  </si>
  <si>
    <r>
      <rPr>
        <sz val="3"/>
        <rFont val="Roboto"/>
      </rPr>
      <t>Czesław</t>
    </r>
  </si>
  <si>
    <r>
      <rPr>
        <sz val="3"/>
        <rFont val="Roboto"/>
      </rPr>
      <t>MICHNIEWICZ</t>
    </r>
  </si>
  <si>
    <r>
      <rPr>
        <sz val="3"/>
        <rFont val="Roboto"/>
      </rPr>
      <t>Poland</t>
    </r>
  </si>
  <si>
    <r>
      <rPr>
        <sz val="3"/>
        <rFont val="Roboto"/>
      </rPr>
      <t>LASOCKI Rafal</t>
    </r>
  </si>
  <si>
    <r>
      <rPr>
        <sz val="3"/>
        <rFont val="Roboto"/>
      </rPr>
      <t>Rafal</t>
    </r>
  </si>
  <si>
    <r>
      <rPr>
        <sz val="3"/>
        <rFont val="Roboto"/>
      </rPr>
      <t>LASOCKI</t>
    </r>
  </si>
  <si>
    <r>
      <rPr>
        <sz val="3"/>
        <rFont val="Roboto"/>
      </rPr>
      <t>POTRYKUS Kamil</t>
    </r>
  </si>
  <si>
    <r>
      <rPr>
        <sz val="3"/>
        <rFont val="Roboto"/>
      </rPr>
      <t>Kamil Mateusz</t>
    </r>
  </si>
  <si>
    <r>
      <rPr>
        <sz val="3"/>
        <rFont val="Roboto"/>
      </rPr>
      <t>POTRYKUS</t>
    </r>
  </si>
  <si>
    <r>
      <rPr>
        <sz val="3"/>
        <rFont val="Roboto"/>
      </rPr>
      <t>KALITA Miroslaw</t>
    </r>
  </si>
  <si>
    <r>
      <rPr>
        <sz val="3"/>
        <rFont val="Roboto"/>
      </rPr>
      <t>Miroslaw</t>
    </r>
  </si>
  <si>
    <r>
      <rPr>
        <sz val="3"/>
        <rFont val="Roboto"/>
      </rPr>
      <t>KALITA</t>
    </r>
  </si>
  <si>
    <r>
      <rPr>
        <sz val="3"/>
        <rFont val="Roboto"/>
      </rPr>
      <t>DI PETRILLO Alessio</t>
    </r>
  </si>
  <si>
    <r>
      <rPr>
        <sz val="3"/>
        <rFont val="Roboto"/>
      </rPr>
      <t>Alessio</t>
    </r>
  </si>
  <si>
    <r>
      <rPr>
        <sz val="3"/>
        <rFont val="Roboto"/>
      </rPr>
      <t>DI PETRILLO</t>
    </r>
  </si>
  <si>
    <r>
      <rPr>
        <sz val="3"/>
        <rFont val="Roboto"/>
      </rPr>
      <t>MUCHINSKI Tomasz</t>
    </r>
  </si>
  <si>
    <r>
      <rPr>
        <sz val="3"/>
        <rFont val="Roboto"/>
      </rPr>
      <t>Tomasz Antoni</t>
    </r>
  </si>
  <si>
    <r>
      <rPr>
        <sz val="3"/>
        <rFont val="Roboto"/>
      </rPr>
      <t>MUCHINSKI</t>
    </r>
  </si>
  <si>
    <r>
      <rPr>
        <sz val="3"/>
        <rFont val="Roboto"/>
      </rPr>
      <t>DAWIDZIUK Andrzej</t>
    </r>
  </si>
  <si>
    <r>
      <rPr>
        <sz val="3"/>
        <rFont val="Roboto"/>
      </rPr>
      <t>Andrzej Piotr</t>
    </r>
  </si>
  <si>
    <r>
      <rPr>
        <sz val="3"/>
        <rFont val="Roboto"/>
      </rPr>
      <t>DAWIDZIUK</t>
    </r>
  </si>
  <si>
    <r>
      <rPr>
        <b/>
        <sz val="5"/>
        <rFont val="Roboto"/>
      </rPr>
      <t>Portugal (POR)</t>
    </r>
  </si>
  <si>
    <r>
      <rPr>
        <sz val="3"/>
        <rFont val="Roboto"/>
      </rPr>
      <t>RUI PATRICIO</t>
    </r>
  </si>
  <si>
    <r>
      <rPr>
        <sz val="3"/>
        <rFont val="Roboto"/>
      </rPr>
      <t>Rui Pedro</t>
    </r>
  </si>
  <si>
    <r>
      <rPr>
        <sz val="3"/>
        <rFont val="Roboto"/>
      </rPr>
      <t>DOS SANTOS PATRÍCIO</t>
    </r>
  </si>
  <si>
    <r>
      <rPr>
        <sz val="3"/>
        <rFont val="Roboto"/>
      </rPr>
      <t>DIOGO DALOT</t>
    </r>
  </si>
  <si>
    <r>
      <rPr>
        <sz val="3"/>
        <rFont val="Roboto"/>
      </rPr>
      <t>José Diogo</t>
    </r>
  </si>
  <si>
    <r>
      <rPr>
        <sz val="3"/>
        <rFont val="Roboto"/>
      </rPr>
      <t>DALOT TEIXEIRA</t>
    </r>
  </si>
  <si>
    <r>
      <rPr>
        <sz val="3"/>
        <rFont val="Roboto"/>
      </rPr>
      <t>DALOT</t>
    </r>
  </si>
  <si>
    <r>
      <rPr>
        <sz val="3"/>
        <rFont val="Roboto"/>
      </rPr>
      <t>PEPE</t>
    </r>
  </si>
  <si>
    <r>
      <rPr>
        <sz val="3"/>
        <rFont val="Roboto"/>
      </rPr>
      <t>Kepler Laveran</t>
    </r>
  </si>
  <si>
    <r>
      <rPr>
        <sz val="3"/>
        <rFont val="Roboto"/>
      </rPr>
      <t>DE LIMA FERREIRA</t>
    </r>
  </si>
  <si>
    <r>
      <rPr>
        <sz val="3"/>
        <rFont val="Roboto"/>
      </rPr>
      <t>RUBEN DIAS</t>
    </r>
  </si>
  <si>
    <r>
      <rPr>
        <sz val="3"/>
        <rFont val="Roboto"/>
      </rPr>
      <t>Rúben</t>
    </r>
  </si>
  <si>
    <r>
      <rPr>
        <sz val="3"/>
        <rFont val="Roboto"/>
      </rPr>
      <t>DOS SANTOS GATO ALVES DIAS</t>
    </r>
  </si>
  <si>
    <r>
      <rPr>
        <sz val="3"/>
        <rFont val="Roboto"/>
      </rPr>
      <t>RAPHAEL GUERREIRO</t>
    </r>
  </si>
  <si>
    <r>
      <rPr>
        <sz val="3"/>
        <rFont val="Roboto"/>
      </rPr>
      <t>Raphael Adelino José</t>
    </r>
  </si>
  <si>
    <r>
      <rPr>
        <sz val="3"/>
        <rFont val="Roboto"/>
      </rPr>
      <t>GUERREIRO</t>
    </r>
  </si>
  <si>
    <r>
      <rPr>
        <sz val="3"/>
        <rFont val="Roboto"/>
      </rPr>
      <t>RAPHAEL</t>
    </r>
  </si>
  <si>
    <r>
      <rPr>
        <sz val="3"/>
        <rFont val="Roboto"/>
      </rPr>
      <t>JOAO PALHINHA</t>
    </r>
  </si>
  <si>
    <r>
      <rPr>
        <sz val="3"/>
        <rFont val="Roboto"/>
      </rPr>
      <t>João Maria</t>
    </r>
  </si>
  <si>
    <r>
      <rPr>
        <sz val="3"/>
        <rFont val="Roboto"/>
      </rPr>
      <t>LOBO ALVES PALHINHA GONÇALVES</t>
    </r>
  </si>
  <si>
    <r>
      <rPr>
        <sz val="3"/>
        <rFont val="Roboto"/>
      </rPr>
      <t>PALHINHA</t>
    </r>
  </si>
  <si>
    <r>
      <rPr>
        <sz val="3"/>
        <rFont val="Roboto"/>
      </rPr>
      <t>Fulham FC (ENG)</t>
    </r>
  </si>
  <si>
    <r>
      <rPr>
        <sz val="3"/>
        <rFont val="Roboto"/>
      </rPr>
      <t>CRISTIANO RONALDO</t>
    </r>
  </si>
  <si>
    <r>
      <rPr>
        <sz val="3"/>
        <rFont val="Roboto"/>
      </rPr>
      <t>Cristiano Ronaldo</t>
    </r>
  </si>
  <si>
    <r>
      <rPr>
        <sz val="3"/>
        <rFont val="Roboto"/>
      </rPr>
      <t>DOS SANTOS AVEIRO</t>
    </r>
  </si>
  <si>
    <r>
      <rPr>
        <sz val="3"/>
        <rFont val="Roboto"/>
      </rPr>
      <t>RONALDO</t>
    </r>
  </si>
  <si>
    <r>
      <rPr>
        <sz val="3"/>
        <rFont val="Roboto"/>
      </rPr>
      <t>BRUNO FERNANDES</t>
    </r>
  </si>
  <si>
    <r>
      <rPr>
        <sz val="3"/>
        <rFont val="Roboto"/>
      </rPr>
      <t>Bruno Miguel</t>
    </r>
  </si>
  <si>
    <r>
      <rPr>
        <sz val="3"/>
        <rFont val="Roboto"/>
      </rPr>
      <t>BORGES FERNANDES</t>
    </r>
  </si>
  <si>
    <r>
      <rPr>
        <sz val="3"/>
        <rFont val="Roboto"/>
      </rPr>
      <t>B. FERNANDES</t>
    </r>
  </si>
  <si>
    <r>
      <rPr>
        <sz val="3"/>
        <rFont val="Roboto"/>
      </rPr>
      <t>ANDRE SILVA</t>
    </r>
  </si>
  <si>
    <r>
      <rPr>
        <sz val="3"/>
        <rFont val="Roboto"/>
      </rPr>
      <t>André Miguel</t>
    </r>
  </si>
  <si>
    <r>
      <rPr>
        <sz val="3"/>
        <rFont val="Roboto"/>
      </rPr>
      <t>VALENTE DA SILVA</t>
    </r>
  </si>
  <si>
    <r>
      <rPr>
        <sz val="3"/>
        <rFont val="Roboto"/>
      </rPr>
      <t>ANDRÉ SILVA</t>
    </r>
  </si>
  <si>
    <r>
      <rPr>
        <sz val="3"/>
        <rFont val="Roboto"/>
      </rPr>
      <t>BERNARDO SILVA</t>
    </r>
  </si>
  <si>
    <r>
      <rPr>
        <sz val="3"/>
        <rFont val="Roboto"/>
      </rPr>
      <t>Bernardo</t>
    </r>
  </si>
  <si>
    <r>
      <rPr>
        <sz val="3"/>
        <rFont val="Roboto"/>
      </rPr>
      <t>MOTA VEIGA DE CARVALHO E SILVA</t>
    </r>
  </si>
  <si>
    <r>
      <rPr>
        <sz val="3"/>
        <rFont val="Roboto"/>
      </rPr>
      <t>BERNARDO</t>
    </r>
  </si>
  <si>
    <r>
      <rPr>
        <sz val="3"/>
        <rFont val="Roboto"/>
      </rPr>
      <t>JOAO FELIX</t>
    </r>
  </si>
  <si>
    <r>
      <rPr>
        <sz val="3"/>
        <rFont val="Roboto"/>
      </rPr>
      <t>João</t>
    </r>
  </si>
  <si>
    <r>
      <rPr>
        <sz val="3"/>
        <rFont val="Roboto"/>
      </rPr>
      <t>FÉLIX SEQUEIRA</t>
    </r>
  </si>
  <si>
    <r>
      <rPr>
        <sz val="3"/>
        <rFont val="Roboto"/>
      </rPr>
      <t>JOÃO FÉLIX</t>
    </r>
  </si>
  <si>
    <r>
      <rPr>
        <sz val="3"/>
        <rFont val="Roboto"/>
      </rPr>
      <t>JOSE SA</t>
    </r>
  </si>
  <si>
    <r>
      <rPr>
        <sz val="3"/>
        <rFont val="Roboto"/>
      </rPr>
      <t>José Pedro</t>
    </r>
  </si>
  <si>
    <r>
      <rPr>
        <sz val="3"/>
        <rFont val="Roboto"/>
      </rPr>
      <t>MALHEIRO DE SÁ</t>
    </r>
  </si>
  <si>
    <r>
      <rPr>
        <sz val="3"/>
        <rFont val="Roboto"/>
      </rPr>
      <t>JOSÉ SÁ</t>
    </r>
  </si>
  <si>
    <r>
      <rPr>
        <sz val="3"/>
        <rFont val="Roboto"/>
      </rPr>
      <t>DANILO PEREIRA</t>
    </r>
  </si>
  <si>
    <r>
      <rPr>
        <sz val="3"/>
        <rFont val="Roboto"/>
      </rPr>
      <t>Danilo Luis Hélio</t>
    </r>
  </si>
  <si>
    <r>
      <rPr>
        <sz val="3"/>
        <rFont val="Roboto"/>
      </rPr>
      <t>PEREIRA</t>
    </r>
  </si>
  <si>
    <r>
      <rPr>
        <sz val="3"/>
        <rFont val="Roboto"/>
      </rPr>
      <t>WILLIAM CARVALHO</t>
    </r>
  </si>
  <si>
    <r>
      <rPr>
        <sz val="3"/>
        <rFont val="Roboto"/>
      </rPr>
      <t>William</t>
    </r>
  </si>
  <si>
    <r>
      <rPr>
        <sz val="3"/>
        <rFont val="Roboto"/>
      </rPr>
      <t>SILVA DE CARVALHO</t>
    </r>
  </si>
  <si>
    <r>
      <rPr>
        <sz val="3"/>
        <rFont val="Roboto"/>
      </rPr>
      <t>WILLIAM</t>
    </r>
  </si>
  <si>
    <r>
      <rPr>
        <sz val="3"/>
        <rFont val="Roboto"/>
      </rPr>
      <t>RAFAEL LEAO</t>
    </r>
  </si>
  <si>
    <r>
      <rPr>
        <sz val="3"/>
        <rFont val="Roboto"/>
      </rPr>
      <t>Rafael Alexandre</t>
    </r>
  </si>
  <si>
    <r>
      <rPr>
        <sz val="3"/>
        <rFont val="Roboto"/>
      </rPr>
      <t>DA CONCEIÇÃO LEÃO</t>
    </r>
  </si>
  <si>
    <r>
      <rPr>
        <sz val="3"/>
        <rFont val="Roboto"/>
      </rPr>
      <t>R. LEÃO</t>
    </r>
  </si>
  <si>
    <r>
      <rPr>
        <sz val="3"/>
        <rFont val="Roboto"/>
      </rPr>
      <t>VITINHA</t>
    </r>
  </si>
  <si>
    <r>
      <rPr>
        <sz val="3"/>
        <rFont val="Roboto"/>
      </rPr>
      <t>Vitor</t>
    </r>
  </si>
  <si>
    <r>
      <rPr>
        <sz val="3"/>
        <rFont val="Roboto"/>
      </rPr>
      <t>MACHADO FERREIRA</t>
    </r>
  </si>
  <si>
    <r>
      <rPr>
        <sz val="3"/>
        <rFont val="Roboto"/>
      </rPr>
      <t>JOAO MARIO</t>
    </r>
  </si>
  <si>
    <r>
      <rPr>
        <sz val="3"/>
        <rFont val="Roboto"/>
      </rPr>
      <t>João Mário</t>
    </r>
  </si>
  <si>
    <r>
      <rPr>
        <sz val="3"/>
        <rFont val="Roboto"/>
      </rPr>
      <t>NAVAL DA COSTA EDUARDO</t>
    </r>
  </si>
  <si>
    <r>
      <rPr>
        <sz val="3"/>
        <rFont val="Roboto"/>
      </rPr>
      <t>J. MÁRIO</t>
    </r>
  </si>
  <si>
    <r>
      <rPr>
        <sz val="3"/>
        <rFont val="Roboto"/>
      </rPr>
      <t>RUBEN NEVES</t>
    </r>
  </si>
  <si>
    <r>
      <rPr>
        <sz val="3"/>
        <rFont val="Roboto"/>
      </rPr>
      <t>Ruben Diogo</t>
    </r>
  </si>
  <si>
    <r>
      <rPr>
        <sz val="3"/>
        <rFont val="Roboto"/>
      </rPr>
      <t>SILVA NEVES</t>
    </r>
  </si>
  <si>
    <r>
      <rPr>
        <sz val="3"/>
        <rFont val="Roboto"/>
      </rPr>
      <t>R. NEVES</t>
    </r>
  </si>
  <si>
    <r>
      <rPr>
        <sz val="3"/>
        <rFont val="Roboto"/>
      </rPr>
      <t>NUNO MENDES</t>
    </r>
  </si>
  <si>
    <r>
      <rPr>
        <sz val="3"/>
        <rFont val="Roboto"/>
      </rPr>
      <t>Nuno Alexandre</t>
    </r>
  </si>
  <si>
    <r>
      <rPr>
        <sz val="3"/>
        <rFont val="Roboto"/>
      </rPr>
      <t>TAVARES MENDES</t>
    </r>
  </si>
  <si>
    <r>
      <rPr>
        <sz val="3"/>
        <rFont val="Roboto"/>
      </rPr>
      <t>N. MENDES</t>
    </r>
  </si>
  <si>
    <r>
      <rPr>
        <sz val="3"/>
        <rFont val="Roboto"/>
      </rPr>
      <t>JOAO CANCELO</t>
    </r>
  </si>
  <si>
    <r>
      <rPr>
        <sz val="3"/>
        <rFont val="Roboto"/>
      </rPr>
      <t>João Pedro</t>
    </r>
  </si>
  <si>
    <r>
      <rPr>
        <sz val="3"/>
        <rFont val="Roboto"/>
      </rPr>
      <t>CAVACO CANCELO</t>
    </r>
  </si>
  <si>
    <r>
      <rPr>
        <sz val="3"/>
        <rFont val="Roboto"/>
      </rPr>
      <t>JOÃO CANCELO</t>
    </r>
  </si>
  <si>
    <r>
      <rPr>
        <sz val="3"/>
        <rFont val="Roboto"/>
      </rPr>
      <t>RICARDO HORTA</t>
    </r>
  </si>
  <si>
    <r>
      <rPr>
        <sz val="3"/>
        <rFont val="Roboto"/>
      </rPr>
      <t>Ricardo Jorge</t>
    </r>
  </si>
  <si>
    <r>
      <rPr>
        <sz val="3"/>
        <rFont val="Roboto"/>
      </rPr>
      <t>DA LUZ HORTA</t>
    </r>
  </si>
  <si>
    <r>
      <rPr>
        <sz val="3"/>
        <rFont val="Roboto"/>
      </rPr>
      <t>R. HORTA</t>
    </r>
  </si>
  <si>
    <r>
      <rPr>
        <sz val="3"/>
        <rFont val="Roboto"/>
      </rPr>
      <t>SC Braga (POR)</t>
    </r>
  </si>
  <si>
    <r>
      <rPr>
        <sz val="3"/>
        <rFont val="Roboto"/>
      </rPr>
      <t>DIOGO COSTA</t>
    </r>
  </si>
  <si>
    <r>
      <rPr>
        <sz val="3"/>
        <rFont val="Roboto"/>
      </rPr>
      <t>Diogo</t>
    </r>
  </si>
  <si>
    <r>
      <rPr>
        <sz val="3"/>
        <rFont val="Roboto"/>
      </rPr>
      <t>MEIRELES DA COSTA</t>
    </r>
  </si>
  <si>
    <r>
      <rPr>
        <sz val="3"/>
        <rFont val="Roboto"/>
      </rPr>
      <t>MATHEUS NUNES</t>
    </r>
  </si>
  <si>
    <r>
      <rPr>
        <sz val="3"/>
        <rFont val="Roboto"/>
      </rPr>
      <t>Matheus Luís</t>
    </r>
  </si>
  <si>
    <r>
      <rPr>
        <sz val="3"/>
        <rFont val="Roboto"/>
      </rPr>
      <t>NUNES</t>
    </r>
  </si>
  <si>
    <r>
      <rPr>
        <sz val="3"/>
        <rFont val="Roboto"/>
      </rPr>
      <t>MATHEUS N.</t>
    </r>
  </si>
  <si>
    <r>
      <rPr>
        <sz val="3"/>
        <rFont val="Roboto"/>
      </rPr>
      <t>ANTONIO SILVA</t>
    </r>
  </si>
  <si>
    <r>
      <rPr>
        <sz val="3"/>
        <rFont val="Roboto"/>
      </rPr>
      <t>António João</t>
    </r>
  </si>
  <si>
    <r>
      <rPr>
        <sz val="3"/>
        <rFont val="Roboto"/>
      </rPr>
      <t>PEREIRA DE ALBUQUERQUE TAVARES</t>
    </r>
  </si>
  <si>
    <r>
      <rPr>
        <sz val="3"/>
        <rFont val="Roboto"/>
      </rPr>
      <t>ANTÓNIO S.</t>
    </r>
  </si>
  <si>
    <r>
      <rPr>
        <sz val="3"/>
        <rFont val="Roboto"/>
      </rPr>
      <t>OTAVIO</t>
    </r>
  </si>
  <si>
    <r>
      <rPr>
        <sz val="3"/>
        <rFont val="Roboto"/>
      </rPr>
      <t>Otávio Edmilson</t>
    </r>
  </si>
  <si>
    <r>
      <rPr>
        <sz val="3"/>
        <rFont val="Roboto"/>
      </rPr>
      <t>DA SILVA MONTEIRO</t>
    </r>
  </si>
  <si>
    <r>
      <rPr>
        <sz val="3"/>
        <rFont val="Roboto"/>
      </rPr>
      <t>OTÁVIO</t>
    </r>
  </si>
  <si>
    <r>
      <rPr>
        <sz val="3"/>
        <rFont val="Roboto"/>
      </rPr>
      <t>GONCALO RAMOS</t>
    </r>
  </si>
  <si>
    <r>
      <rPr>
        <sz val="3"/>
        <rFont val="Roboto"/>
      </rPr>
      <t>Gonçalo</t>
    </r>
  </si>
  <si>
    <r>
      <rPr>
        <sz val="3"/>
        <rFont val="Roboto"/>
      </rPr>
      <t>MATIAS RAMOS</t>
    </r>
  </si>
  <si>
    <r>
      <rPr>
        <sz val="3"/>
        <rFont val="Roboto"/>
      </rPr>
      <t>G. RAMOS</t>
    </r>
  </si>
  <si>
    <r>
      <rPr>
        <sz val="3"/>
        <rFont val="Roboto"/>
      </rPr>
      <t>SANTOS Fernando</t>
    </r>
  </si>
  <si>
    <r>
      <rPr>
        <sz val="3"/>
        <rFont val="Roboto"/>
      </rPr>
      <t>Fernando Manuel</t>
    </r>
  </si>
  <si>
    <r>
      <rPr>
        <sz val="3"/>
        <rFont val="Roboto"/>
      </rPr>
      <t>FERNANDES DA COSTA SANTOS</t>
    </r>
  </si>
  <si>
    <r>
      <rPr>
        <sz val="3"/>
        <rFont val="Roboto"/>
      </rPr>
      <t>VALE Ilidio</t>
    </r>
  </si>
  <si>
    <r>
      <rPr>
        <sz val="3"/>
        <rFont val="Roboto"/>
      </rPr>
      <t>Ilidio Fernando</t>
    </r>
  </si>
  <si>
    <r>
      <rPr>
        <sz val="3"/>
        <rFont val="Roboto"/>
      </rPr>
      <t>TORRES DO VALE</t>
    </r>
  </si>
  <si>
    <r>
      <rPr>
        <sz val="3"/>
        <rFont val="Roboto"/>
      </rPr>
      <t>COSTA Joao</t>
    </r>
  </si>
  <si>
    <r>
      <rPr>
        <sz val="3"/>
        <rFont val="Roboto"/>
      </rPr>
      <t>João Carlos</t>
    </r>
  </si>
  <si>
    <r>
      <rPr>
        <sz val="3"/>
        <rFont val="Roboto"/>
      </rPr>
      <t>VIANA CUNHA COSTA</t>
    </r>
  </si>
  <si>
    <r>
      <rPr>
        <sz val="3"/>
        <rFont val="Roboto"/>
      </rPr>
      <t>JUSTINO</t>
    </r>
  </si>
  <si>
    <r>
      <rPr>
        <sz val="3"/>
        <rFont val="Roboto"/>
      </rPr>
      <t>Fernando</t>
    </r>
  </si>
  <si>
    <r>
      <rPr>
        <b/>
        <sz val="5"/>
        <rFont val="Roboto"/>
      </rPr>
      <t>Qatar (QAT)</t>
    </r>
  </si>
  <si>
    <r>
      <rPr>
        <sz val="3"/>
        <rFont val="Roboto"/>
      </rPr>
      <t>SAAD ALSHEEB</t>
    </r>
  </si>
  <si>
    <r>
      <rPr>
        <sz val="3"/>
        <rFont val="Roboto"/>
      </rPr>
      <t>Saad Abdulla M E</t>
    </r>
  </si>
  <si>
    <r>
      <rPr>
        <sz val="3"/>
        <rFont val="Roboto"/>
      </rPr>
      <t>ALSHEEB</t>
    </r>
  </si>
  <si>
    <r>
      <rPr>
        <sz val="3"/>
        <rFont val="Roboto"/>
      </rPr>
      <t>PEDRO MIGUEL</t>
    </r>
  </si>
  <si>
    <r>
      <rPr>
        <sz val="3"/>
        <rFont val="Roboto"/>
      </rPr>
      <t>Pedro Miguel D D</t>
    </r>
  </si>
  <si>
    <r>
      <rPr>
        <sz val="3"/>
        <rFont val="Roboto"/>
      </rPr>
      <t>CORREIA</t>
    </r>
  </si>
  <si>
    <r>
      <rPr>
        <sz val="3"/>
        <rFont val="Roboto"/>
      </rPr>
      <t>ABDELKARIM HASSAN</t>
    </r>
  </si>
  <si>
    <r>
      <rPr>
        <sz val="3"/>
        <rFont val="Roboto"/>
      </rPr>
      <t>Abdelkarim Hassan A</t>
    </r>
  </si>
  <si>
    <r>
      <rPr>
        <sz val="3"/>
        <rFont val="Roboto"/>
      </rPr>
      <t>FADLALLA</t>
    </r>
  </si>
  <si>
    <r>
      <rPr>
        <sz val="3"/>
        <rFont val="Roboto"/>
      </rPr>
      <t>ABDELKARIM</t>
    </r>
  </si>
  <si>
    <r>
      <rPr>
        <sz val="3"/>
        <rFont val="Roboto"/>
      </rPr>
      <t>MOHAMMED WAAD</t>
    </r>
  </si>
  <si>
    <r>
      <rPr>
        <sz val="3"/>
        <rFont val="Roboto"/>
      </rPr>
      <t>Mohammed Waad A</t>
    </r>
  </si>
  <si>
    <r>
      <rPr>
        <sz val="3"/>
        <rFont val="Roboto"/>
      </rPr>
      <t>ALBAYATI</t>
    </r>
  </si>
  <si>
    <r>
      <rPr>
        <sz val="3"/>
        <rFont val="Roboto"/>
      </rPr>
      <t>WAAD</t>
    </r>
  </si>
  <si>
    <r>
      <rPr>
        <sz val="3"/>
        <rFont val="Roboto"/>
      </rPr>
      <t>TAREK SALMAN</t>
    </r>
  </si>
  <si>
    <r>
      <rPr>
        <sz val="3"/>
        <rFont val="Roboto"/>
      </rPr>
      <t>Tarek Salman S</t>
    </r>
  </si>
  <si>
    <r>
      <rPr>
        <sz val="3"/>
        <rFont val="Roboto"/>
      </rPr>
      <t>SALMAN</t>
    </r>
  </si>
  <si>
    <r>
      <rPr>
        <sz val="3"/>
        <rFont val="Roboto"/>
      </rPr>
      <t>TAREK</t>
    </r>
  </si>
  <si>
    <r>
      <rPr>
        <sz val="3"/>
        <rFont val="Roboto"/>
      </rPr>
      <t>ABDULAZIZ HATEM</t>
    </r>
  </si>
  <si>
    <r>
      <rPr>
        <sz val="3"/>
        <rFont val="Roboto"/>
      </rPr>
      <t>Abdelaziz Hatim A</t>
    </r>
  </si>
  <si>
    <r>
      <rPr>
        <sz val="3"/>
        <rFont val="Roboto"/>
      </rPr>
      <t>MOHAMED</t>
    </r>
  </si>
  <si>
    <r>
      <rPr>
        <sz val="3"/>
        <rFont val="Roboto"/>
      </rPr>
      <t>A. HATEM</t>
    </r>
  </si>
  <si>
    <r>
      <rPr>
        <sz val="3"/>
        <rFont val="Roboto"/>
      </rPr>
      <t>Al Rayyan SC (QAT)</t>
    </r>
  </si>
  <si>
    <r>
      <rPr>
        <sz val="3"/>
        <rFont val="Roboto"/>
      </rPr>
      <t>AHMED ALAAELDIN</t>
    </r>
  </si>
  <si>
    <r>
      <rPr>
        <sz val="3"/>
        <rFont val="Roboto"/>
      </rPr>
      <t>Ahmed Alaaeldin B M</t>
    </r>
  </si>
  <si>
    <r>
      <rPr>
        <sz val="3"/>
        <rFont val="Roboto"/>
      </rPr>
      <t>ABDELMOTAAL</t>
    </r>
  </si>
  <si>
    <r>
      <rPr>
        <sz val="3"/>
        <rFont val="Roboto"/>
      </rPr>
      <t>ALAADIN</t>
    </r>
  </si>
  <si>
    <r>
      <rPr>
        <sz val="3"/>
        <rFont val="Roboto"/>
      </rPr>
      <t>Al Gharafa SC (QAT)</t>
    </r>
  </si>
  <si>
    <r>
      <rPr>
        <sz val="3"/>
        <rFont val="Roboto"/>
      </rPr>
      <t>ALI ASAD</t>
    </r>
  </si>
  <si>
    <r>
      <rPr>
        <sz val="3"/>
        <rFont val="Roboto"/>
      </rPr>
      <t>Ali Asadalla Q B</t>
    </r>
  </si>
  <si>
    <r>
      <rPr>
        <sz val="3"/>
        <rFont val="Roboto"/>
      </rPr>
      <t>THAIMN</t>
    </r>
  </si>
  <si>
    <r>
      <rPr>
        <sz val="3"/>
        <rFont val="Roboto"/>
      </rPr>
      <t>ALI</t>
    </r>
  </si>
  <si>
    <r>
      <rPr>
        <sz val="3"/>
        <rFont val="Roboto"/>
      </rPr>
      <t>MOHAMMED MUNTARI</t>
    </r>
  </si>
  <si>
    <r>
      <rPr>
        <sz val="3"/>
        <rFont val="Roboto"/>
      </rPr>
      <t>Mohammed</t>
    </r>
  </si>
  <si>
    <r>
      <rPr>
        <sz val="3"/>
        <rFont val="Roboto"/>
      </rPr>
      <t>MUNTARI</t>
    </r>
  </si>
  <si>
    <r>
      <rPr>
        <sz val="3"/>
        <rFont val="Roboto"/>
      </rPr>
      <t>Al Duhail SC (QAT)</t>
    </r>
  </si>
  <si>
    <r>
      <rPr>
        <sz val="3"/>
        <rFont val="Roboto"/>
      </rPr>
      <t>HASSAN ALHAYDOS</t>
    </r>
  </si>
  <si>
    <r>
      <rPr>
        <sz val="3"/>
        <rFont val="Roboto"/>
      </rPr>
      <t>Hasan Khalid H</t>
    </r>
  </si>
  <si>
    <r>
      <rPr>
        <sz val="3"/>
        <rFont val="Roboto"/>
      </rPr>
      <t>ALHAYDOS</t>
    </r>
  </si>
  <si>
    <r>
      <rPr>
        <sz val="3"/>
        <rFont val="Roboto"/>
      </rPr>
      <t>AKRAM AFIF</t>
    </r>
  </si>
  <si>
    <r>
      <rPr>
        <sz val="3"/>
        <rFont val="Roboto"/>
      </rPr>
      <t>Akram Hassan A Y</t>
    </r>
  </si>
  <si>
    <r>
      <rPr>
        <sz val="3"/>
        <rFont val="Roboto"/>
      </rPr>
      <t>AFIF</t>
    </r>
  </si>
  <si>
    <r>
      <rPr>
        <sz val="3"/>
        <rFont val="Roboto"/>
      </rPr>
      <t>KARIM BOUDIAF</t>
    </r>
  </si>
  <si>
    <r>
      <rPr>
        <sz val="3"/>
        <rFont val="Roboto"/>
      </rPr>
      <t>BOUDIAF</t>
    </r>
  </si>
  <si>
    <r>
      <rPr>
        <sz val="3"/>
        <rFont val="Roboto"/>
      </rPr>
      <t>MUSAAB KHIDIR</t>
    </r>
  </si>
  <si>
    <r>
      <rPr>
        <sz val="3"/>
        <rFont val="Roboto"/>
      </rPr>
      <t>Musaab Khidir K</t>
    </r>
  </si>
  <si>
    <r>
      <rPr>
        <sz val="3"/>
        <rFont val="Roboto"/>
      </rPr>
      <t>MUSAAB</t>
    </r>
  </si>
  <si>
    <r>
      <rPr>
        <sz val="3"/>
        <rFont val="Roboto"/>
      </rPr>
      <t>HOMAM AHMED</t>
    </r>
  </si>
  <si>
    <r>
      <rPr>
        <sz val="3"/>
        <rFont val="Roboto"/>
      </rPr>
      <t>Homam Elamin M</t>
    </r>
  </si>
  <si>
    <r>
      <rPr>
        <sz val="3"/>
        <rFont val="Roboto"/>
      </rPr>
      <t>AHMED</t>
    </r>
  </si>
  <si>
    <r>
      <rPr>
        <sz val="3"/>
        <rFont val="Roboto"/>
      </rPr>
      <t>HOMAM</t>
    </r>
  </si>
  <si>
    <r>
      <rPr>
        <sz val="3"/>
        <rFont val="Roboto"/>
      </rPr>
      <t>BASSAM ALRAWI</t>
    </r>
  </si>
  <si>
    <r>
      <rPr>
        <sz val="3"/>
        <rFont val="Roboto"/>
      </rPr>
      <t>Bassam Husham A</t>
    </r>
  </si>
  <si>
    <r>
      <rPr>
        <sz val="3"/>
        <rFont val="Roboto"/>
      </rPr>
      <t>ALRAWI</t>
    </r>
  </si>
  <si>
    <r>
      <rPr>
        <sz val="3"/>
        <rFont val="Roboto"/>
      </rPr>
      <t>BASSAM</t>
    </r>
  </si>
  <si>
    <r>
      <rPr>
        <sz val="3"/>
        <rFont val="Roboto"/>
      </rPr>
      <t>BOUALEM KHOUKHI</t>
    </r>
  </si>
  <si>
    <r>
      <rPr>
        <sz val="3"/>
        <rFont val="Roboto"/>
      </rPr>
      <t>Boualem</t>
    </r>
  </si>
  <si>
    <r>
      <rPr>
        <sz val="3"/>
        <rFont val="Roboto"/>
      </rPr>
      <t>KHOUKHI</t>
    </r>
  </si>
  <si>
    <r>
      <rPr>
        <sz val="3"/>
        <rFont val="Roboto"/>
      </rPr>
      <t>ISMAIL MOHAMAD</t>
    </r>
  </si>
  <si>
    <r>
      <rPr>
        <sz val="3"/>
        <rFont val="Roboto"/>
      </rPr>
      <t>Ismail Mohamad M</t>
    </r>
  </si>
  <si>
    <r>
      <rPr>
        <sz val="3"/>
        <rFont val="Roboto"/>
      </rPr>
      <t>B</t>
    </r>
  </si>
  <si>
    <r>
      <rPr>
        <sz val="3"/>
        <rFont val="Roboto"/>
      </rPr>
      <t>ISMAIL M.</t>
    </r>
  </si>
  <si>
    <r>
      <rPr>
        <sz val="3"/>
        <rFont val="Roboto"/>
      </rPr>
      <t>KHALID MUNEER</t>
    </r>
  </si>
  <si>
    <r>
      <rPr>
        <sz val="3"/>
        <rFont val="Roboto"/>
      </rPr>
      <t>Khalid Muneer A A</t>
    </r>
  </si>
  <si>
    <r>
      <rPr>
        <sz val="3"/>
        <rFont val="Roboto"/>
      </rPr>
      <t>MAZEED</t>
    </r>
  </si>
  <si>
    <r>
      <rPr>
        <sz val="3"/>
        <rFont val="Roboto"/>
      </rPr>
      <t>K. MUNEER</t>
    </r>
  </si>
  <si>
    <r>
      <rPr>
        <sz val="3"/>
        <rFont val="Roboto"/>
      </rPr>
      <t>Al Wakrah SC (QAT)</t>
    </r>
  </si>
  <si>
    <r>
      <rPr>
        <sz val="3"/>
        <rFont val="Roboto"/>
      </rPr>
      <t>ALMOEZ ALI</t>
    </r>
  </si>
  <si>
    <r>
      <rPr>
        <sz val="3"/>
        <rFont val="Roboto"/>
      </rPr>
      <t>Almoez Ali Zainelabdeen M</t>
    </r>
  </si>
  <si>
    <r>
      <rPr>
        <sz val="3"/>
        <rFont val="Roboto"/>
      </rPr>
      <t>ABDULLA</t>
    </r>
  </si>
  <si>
    <r>
      <rPr>
        <sz val="3"/>
        <rFont val="Roboto"/>
      </rPr>
      <t>ALMOEZ</t>
    </r>
  </si>
  <si>
    <r>
      <rPr>
        <sz val="3"/>
        <rFont val="Roboto"/>
      </rPr>
      <t>SALEM ALHAJRI</t>
    </r>
  </si>
  <si>
    <r>
      <rPr>
        <sz val="3"/>
        <rFont val="Roboto"/>
      </rPr>
      <t>Salem Ali S S</t>
    </r>
  </si>
  <si>
    <r>
      <rPr>
        <sz val="3"/>
        <rFont val="Roboto"/>
      </rPr>
      <t>AL-HAJRI</t>
    </r>
  </si>
  <si>
    <r>
      <rPr>
        <sz val="3"/>
        <rFont val="Roboto"/>
      </rPr>
      <t>SALEM</t>
    </r>
  </si>
  <si>
    <r>
      <rPr>
        <sz val="3"/>
        <rFont val="Roboto"/>
      </rPr>
      <t>YOUSOF HASSAN</t>
    </r>
  </si>
  <si>
    <r>
      <rPr>
        <sz val="3"/>
        <rFont val="Roboto"/>
      </rPr>
      <t>Yousof Hassan M</t>
    </r>
  </si>
  <si>
    <r>
      <rPr>
        <sz val="3"/>
        <rFont val="Roboto"/>
      </rPr>
      <t>YOUSOF</t>
    </r>
  </si>
  <si>
    <r>
      <rPr>
        <sz val="3"/>
        <rFont val="Roboto"/>
      </rPr>
      <t>MESHAAL BARSHAM</t>
    </r>
  </si>
  <si>
    <r>
      <rPr>
        <sz val="3"/>
        <rFont val="Roboto"/>
      </rPr>
      <t>Meshaal Aissa M</t>
    </r>
  </si>
  <si>
    <r>
      <rPr>
        <sz val="3"/>
        <rFont val="Roboto"/>
      </rPr>
      <t>BARSHAM</t>
    </r>
  </si>
  <si>
    <r>
      <rPr>
        <sz val="3"/>
        <rFont val="Roboto"/>
      </rPr>
      <t>ASSIM MADIBO</t>
    </r>
  </si>
  <si>
    <r>
      <rPr>
        <sz val="3"/>
        <rFont val="Roboto"/>
      </rPr>
      <t>Assim Omer A</t>
    </r>
  </si>
  <si>
    <r>
      <rPr>
        <sz val="3"/>
        <rFont val="Roboto"/>
      </rPr>
      <t>MADIBO</t>
    </r>
  </si>
  <si>
    <r>
      <rPr>
        <sz val="3"/>
        <rFont val="Roboto"/>
      </rPr>
      <t>NAIF ALHADHRAMI</t>
    </r>
  </si>
  <si>
    <r>
      <rPr>
        <sz val="3"/>
        <rFont val="Roboto"/>
      </rPr>
      <t>Naif Abdulraheem O</t>
    </r>
  </si>
  <si>
    <r>
      <rPr>
        <sz val="3"/>
        <rFont val="Roboto"/>
      </rPr>
      <t>ALHADHRAMI</t>
    </r>
  </si>
  <si>
    <r>
      <rPr>
        <sz val="3"/>
        <rFont val="Roboto"/>
      </rPr>
      <t>NAYEF</t>
    </r>
  </si>
  <si>
    <r>
      <rPr>
        <sz val="3"/>
        <rFont val="Roboto"/>
      </rPr>
      <t>JASSEM GABER</t>
    </r>
  </si>
  <si>
    <r>
      <rPr>
        <sz val="3"/>
        <rFont val="Roboto"/>
      </rPr>
      <t>Jassem Gaber E</t>
    </r>
  </si>
  <si>
    <r>
      <rPr>
        <sz val="3"/>
        <rFont val="Roboto"/>
      </rPr>
      <t>ABDULSALLAM</t>
    </r>
  </si>
  <si>
    <r>
      <rPr>
        <sz val="3"/>
        <rFont val="Roboto"/>
      </rPr>
      <t>JASSEM</t>
    </r>
  </si>
  <si>
    <r>
      <rPr>
        <sz val="3"/>
        <rFont val="Roboto"/>
      </rPr>
      <t>Al Arabi SC (QAT)</t>
    </r>
  </si>
  <si>
    <r>
      <rPr>
        <sz val="3"/>
        <rFont val="Roboto"/>
      </rPr>
      <t>MOUSTAFA TAREK</t>
    </r>
  </si>
  <si>
    <r>
      <rPr>
        <sz val="3"/>
        <rFont val="Roboto"/>
      </rPr>
      <t>Moustafa Tarek M M</t>
    </r>
  </si>
  <si>
    <r>
      <rPr>
        <sz val="3"/>
        <rFont val="Roboto"/>
      </rPr>
      <t>MASHAL</t>
    </r>
  </si>
  <si>
    <r>
      <rPr>
        <sz val="3"/>
        <rFont val="Roboto"/>
      </rPr>
      <t>MUSTAFA</t>
    </r>
  </si>
  <si>
    <r>
      <rPr>
        <sz val="3"/>
        <rFont val="Roboto"/>
      </rPr>
      <t>SANCHEZ Felix</t>
    </r>
  </si>
  <si>
    <r>
      <rPr>
        <sz val="3"/>
        <rFont val="Roboto"/>
      </rPr>
      <t>Felix</t>
    </r>
  </si>
  <si>
    <r>
      <rPr>
        <sz val="3"/>
        <rFont val="Roboto"/>
      </rPr>
      <t>SANCHEZ BAS</t>
    </r>
  </si>
  <si>
    <r>
      <rPr>
        <sz val="3"/>
        <rFont val="Roboto"/>
      </rPr>
      <t>SANCHEZ Francesc</t>
    </r>
  </si>
  <si>
    <r>
      <rPr>
        <sz val="3"/>
        <rFont val="Roboto"/>
      </rPr>
      <t>Francesc</t>
    </r>
  </si>
  <si>
    <r>
      <rPr>
        <sz val="3"/>
        <rFont val="Roboto"/>
      </rPr>
      <t>FERNANDEZ Albert</t>
    </r>
  </si>
  <si>
    <r>
      <rPr>
        <sz val="3"/>
        <rFont val="Roboto"/>
      </rPr>
      <t>Albert</t>
    </r>
  </si>
  <si>
    <r>
      <rPr>
        <sz val="3"/>
        <rFont val="Roboto"/>
      </rPr>
      <t>FERNANDEZ CABALLERIA</t>
    </r>
  </si>
  <si>
    <r>
      <rPr>
        <sz val="3"/>
        <rFont val="Roboto"/>
      </rPr>
      <t>BUESCHER Julius</t>
    </r>
  </si>
  <si>
    <r>
      <rPr>
        <sz val="3"/>
        <rFont val="Roboto"/>
      </rPr>
      <t>Julius Richard</t>
    </r>
  </si>
  <si>
    <r>
      <rPr>
        <sz val="3"/>
        <rFont val="Roboto"/>
      </rPr>
      <t>BÜSCHER</t>
    </r>
  </si>
  <si>
    <r>
      <rPr>
        <b/>
        <sz val="5"/>
        <rFont val="Roboto"/>
      </rPr>
      <t>Saudi Arabia (KSA)</t>
    </r>
  </si>
  <si>
    <r>
      <rPr>
        <sz val="3"/>
        <rFont val="Roboto"/>
      </rPr>
      <t>MOHAMMED ALYAMI</t>
    </r>
  </si>
  <si>
    <r>
      <rPr>
        <sz val="3"/>
        <rFont val="Roboto"/>
      </rPr>
      <t>Mohammed Faraj S</t>
    </r>
  </si>
  <si>
    <r>
      <rPr>
        <sz val="3"/>
        <rFont val="Roboto"/>
      </rPr>
      <t>ALYAMI</t>
    </r>
  </si>
  <si>
    <r>
      <rPr>
        <sz val="3"/>
        <rFont val="Roboto"/>
      </rPr>
      <t>Al Ahli SC (KSA)</t>
    </r>
  </si>
  <si>
    <r>
      <rPr>
        <sz val="3"/>
        <rFont val="Roboto"/>
      </rPr>
      <t>SULTAN ALGHANNAM</t>
    </r>
  </si>
  <si>
    <r>
      <rPr>
        <sz val="3"/>
        <rFont val="Roboto"/>
      </rPr>
      <t>Sultan Abdullah S</t>
    </r>
  </si>
  <si>
    <r>
      <rPr>
        <sz val="3"/>
        <rFont val="Roboto"/>
      </rPr>
      <t>ALGHANNAM</t>
    </r>
  </si>
  <si>
    <r>
      <rPr>
        <sz val="3"/>
        <rFont val="Roboto"/>
      </rPr>
      <t>SULTAN</t>
    </r>
  </si>
  <si>
    <r>
      <rPr>
        <sz val="3"/>
        <rFont val="Roboto"/>
      </rPr>
      <t>ABDULLAH MADU</t>
    </r>
  </si>
  <si>
    <r>
      <rPr>
        <sz val="3"/>
        <rFont val="Roboto"/>
      </rPr>
      <t>Abdullah Mohammed M</t>
    </r>
  </si>
  <si>
    <r>
      <rPr>
        <sz val="3"/>
        <rFont val="Roboto"/>
      </rPr>
      <t>MADU</t>
    </r>
  </si>
  <si>
    <r>
      <rPr>
        <sz val="3"/>
        <rFont val="Roboto"/>
      </rPr>
      <t>ABDULELAH ALAMRI</t>
    </r>
  </si>
  <si>
    <r>
      <rPr>
        <sz val="3"/>
        <rFont val="Roboto"/>
      </rPr>
      <t>Abdulelah Ali A</t>
    </r>
  </si>
  <si>
    <r>
      <rPr>
        <sz val="3"/>
        <rFont val="Roboto"/>
      </rPr>
      <t>ALAMRI</t>
    </r>
  </si>
  <si>
    <r>
      <rPr>
        <sz val="3"/>
        <rFont val="Roboto"/>
      </rPr>
      <t>ALI ALBULAYHI</t>
    </r>
  </si>
  <si>
    <r>
      <rPr>
        <sz val="3"/>
        <rFont val="Roboto"/>
      </rPr>
      <t>Ali Hadi M</t>
    </r>
  </si>
  <si>
    <r>
      <rPr>
        <sz val="3"/>
        <rFont val="Roboto"/>
      </rPr>
      <t>AL BULAYHI</t>
    </r>
  </si>
  <si>
    <r>
      <rPr>
        <sz val="3"/>
        <rFont val="Roboto"/>
      </rPr>
      <t>ALBULAYHI</t>
    </r>
  </si>
  <si>
    <r>
      <rPr>
        <sz val="3"/>
        <rFont val="Roboto"/>
      </rPr>
      <t>Al Hilal SFC (KSA)</t>
    </r>
  </si>
  <si>
    <r>
      <rPr>
        <sz val="3"/>
        <rFont val="Roboto"/>
      </rPr>
      <t>MOHAMMED ALBURAYK</t>
    </r>
  </si>
  <si>
    <r>
      <rPr>
        <sz val="3"/>
        <rFont val="Roboto"/>
      </rPr>
      <t>Mohammed Ibrahim M</t>
    </r>
  </si>
  <si>
    <r>
      <rPr>
        <sz val="3"/>
        <rFont val="Roboto"/>
      </rPr>
      <t>ALBURAYK</t>
    </r>
  </si>
  <si>
    <r>
      <rPr>
        <sz val="3"/>
        <rFont val="Roboto"/>
      </rPr>
      <t>SALMAN ALFARAJ</t>
    </r>
  </si>
  <si>
    <r>
      <rPr>
        <sz val="3"/>
        <rFont val="Roboto"/>
      </rPr>
      <t>Salman Mohammed M</t>
    </r>
  </si>
  <si>
    <r>
      <rPr>
        <sz val="3"/>
        <rFont val="Roboto"/>
      </rPr>
      <t>ALFARAJ</t>
    </r>
  </si>
  <si>
    <r>
      <rPr>
        <sz val="3"/>
        <rFont val="Roboto"/>
      </rPr>
      <t>ABDULELAH ALMALKI</t>
    </r>
  </si>
  <si>
    <r>
      <rPr>
        <sz val="3"/>
        <rFont val="Roboto"/>
      </rPr>
      <t>Abdulelah Saad H</t>
    </r>
  </si>
  <si>
    <r>
      <rPr>
        <sz val="3"/>
        <rFont val="Roboto"/>
      </rPr>
      <t>ALMALKI</t>
    </r>
  </si>
  <si>
    <r>
      <rPr>
        <sz val="3"/>
        <rFont val="Roboto"/>
      </rPr>
      <t>FERAS ALBRIKAN</t>
    </r>
  </si>
  <si>
    <r>
      <rPr>
        <sz val="3"/>
        <rFont val="Roboto"/>
      </rPr>
      <t>Feras Tariq N</t>
    </r>
  </si>
  <si>
    <r>
      <rPr>
        <sz val="3"/>
        <rFont val="Roboto"/>
      </rPr>
      <t>ALBRIKAN</t>
    </r>
  </si>
  <si>
    <r>
      <rPr>
        <sz val="3"/>
        <rFont val="Roboto"/>
      </rPr>
      <t>FERAS</t>
    </r>
  </si>
  <si>
    <r>
      <rPr>
        <sz val="3"/>
        <rFont val="Roboto"/>
      </rPr>
      <t>Al Fateh SC (KSA)</t>
    </r>
  </si>
  <si>
    <r>
      <rPr>
        <sz val="3"/>
        <rFont val="Roboto"/>
      </rPr>
      <t>SALEM ALDAWSARI</t>
    </r>
  </si>
  <si>
    <r>
      <rPr>
        <sz val="3"/>
        <rFont val="Roboto"/>
      </rPr>
      <t>Salem Mohammed S</t>
    </r>
  </si>
  <si>
    <r>
      <rPr>
        <sz val="3"/>
        <rFont val="Roboto"/>
      </rPr>
      <t>ALDAWSARI</t>
    </r>
  </si>
  <si>
    <r>
      <rPr>
        <sz val="3"/>
        <rFont val="Roboto"/>
      </rPr>
      <t>SALEH ALSHEHRI</t>
    </r>
  </si>
  <si>
    <r>
      <rPr>
        <sz val="3"/>
        <rFont val="Roboto"/>
      </rPr>
      <t>Saleh Khalid M</t>
    </r>
  </si>
  <si>
    <r>
      <rPr>
        <sz val="3"/>
        <rFont val="Roboto"/>
      </rPr>
      <t>ALSHEHRI</t>
    </r>
  </si>
  <si>
    <r>
      <rPr>
        <sz val="3"/>
        <rFont val="Roboto"/>
      </rPr>
      <t>SALEH</t>
    </r>
  </si>
  <si>
    <r>
      <rPr>
        <sz val="3"/>
        <rFont val="Roboto"/>
      </rPr>
      <t>SAUD ABDULHAMID</t>
    </r>
  </si>
  <si>
    <r>
      <rPr>
        <sz val="3"/>
        <rFont val="Roboto"/>
      </rPr>
      <t>Saud Abdullah S</t>
    </r>
  </si>
  <si>
    <r>
      <rPr>
        <sz val="3"/>
        <rFont val="Roboto"/>
      </rPr>
      <t>ABDULHAMID</t>
    </r>
  </si>
  <si>
    <r>
      <rPr>
        <sz val="3"/>
        <rFont val="Roboto"/>
      </rPr>
      <t>SAUD</t>
    </r>
  </si>
  <si>
    <r>
      <rPr>
        <sz val="3"/>
        <rFont val="Roboto"/>
      </rPr>
      <t>YASSER ALSHAHRANI</t>
    </r>
  </si>
  <si>
    <r>
      <rPr>
        <sz val="3"/>
        <rFont val="Roboto"/>
      </rPr>
      <t>Yasir Gharsan S</t>
    </r>
  </si>
  <si>
    <r>
      <rPr>
        <sz val="3"/>
        <rFont val="Roboto"/>
      </rPr>
      <t>ALSHAHRANI</t>
    </r>
  </si>
  <si>
    <r>
      <rPr>
        <sz val="3"/>
        <rFont val="Roboto"/>
      </rPr>
      <t>YASSER</t>
    </r>
  </si>
  <si>
    <r>
      <rPr>
        <sz val="3"/>
        <rFont val="Roboto"/>
      </rPr>
      <t>ABDULLAH OTAYF</t>
    </r>
  </si>
  <si>
    <r>
      <rPr>
        <sz val="3"/>
        <rFont val="Roboto"/>
      </rPr>
      <t>Abdullah Ibrahim Y</t>
    </r>
  </si>
  <si>
    <r>
      <rPr>
        <sz val="3"/>
        <rFont val="Roboto"/>
      </rPr>
      <t>OTAYF</t>
    </r>
  </si>
  <si>
    <r>
      <rPr>
        <sz val="3"/>
        <rFont val="Roboto"/>
      </rPr>
      <t>ALI ALHASSAN</t>
    </r>
  </si>
  <si>
    <r>
      <rPr>
        <sz val="3"/>
        <rFont val="Roboto"/>
      </rPr>
      <t>Ali Sadiq N</t>
    </r>
  </si>
  <si>
    <r>
      <rPr>
        <sz val="3"/>
        <rFont val="Roboto"/>
      </rPr>
      <t>ALHASSAN</t>
    </r>
  </si>
  <si>
    <r>
      <rPr>
        <sz val="3"/>
        <rFont val="Roboto"/>
      </rPr>
      <t>SAMI ALNAJI</t>
    </r>
  </si>
  <si>
    <r>
      <rPr>
        <sz val="3"/>
        <rFont val="Roboto"/>
      </rPr>
      <t>Sami Khalil N</t>
    </r>
  </si>
  <si>
    <r>
      <rPr>
        <sz val="3"/>
        <rFont val="Roboto"/>
      </rPr>
      <t>ALNAJI</t>
    </r>
  </si>
  <si>
    <r>
      <rPr>
        <sz val="3"/>
        <rFont val="Roboto"/>
      </rPr>
      <t>SAMI</t>
    </r>
  </si>
  <si>
    <r>
      <rPr>
        <sz val="3"/>
        <rFont val="Roboto"/>
      </rPr>
      <t>HASSAN ALTAMBAKTI</t>
    </r>
  </si>
  <si>
    <r>
      <rPr>
        <sz val="3"/>
        <rFont val="Roboto"/>
      </rPr>
      <t>Hassan Mohammed O</t>
    </r>
  </si>
  <si>
    <r>
      <rPr>
        <sz val="3"/>
        <rFont val="Roboto"/>
      </rPr>
      <t>ALTAMBAKTI</t>
    </r>
  </si>
  <si>
    <r>
      <rPr>
        <sz val="3"/>
        <rFont val="Roboto"/>
      </rPr>
      <t>NAWAF ALABID</t>
    </r>
  </si>
  <si>
    <r>
      <rPr>
        <sz val="3"/>
        <rFont val="Roboto"/>
      </rPr>
      <t>Nawaf Shaker F</t>
    </r>
  </si>
  <si>
    <r>
      <rPr>
        <sz val="3"/>
        <rFont val="Roboto"/>
      </rPr>
      <t>ALABID</t>
    </r>
  </si>
  <si>
    <r>
      <rPr>
        <sz val="3"/>
        <rFont val="Roboto"/>
      </rPr>
      <t>NAWAF</t>
    </r>
  </si>
  <si>
    <r>
      <rPr>
        <sz val="3"/>
        <rFont val="Roboto"/>
      </rPr>
      <t>HATAN BAHBRI</t>
    </r>
  </si>
  <si>
    <r>
      <rPr>
        <sz val="3"/>
        <rFont val="Roboto"/>
      </rPr>
      <t>Hatan Sultan A</t>
    </r>
  </si>
  <si>
    <r>
      <rPr>
        <sz val="3"/>
        <rFont val="Roboto"/>
      </rPr>
      <t>BAHBRI</t>
    </r>
  </si>
  <si>
    <r>
      <rPr>
        <sz val="3"/>
        <rFont val="Roboto"/>
      </rPr>
      <t>HATAN</t>
    </r>
  </si>
  <si>
    <r>
      <rPr>
        <sz val="3"/>
        <rFont val="Roboto"/>
      </rPr>
      <t>ABDULRAHMAN ALOBUD</t>
    </r>
  </si>
  <si>
    <r>
      <rPr>
        <sz val="3"/>
        <rFont val="Roboto"/>
      </rPr>
      <t>Abdulrahman Ali H</t>
    </r>
  </si>
  <si>
    <r>
      <rPr>
        <sz val="3"/>
        <rFont val="Roboto"/>
      </rPr>
      <t>ALOBUD</t>
    </r>
  </si>
  <si>
    <r>
      <rPr>
        <sz val="3"/>
        <rFont val="Roboto"/>
      </rPr>
      <t>MOHAMMED ALOWAIS</t>
    </r>
  </si>
  <si>
    <r>
      <rPr>
        <sz val="3"/>
        <rFont val="Roboto"/>
      </rPr>
      <t>Mohammed Khalil I</t>
    </r>
  </si>
  <si>
    <r>
      <rPr>
        <sz val="3"/>
        <rFont val="Roboto"/>
      </rPr>
      <t>ALOWAIS</t>
    </r>
  </si>
  <si>
    <r>
      <rPr>
        <sz val="3"/>
        <rFont val="Roboto"/>
      </rPr>
      <t>NAWAF ALAQIDI</t>
    </r>
  </si>
  <si>
    <r>
      <rPr>
        <sz val="3"/>
        <rFont val="Roboto"/>
      </rPr>
      <t>Nawaf Dhahi F</t>
    </r>
  </si>
  <si>
    <r>
      <rPr>
        <sz val="3"/>
        <rFont val="Roboto"/>
      </rPr>
      <t>ALAQIDI</t>
    </r>
  </si>
  <si>
    <r>
      <rPr>
        <sz val="3"/>
        <rFont val="Roboto"/>
      </rPr>
      <t>MOHAMED KANNO</t>
    </r>
  </si>
  <si>
    <r>
      <rPr>
        <sz val="3"/>
        <rFont val="Roboto"/>
      </rPr>
      <t>Mohammed Ibrahim A</t>
    </r>
  </si>
  <si>
    <r>
      <rPr>
        <sz val="3"/>
        <rFont val="Roboto"/>
      </rPr>
      <t>KANNO</t>
    </r>
  </si>
  <si>
    <r>
      <rPr>
        <sz val="3"/>
        <rFont val="Roboto"/>
      </rPr>
      <t>NASSER ALDAWSARI</t>
    </r>
  </si>
  <si>
    <r>
      <rPr>
        <sz val="3"/>
        <rFont val="Roboto"/>
      </rPr>
      <t>Nasser Essa S</t>
    </r>
  </si>
  <si>
    <r>
      <rPr>
        <sz val="3"/>
        <rFont val="Roboto"/>
      </rPr>
      <t>NASSER</t>
    </r>
  </si>
  <si>
    <r>
      <rPr>
        <sz val="3"/>
        <rFont val="Roboto"/>
      </rPr>
      <t>HAITHAM ASIRI</t>
    </r>
  </si>
  <si>
    <r>
      <rPr>
        <sz val="3"/>
        <rFont val="Roboto"/>
      </rPr>
      <t>Haitham Mohammed A</t>
    </r>
  </si>
  <si>
    <r>
      <rPr>
        <sz val="3"/>
        <rFont val="Roboto"/>
      </rPr>
      <t>ASIRI</t>
    </r>
  </si>
  <si>
    <r>
      <rPr>
        <sz val="3"/>
        <rFont val="Roboto"/>
      </rPr>
      <t>HAITHAM</t>
    </r>
  </si>
  <si>
    <r>
      <rPr>
        <sz val="3"/>
        <rFont val="Roboto"/>
      </rPr>
      <t>RIYADH SHARAHILI</t>
    </r>
  </si>
  <si>
    <r>
      <rPr>
        <sz val="3"/>
        <rFont val="Roboto"/>
      </rPr>
      <t>Riyadh Mohammed M</t>
    </r>
  </si>
  <si>
    <r>
      <rPr>
        <sz val="3"/>
        <rFont val="Roboto"/>
      </rPr>
      <t>SHARAHILI</t>
    </r>
  </si>
  <si>
    <r>
      <rPr>
        <sz val="3"/>
        <rFont val="Roboto"/>
      </rPr>
      <t>RIYADH</t>
    </r>
  </si>
  <si>
    <r>
      <rPr>
        <sz val="3"/>
        <rFont val="Roboto"/>
      </rPr>
      <t>RENARD Herve</t>
    </r>
  </si>
  <si>
    <r>
      <rPr>
        <sz val="3"/>
        <rFont val="Roboto"/>
      </rPr>
      <t>Hervé Jean-Marie Roger</t>
    </r>
  </si>
  <si>
    <r>
      <rPr>
        <sz val="3"/>
        <rFont val="Roboto"/>
      </rPr>
      <t>RENARD</t>
    </r>
  </si>
  <si>
    <r>
      <rPr>
        <sz val="3"/>
        <rFont val="Roboto"/>
      </rPr>
      <t>MOHAMMED AMEEN</t>
    </r>
  </si>
  <si>
    <r>
      <rPr>
        <sz val="3"/>
        <rFont val="Roboto"/>
      </rPr>
      <t>Mohammed Ameen M</t>
    </r>
  </si>
  <si>
    <r>
      <rPr>
        <sz val="3"/>
        <rFont val="Roboto"/>
      </rPr>
      <t>HAIDAR</t>
    </r>
  </si>
  <si>
    <r>
      <rPr>
        <sz val="3"/>
        <rFont val="Roboto"/>
      </rPr>
      <t>Saudi Arabia</t>
    </r>
  </si>
  <si>
    <r>
      <rPr>
        <sz val="3"/>
        <rFont val="Roboto"/>
      </rPr>
      <t>DUCCI David</t>
    </r>
  </si>
  <si>
    <r>
      <rPr>
        <sz val="3"/>
        <rFont val="Roboto"/>
      </rPr>
      <t>David Laurent</t>
    </r>
  </si>
  <si>
    <r>
      <rPr>
        <sz val="3"/>
        <rFont val="Roboto"/>
      </rPr>
      <t>DUCCI</t>
    </r>
  </si>
  <si>
    <r>
      <rPr>
        <sz val="3"/>
        <rFont val="Roboto"/>
      </rPr>
      <t>BONADEI Laurent</t>
    </r>
  </si>
  <si>
    <r>
      <rPr>
        <sz val="3"/>
        <rFont val="Roboto"/>
      </rPr>
      <t>Laurent Pierre</t>
    </r>
  </si>
  <si>
    <r>
      <rPr>
        <sz val="3"/>
        <rFont val="Roboto"/>
      </rPr>
      <t>BONADEI</t>
    </r>
  </si>
  <si>
    <r>
      <rPr>
        <sz val="3"/>
        <rFont val="Roboto"/>
      </rPr>
      <t>KHEYARI Sofian</t>
    </r>
  </si>
  <si>
    <r>
      <rPr>
        <sz val="3"/>
        <rFont val="Roboto"/>
      </rPr>
      <t>Sofian</t>
    </r>
  </si>
  <si>
    <r>
      <rPr>
        <sz val="3"/>
        <rFont val="Roboto"/>
      </rPr>
      <t>KHEYARI</t>
    </r>
  </si>
  <si>
    <r>
      <rPr>
        <sz val="3"/>
        <rFont val="Roboto"/>
      </rPr>
      <t>SENCE Philippe</t>
    </r>
  </si>
  <si>
    <r>
      <rPr>
        <sz val="3"/>
        <rFont val="Roboto"/>
      </rPr>
      <t>Philippe Gaston Andre</t>
    </r>
  </si>
  <si>
    <r>
      <rPr>
        <sz val="3"/>
        <rFont val="Roboto"/>
      </rPr>
      <t>SENCE</t>
    </r>
  </si>
  <si>
    <r>
      <rPr>
        <b/>
        <sz val="5"/>
        <rFont val="Roboto"/>
      </rPr>
      <t>Senegal (SEN)</t>
    </r>
  </si>
  <si>
    <r>
      <rPr>
        <sz val="3"/>
        <rFont val="Roboto"/>
      </rPr>
      <t>MENDY</t>
    </r>
  </si>
  <si>
    <r>
      <rPr>
        <sz val="3"/>
        <rFont val="Roboto"/>
      </rPr>
      <t>KOULIBALY Kalidou</t>
    </r>
  </si>
  <si>
    <r>
      <rPr>
        <sz val="3"/>
        <rFont val="Roboto"/>
      </rPr>
      <t>Kalidou</t>
    </r>
  </si>
  <si>
    <r>
      <rPr>
        <sz val="3"/>
        <rFont val="Roboto"/>
      </rPr>
      <t>KOULIBALY</t>
    </r>
  </si>
  <si>
    <r>
      <rPr>
        <sz val="3"/>
        <rFont val="Roboto"/>
      </rPr>
      <t>GUEYE Idrissa Gana</t>
    </r>
  </si>
  <si>
    <r>
      <rPr>
        <sz val="3"/>
        <rFont val="Roboto"/>
      </rPr>
      <t>Idrissa Gana</t>
    </r>
  </si>
  <si>
    <r>
      <rPr>
        <sz val="3"/>
        <rFont val="Roboto"/>
      </rPr>
      <t>GUEYE</t>
    </r>
  </si>
  <si>
    <r>
      <rPr>
        <sz val="3"/>
        <rFont val="Roboto"/>
      </rPr>
      <t>GANA</t>
    </r>
  </si>
  <si>
    <r>
      <rPr>
        <sz val="3"/>
        <rFont val="Roboto"/>
      </rPr>
      <t>MENDY Nampalys</t>
    </r>
  </si>
  <si>
    <r>
      <rPr>
        <sz val="3"/>
        <rFont val="Roboto"/>
      </rPr>
      <t>Nampalys</t>
    </r>
  </si>
  <si>
    <r>
      <rPr>
        <sz val="3"/>
        <rFont val="Roboto"/>
      </rPr>
      <t>NAMPALYS</t>
    </r>
  </si>
  <si>
    <r>
      <rPr>
        <sz val="3"/>
        <rFont val="Roboto"/>
      </rPr>
      <t>KOUYATE Cheikhou</t>
    </r>
  </si>
  <si>
    <r>
      <rPr>
        <sz val="3"/>
        <rFont val="Roboto"/>
      </rPr>
      <t>Cheikhou</t>
    </r>
  </si>
  <si>
    <r>
      <rPr>
        <sz val="3"/>
        <rFont val="Roboto"/>
      </rPr>
      <t>KOUYATE</t>
    </r>
  </si>
  <si>
    <r>
      <rPr>
        <sz val="3"/>
        <rFont val="Roboto"/>
      </rPr>
      <t>Nottingham Forest FC (ENG)</t>
    </r>
  </si>
  <si>
    <r>
      <rPr>
        <sz val="3"/>
        <rFont val="Roboto"/>
      </rPr>
      <t>Sheffield United FC (ENG)</t>
    </r>
  </si>
  <si>
    <r>
      <rPr>
        <sz val="3"/>
        <rFont val="Roboto"/>
      </rPr>
      <t>CISSE</t>
    </r>
  </si>
  <si>
    <r>
      <rPr>
        <sz val="3"/>
        <rFont val="Roboto"/>
      </rPr>
      <t>DIATTA Krepin</t>
    </r>
  </si>
  <si>
    <r>
      <rPr>
        <sz val="3"/>
        <rFont val="Roboto"/>
      </rPr>
      <t>Krépin</t>
    </r>
  </si>
  <si>
    <r>
      <rPr>
        <sz val="3"/>
        <rFont val="Roboto"/>
      </rPr>
      <t>DIATTA</t>
    </r>
  </si>
  <si>
    <r>
      <rPr>
        <sz val="3"/>
        <rFont val="Roboto"/>
      </rPr>
      <t>K DIATTA</t>
    </r>
  </si>
  <si>
    <r>
      <rPr>
        <sz val="3"/>
        <rFont val="Roboto"/>
      </rPr>
      <t>SARR Pape Matar</t>
    </r>
  </si>
  <si>
    <r>
      <rPr>
        <sz val="3"/>
        <rFont val="Roboto"/>
      </rPr>
      <t>Pape Matar</t>
    </r>
  </si>
  <si>
    <r>
      <rPr>
        <sz val="3"/>
        <rFont val="Roboto"/>
      </rPr>
      <t>SARR</t>
    </r>
  </si>
  <si>
    <r>
      <rPr>
        <sz val="3"/>
        <rFont val="Roboto"/>
      </rPr>
      <t>PAPE SARR</t>
    </r>
  </si>
  <si>
    <r>
      <rPr>
        <sz val="3"/>
        <rFont val="Roboto"/>
      </rPr>
      <t>SARR Ismaila</t>
    </r>
  </si>
  <si>
    <r>
      <rPr>
        <sz val="3"/>
        <rFont val="Roboto"/>
      </rPr>
      <t>Ismaila</t>
    </r>
  </si>
  <si>
    <r>
      <rPr>
        <sz val="3"/>
        <rFont val="Roboto"/>
      </rPr>
      <t>I SARR</t>
    </r>
  </si>
  <si>
    <r>
      <rPr>
        <sz val="3"/>
        <rFont val="Roboto"/>
      </rPr>
      <t>Watford FC (ENG)</t>
    </r>
  </si>
  <si>
    <r>
      <rPr>
        <sz val="3"/>
        <rFont val="Roboto"/>
      </rPr>
      <t>DIEDHIOU Famara</t>
    </r>
  </si>
  <si>
    <r>
      <rPr>
        <sz val="3"/>
        <rFont val="Roboto"/>
      </rPr>
      <t>Famara</t>
    </r>
  </si>
  <si>
    <r>
      <rPr>
        <sz val="3"/>
        <rFont val="Roboto"/>
      </rPr>
      <t>DIEDHIOU</t>
    </r>
  </si>
  <si>
    <r>
      <rPr>
        <sz val="3"/>
        <rFont val="Roboto"/>
      </rPr>
      <t>Alanyaspor (TUR)</t>
    </r>
  </si>
  <si>
    <r>
      <rPr>
        <sz val="3"/>
        <rFont val="Roboto"/>
      </rPr>
      <t>DIENG Bamba</t>
    </r>
  </si>
  <si>
    <r>
      <rPr>
        <sz val="3"/>
        <rFont val="Roboto"/>
      </rPr>
      <t>Cheikh Ahmadou Bamba Mbacke</t>
    </r>
  </si>
  <si>
    <r>
      <rPr>
        <sz val="3"/>
        <rFont val="Roboto"/>
      </rPr>
      <t>DIENG</t>
    </r>
  </si>
  <si>
    <r>
      <rPr>
        <sz val="3"/>
        <rFont val="Roboto"/>
      </rPr>
      <t>BAMBA</t>
    </r>
  </si>
  <si>
    <r>
      <rPr>
        <sz val="3"/>
        <rFont val="Roboto"/>
      </rPr>
      <t>CISSE Aliou</t>
    </r>
  </si>
  <si>
    <r>
      <rPr>
        <sz val="3"/>
        <rFont val="Roboto"/>
      </rPr>
      <t>Aliou</t>
    </r>
  </si>
  <si>
    <r>
      <rPr>
        <sz val="3"/>
        <rFont val="Roboto"/>
      </rPr>
      <t>Senegal</t>
    </r>
  </si>
  <si>
    <r>
      <rPr>
        <sz val="3"/>
        <rFont val="Roboto"/>
      </rPr>
      <t>BOGAERT Regis</t>
    </r>
  </si>
  <si>
    <r>
      <rPr>
        <sz val="3"/>
        <rFont val="Roboto"/>
      </rPr>
      <t>Régis Gérard Marcel Cornil</t>
    </r>
  </si>
  <si>
    <r>
      <rPr>
        <sz val="3"/>
        <rFont val="Roboto"/>
      </rPr>
      <t>BOGAERT</t>
    </r>
  </si>
  <si>
    <r>
      <rPr>
        <sz val="3"/>
        <rFont val="Roboto"/>
      </rPr>
      <t>SYLVA Tony</t>
    </r>
  </si>
  <si>
    <r>
      <rPr>
        <sz val="3"/>
        <rFont val="Roboto"/>
      </rPr>
      <t>Tony Mario</t>
    </r>
  </si>
  <si>
    <r>
      <rPr>
        <sz val="3"/>
        <rFont val="Roboto"/>
      </rPr>
      <t>SYLVA</t>
    </r>
  </si>
  <si>
    <r>
      <rPr>
        <b/>
        <sz val="5"/>
        <rFont val="Roboto"/>
      </rPr>
      <t>Serbia (SRB)</t>
    </r>
  </si>
  <si>
    <r>
      <rPr>
        <sz val="3"/>
        <rFont val="Roboto"/>
      </rPr>
      <t>DMITROVIC Marko</t>
    </r>
  </si>
  <si>
    <r>
      <rPr>
        <sz val="3"/>
        <rFont val="Roboto"/>
      </rPr>
      <t>DMITROVIĆ</t>
    </r>
  </si>
  <si>
    <r>
      <rPr>
        <sz val="3"/>
        <rFont val="Roboto"/>
      </rPr>
      <t>PAVLOVIC Strahinja</t>
    </r>
  </si>
  <si>
    <r>
      <rPr>
        <sz val="3"/>
        <rFont val="Roboto"/>
      </rPr>
      <t>Strahinja</t>
    </r>
  </si>
  <si>
    <r>
      <rPr>
        <sz val="3"/>
        <rFont val="Roboto"/>
      </rPr>
      <t>PAVLOVIĆ</t>
    </r>
  </si>
  <si>
    <r>
      <rPr>
        <sz val="3"/>
        <rFont val="Roboto"/>
      </rPr>
      <t>ERAKOVIC Strahinja</t>
    </r>
  </si>
  <si>
    <r>
      <rPr>
        <sz val="3"/>
        <rFont val="Roboto"/>
      </rPr>
      <t>ERAKOVIĆ</t>
    </r>
  </si>
  <si>
    <r>
      <rPr>
        <sz val="3"/>
        <rFont val="Roboto"/>
      </rPr>
      <t>MILENKOVIC Nikola</t>
    </r>
  </si>
  <si>
    <r>
      <rPr>
        <sz val="3"/>
        <rFont val="Roboto"/>
      </rPr>
      <t>MILENKOVIĆ</t>
    </r>
  </si>
  <si>
    <r>
      <rPr>
        <sz val="3"/>
        <rFont val="Roboto"/>
      </rPr>
      <t>VELJKOVIC Milos</t>
    </r>
  </si>
  <si>
    <r>
      <rPr>
        <sz val="3"/>
        <rFont val="Roboto"/>
      </rPr>
      <t>Miloš</t>
    </r>
  </si>
  <si>
    <r>
      <rPr>
        <sz val="3"/>
        <rFont val="Roboto"/>
      </rPr>
      <t>VELJKOVIĆ</t>
    </r>
  </si>
  <si>
    <r>
      <rPr>
        <sz val="3"/>
        <rFont val="Roboto"/>
      </rPr>
      <t>MAKSIMOVIC Nemanja</t>
    </r>
  </si>
  <si>
    <r>
      <rPr>
        <sz val="3"/>
        <rFont val="Roboto"/>
      </rPr>
      <t>Nemanja</t>
    </r>
  </si>
  <si>
    <r>
      <rPr>
        <sz val="3"/>
        <rFont val="Roboto"/>
      </rPr>
      <t>MAKSIMOVIĆ</t>
    </r>
  </si>
  <si>
    <r>
      <rPr>
        <sz val="3"/>
        <rFont val="Roboto"/>
      </rPr>
      <t>Getafe CF (ESP)</t>
    </r>
  </si>
  <si>
    <r>
      <rPr>
        <sz val="3"/>
        <rFont val="Roboto"/>
      </rPr>
      <t>RADONJIC Nemanja</t>
    </r>
  </si>
  <si>
    <r>
      <rPr>
        <sz val="3"/>
        <rFont val="Roboto"/>
      </rPr>
      <t>RADONJIĆ</t>
    </r>
  </si>
  <si>
    <r>
      <rPr>
        <sz val="3"/>
        <rFont val="Roboto"/>
      </rPr>
      <t>GUDELJ Nemanja</t>
    </r>
  </si>
  <si>
    <r>
      <rPr>
        <sz val="3"/>
        <rFont val="Roboto"/>
      </rPr>
      <t>GUDELJ</t>
    </r>
  </si>
  <si>
    <r>
      <rPr>
        <sz val="3"/>
        <rFont val="Roboto"/>
      </rPr>
      <t>MITROVIC Aleksandar</t>
    </r>
  </si>
  <si>
    <r>
      <rPr>
        <sz val="3"/>
        <rFont val="Roboto"/>
      </rPr>
      <t>Aleksandar</t>
    </r>
  </si>
  <si>
    <r>
      <rPr>
        <sz val="3"/>
        <rFont val="Roboto"/>
      </rPr>
      <t>MITROVIĆ</t>
    </r>
  </si>
  <si>
    <r>
      <rPr>
        <sz val="3"/>
        <rFont val="Roboto"/>
      </rPr>
      <t>A. MITROVIĆ</t>
    </r>
  </si>
  <si>
    <r>
      <rPr>
        <sz val="3"/>
        <rFont val="Roboto"/>
      </rPr>
      <t>TADIC Dusan</t>
    </r>
  </si>
  <si>
    <r>
      <rPr>
        <sz val="3"/>
        <rFont val="Roboto"/>
      </rPr>
      <t>Dušan</t>
    </r>
  </si>
  <si>
    <r>
      <rPr>
        <sz val="3"/>
        <rFont val="Roboto"/>
      </rPr>
      <t>TADIĆ</t>
    </r>
  </si>
  <si>
    <r>
      <rPr>
        <sz val="3"/>
        <rFont val="Roboto"/>
      </rPr>
      <t>JOVIC Luka</t>
    </r>
  </si>
  <si>
    <r>
      <rPr>
        <sz val="3"/>
        <rFont val="Roboto"/>
      </rPr>
      <t>JOVIĆ</t>
    </r>
  </si>
  <si>
    <r>
      <rPr>
        <sz val="3"/>
        <rFont val="Roboto"/>
      </rPr>
      <t>RAJKOVIC Predrag</t>
    </r>
  </si>
  <si>
    <r>
      <rPr>
        <sz val="3"/>
        <rFont val="Roboto"/>
      </rPr>
      <t>Predrag</t>
    </r>
  </si>
  <si>
    <r>
      <rPr>
        <sz val="3"/>
        <rFont val="Roboto"/>
      </rPr>
      <t>RAJKOVIĆ</t>
    </r>
  </si>
  <si>
    <r>
      <rPr>
        <sz val="3"/>
        <rFont val="Roboto"/>
      </rPr>
      <t>MITROVIC Stefan</t>
    </r>
  </si>
  <si>
    <r>
      <rPr>
        <sz val="3"/>
        <rFont val="Roboto"/>
      </rPr>
      <t>S. MITROVIĆ</t>
    </r>
  </si>
  <si>
    <r>
      <rPr>
        <sz val="3"/>
        <rFont val="Roboto"/>
      </rPr>
      <t>ZIVKOVIC Andrija</t>
    </r>
  </si>
  <si>
    <r>
      <rPr>
        <sz val="3"/>
        <rFont val="Roboto"/>
      </rPr>
      <t>Andrija</t>
    </r>
  </si>
  <si>
    <r>
      <rPr>
        <sz val="3"/>
        <rFont val="Roboto"/>
      </rPr>
      <t>ŽIVKOVIĆ</t>
    </r>
  </si>
  <si>
    <r>
      <rPr>
        <sz val="3"/>
        <rFont val="Roboto"/>
      </rPr>
      <t>PAOK Saloniki (GRE)</t>
    </r>
  </si>
  <si>
    <r>
      <rPr>
        <sz val="3"/>
        <rFont val="Roboto"/>
      </rPr>
      <t>BABIC Srdjan</t>
    </r>
  </si>
  <si>
    <r>
      <rPr>
        <sz val="3"/>
        <rFont val="Roboto"/>
      </rPr>
      <t>Srđan</t>
    </r>
  </si>
  <si>
    <r>
      <rPr>
        <sz val="3"/>
        <rFont val="Roboto"/>
      </rPr>
      <t>BABIĆ</t>
    </r>
  </si>
  <si>
    <r>
      <rPr>
        <sz val="3"/>
        <rFont val="Roboto"/>
      </rPr>
      <t>UD Almería (ESP)</t>
    </r>
  </si>
  <si>
    <r>
      <rPr>
        <sz val="3"/>
        <rFont val="Roboto"/>
      </rPr>
      <t>LUKIC Sasa</t>
    </r>
  </si>
  <si>
    <r>
      <rPr>
        <sz val="3"/>
        <rFont val="Roboto"/>
      </rPr>
      <t>Saša</t>
    </r>
  </si>
  <si>
    <r>
      <rPr>
        <sz val="3"/>
        <rFont val="Roboto"/>
      </rPr>
      <t>LUKIĆ</t>
    </r>
  </si>
  <si>
    <r>
      <rPr>
        <sz val="3"/>
        <rFont val="Roboto"/>
      </rPr>
      <t>KOSTIC Filip</t>
    </r>
  </si>
  <si>
    <r>
      <rPr>
        <sz val="3"/>
        <rFont val="Roboto"/>
      </rPr>
      <t>Filip</t>
    </r>
  </si>
  <si>
    <r>
      <rPr>
        <sz val="3"/>
        <rFont val="Roboto"/>
      </rPr>
      <t>KOSTIĆ</t>
    </r>
  </si>
  <si>
    <r>
      <rPr>
        <sz val="3"/>
        <rFont val="Roboto"/>
      </rPr>
      <t>VLAHOVIC Dusan</t>
    </r>
  </si>
  <si>
    <r>
      <rPr>
        <sz val="3"/>
        <rFont val="Roboto"/>
      </rPr>
      <t>VLAHOVIĆ</t>
    </r>
  </si>
  <si>
    <r>
      <rPr>
        <sz val="3"/>
        <rFont val="Roboto"/>
      </rPr>
      <t>RACIC Uros</t>
    </r>
  </si>
  <si>
    <r>
      <rPr>
        <sz val="3"/>
        <rFont val="Roboto"/>
      </rPr>
      <t>Uroš</t>
    </r>
  </si>
  <si>
    <r>
      <rPr>
        <sz val="3"/>
        <rFont val="Roboto"/>
      </rPr>
      <t>RAČIĆ</t>
    </r>
  </si>
  <si>
    <r>
      <rPr>
        <sz val="3"/>
        <rFont val="Roboto"/>
      </rPr>
      <t>MILINKOVIC-SAVIC Sergej</t>
    </r>
  </si>
  <si>
    <r>
      <rPr>
        <sz val="3"/>
        <rFont val="Roboto"/>
      </rPr>
      <t>Sergej</t>
    </r>
  </si>
  <si>
    <r>
      <rPr>
        <sz val="3"/>
        <rFont val="Roboto"/>
      </rPr>
      <t>MILINKOVIĆ-SAVIĆ</t>
    </r>
  </si>
  <si>
    <r>
      <rPr>
        <sz val="3"/>
        <rFont val="Roboto"/>
      </rPr>
      <t>SERGEJ</t>
    </r>
  </si>
  <si>
    <r>
      <rPr>
        <sz val="3"/>
        <rFont val="Roboto"/>
      </rPr>
      <t>SS Lazio (ITA)</t>
    </r>
  </si>
  <si>
    <r>
      <rPr>
        <sz val="3"/>
        <rFont val="Roboto"/>
      </rPr>
      <t>DJURICIC Filip</t>
    </r>
  </si>
  <si>
    <r>
      <rPr>
        <sz val="3"/>
        <rFont val="Roboto"/>
      </rPr>
      <t>ĐURIČIĆ</t>
    </r>
  </si>
  <si>
    <r>
      <rPr>
        <sz val="3"/>
        <rFont val="Roboto"/>
      </rPr>
      <t>LAZOVIC Darko</t>
    </r>
  </si>
  <si>
    <r>
      <rPr>
        <sz val="3"/>
        <rFont val="Roboto"/>
      </rPr>
      <t>Darko</t>
    </r>
  </si>
  <si>
    <r>
      <rPr>
        <sz val="3"/>
        <rFont val="Roboto"/>
      </rPr>
      <t>LAZOVIĆ</t>
    </r>
  </si>
  <si>
    <r>
      <rPr>
        <sz val="3"/>
        <rFont val="Roboto"/>
      </rPr>
      <t>MILINKOVIC-SAVIC Vanja</t>
    </r>
  </si>
  <si>
    <r>
      <rPr>
        <sz val="3"/>
        <rFont val="Roboto"/>
      </rPr>
      <t>Vanja</t>
    </r>
  </si>
  <si>
    <r>
      <rPr>
        <sz val="3"/>
        <rFont val="Roboto"/>
      </rPr>
      <t>MILINKOVIĆ SAVIĆ</t>
    </r>
  </si>
  <si>
    <r>
      <rPr>
        <sz val="3"/>
        <rFont val="Roboto"/>
      </rPr>
      <t>VANJA</t>
    </r>
  </si>
  <si>
    <r>
      <rPr>
        <sz val="3"/>
        <rFont val="Roboto"/>
      </rPr>
      <t>ILIC Ivan</t>
    </r>
  </si>
  <si>
    <r>
      <rPr>
        <sz val="3"/>
        <rFont val="Roboto"/>
      </rPr>
      <t>ILIĆ</t>
    </r>
  </si>
  <si>
    <r>
      <rPr>
        <sz val="3"/>
        <rFont val="Roboto"/>
      </rPr>
      <t>MLADENOVIC Filip</t>
    </r>
  </si>
  <si>
    <r>
      <rPr>
        <sz val="3"/>
        <rFont val="Roboto"/>
      </rPr>
      <t>MLADENOVIĆ</t>
    </r>
  </si>
  <si>
    <r>
      <rPr>
        <sz val="3"/>
        <rFont val="Roboto"/>
      </rPr>
      <t>GRUJIC Marko</t>
    </r>
  </si>
  <si>
    <r>
      <rPr>
        <sz val="3"/>
        <rFont val="Roboto"/>
      </rPr>
      <t>GRUJIĆ</t>
    </r>
  </si>
  <si>
    <r>
      <rPr>
        <sz val="3"/>
        <rFont val="Roboto"/>
      </rPr>
      <t>STOJKOVIC Dragan</t>
    </r>
  </si>
  <si>
    <r>
      <rPr>
        <sz val="3"/>
        <rFont val="Roboto"/>
      </rPr>
      <t>Dragan</t>
    </r>
  </si>
  <si>
    <r>
      <rPr>
        <sz val="3"/>
        <rFont val="Roboto"/>
      </rPr>
      <t>STOJKOVIĆ</t>
    </r>
  </si>
  <si>
    <r>
      <rPr>
        <sz val="3"/>
        <rFont val="Roboto"/>
      </rPr>
      <t>Serbia</t>
    </r>
  </si>
  <si>
    <r>
      <rPr>
        <sz val="3"/>
        <rFont val="Roboto"/>
      </rPr>
      <t>DOROVIC Goran</t>
    </r>
  </si>
  <si>
    <r>
      <rPr>
        <sz val="3"/>
        <rFont val="Roboto"/>
      </rPr>
      <t>Goran</t>
    </r>
  </si>
  <si>
    <r>
      <rPr>
        <sz val="3"/>
        <rFont val="Roboto"/>
      </rPr>
      <t>ĐOROVIĆ</t>
    </r>
  </si>
  <si>
    <r>
      <rPr>
        <sz val="3"/>
        <rFont val="Roboto"/>
      </rPr>
      <t>DRULOVIC Ljubinko</t>
    </r>
  </si>
  <si>
    <r>
      <rPr>
        <sz val="3"/>
        <rFont val="Roboto"/>
      </rPr>
      <t>Ljubinko</t>
    </r>
  </si>
  <si>
    <r>
      <rPr>
        <sz val="3"/>
        <rFont val="Roboto"/>
      </rPr>
      <t>DRULOVIĆ</t>
    </r>
  </si>
  <si>
    <r>
      <rPr>
        <sz val="3"/>
        <rFont val="Roboto"/>
      </rPr>
      <t>ZIVKOVIC Bratislav</t>
    </r>
  </si>
  <si>
    <r>
      <rPr>
        <sz val="3"/>
        <rFont val="Roboto"/>
      </rPr>
      <t>Bratislav</t>
    </r>
  </si>
  <si>
    <r>
      <rPr>
        <sz val="3"/>
        <rFont val="Roboto"/>
      </rPr>
      <t>CUMIC Goran</t>
    </r>
  </si>
  <si>
    <r>
      <rPr>
        <sz val="3"/>
        <rFont val="Roboto"/>
      </rPr>
      <t>ČUMIĆ</t>
    </r>
  </si>
  <si>
    <r>
      <rPr>
        <b/>
        <sz val="5"/>
        <rFont val="Roboto"/>
      </rPr>
      <t>Spain (ESP)</t>
    </r>
  </si>
  <si>
    <r>
      <rPr>
        <sz val="3"/>
        <rFont val="Roboto"/>
      </rPr>
      <t>SANCHEZ Robert</t>
    </r>
  </si>
  <si>
    <r>
      <rPr>
        <sz val="3"/>
        <rFont val="Roboto"/>
      </rPr>
      <t>LYNCH SÁNCHEZ</t>
    </r>
  </si>
  <si>
    <r>
      <rPr>
        <sz val="3"/>
        <rFont val="Roboto"/>
      </rPr>
      <t>SÁNCHEZ</t>
    </r>
  </si>
  <si>
    <r>
      <rPr>
        <sz val="3"/>
        <rFont val="Roboto"/>
      </rPr>
      <t>AZPILICUETA Cesar</t>
    </r>
  </si>
  <si>
    <r>
      <rPr>
        <sz val="3"/>
        <rFont val="Roboto"/>
      </rPr>
      <t>César</t>
    </r>
  </si>
  <si>
    <r>
      <rPr>
        <sz val="3"/>
        <rFont val="Roboto"/>
      </rPr>
      <t>AZPILICUETA TANCO</t>
    </r>
  </si>
  <si>
    <r>
      <rPr>
        <sz val="3"/>
        <rFont val="Roboto"/>
      </rPr>
      <t>AZPILICUETA</t>
    </r>
  </si>
  <si>
    <r>
      <rPr>
        <sz val="3"/>
        <rFont val="Roboto"/>
      </rPr>
      <t>GARCIA Eric</t>
    </r>
  </si>
  <si>
    <r>
      <rPr>
        <sz val="3"/>
        <rFont val="Roboto"/>
      </rPr>
      <t>GARCÍA MARTRET</t>
    </r>
  </si>
  <si>
    <r>
      <rPr>
        <sz val="3"/>
        <rFont val="Roboto"/>
      </rPr>
      <t>ERIC</t>
    </r>
  </si>
  <si>
    <r>
      <rPr>
        <sz val="3"/>
        <rFont val="Roboto"/>
      </rPr>
      <t>TORRES Pau</t>
    </r>
  </si>
  <si>
    <r>
      <rPr>
        <sz val="3"/>
        <rFont val="Roboto"/>
      </rPr>
      <t>Pau</t>
    </r>
  </si>
  <si>
    <r>
      <rPr>
        <sz val="3"/>
        <rFont val="Roboto"/>
      </rPr>
      <t>FRANCISCO TORRES</t>
    </r>
  </si>
  <si>
    <r>
      <rPr>
        <sz val="3"/>
        <rFont val="Roboto"/>
      </rPr>
      <t>PAU</t>
    </r>
  </si>
  <si>
    <r>
      <rPr>
        <sz val="3"/>
        <rFont val="Roboto"/>
      </rPr>
      <t>BUSQUETS Sergio</t>
    </r>
  </si>
  <si>
    <r>
      <rPr>
        <sz val="3"/>
        <rFont val="Roboto"/>
      </rPr>
      <t>BUSQUETS BURGOS</t>
    </r>
  </si>
  <si>
    <r>
      <rPr>
        <sz val="3"/>
        <rFont val="Roboto"/>
      </rPr>
      <t>SERGIO</t>
    </r>
  </si>
  <si>
    <r>
      <rPr>
        <sz val="3"/>
        <rFont val="Roboto"/>
      </rPr>
      <t>LLORENTE Marcos</t>
    </r>
  </si>
  <si>
    <r>
      <rPr>
        <sz val="3"/>
        <rFont val="Roboto"/>
      </rPr>
      <t>LLORENTE MORENO</t>
    </r>
  </si>
  <si>
    <r>
      <rPr>
        <sz val="3"/>
        <rFont val="Roboto"/>
      </rPr>
      <t>M. LLORENTE</t>
    </r>
  </si>
  <si>
    <r>
      <rPr>
        <sz val="3"/>
        <rFont val="Roboto"/>
      </rPr>
      <t>MORATA Alvaro</t>
    </r>
  </si>
  <si>
    <r>
      <rPr>
        <sz val="3"/>
        <rFont val="Roboto"/>
      </rPr>
      <t>Álvaro Borja</t>
    </r>
  </si>
  <si>
    <r>
      <rPr>
        <sz val="3"/>
        <rFont val="Roboto"/>
      </rPr>
      <t>MORATA MARTÍN</t>
    </r>
  </si>
  <si>
    <r>
      <rPr>
        <sz val="3"/>
        <rFont val="Roboto"/>
      </rPr>
      <t>MORATA</t>
    </r>
  </si>
  <si>
    <r>
      <rPr>
        <sz val="3"/>
        <rFont val="Roboto"/>
      </rPr>
      <t>KOKE</t>
    </r>
  </si>
  <si>
    <r>
      <rPr>
        <sz val="3"/>
        <rFont val="Roboto"/>
      </rPr>
      <t>Jorge</t>
    </r>
  </si>
  <si>
    <r>
      <rPr>
        <sz val="3"/>
        <rFont val="Roboto"/>
      </rPr>
      <t>RESURRECCIÓN MERODIO</t>
    </r>
  </si>
  <si>
    <r>
      <rPr>
        <sz val="3"/>
        <rFont val="Roboto"/>
      </rPr>
      <t>GAVI</t>
    </r>
  </si>
  <si>
    <r>
      <rPr>
        <sz val="3"/>
        <rFont val="Roboto"/>
      </rPr>
      <t>Pablo</t>
    </r>
  </si>
  <si>
    <r>
      <rPr>
        <sz val="3"/>
        <rFont val="Roboto"/>
      </rPr>
      <t>PAEZ GAVIRA</t>
    </r>
  </si>
  <si>
    <r>
      <rPr>
        <sz val="3"/>
        <rFont val="Roboto"/>
      </rPr>
      <t>ASENSIO Marco</t>
    </r>
  </si>
  <si>
    <r>
      <rPr>
        <sz val="3"/>
        <rFont val="Roboto"/>
      </rPr>
      <t>Marco</t>
    </r>
  </si>
  <si>
    <r>
      <rPr>
        <sz val="3"/>
        <rFont val="Roboto"/>
      </rPr>
      <t>ASENSIO WILLEMSEN</t>
    </r>
  </si>
  <si>
    <r>
      <rPr>
        <sz val="3"/>
        <rFont val="Roboto"/>
      </rPr>
      <t>M. ASENSIO</t>
    </r>
  </si>
  <si>
    <r>
      <rPr>
        <sz val="3"/>
        <rFont val="Roboto"/>
      </rPr>
      <t>TORRES Ferran</t>
    </r>
  </si>
  <si>
    <r>
      <rPr>
        <sz val="3"/>
        <rFont val="Roboto"/>
      </rPr>
      <t>Ferran</t>
    </r>
  </si>
  <si>
    <r>
      <rPr>
        <sz val="3"/>
        <rFont val="Roboto"/>
      </rPr>
      <t>TORRES GARCÍA</t>
    </r>
  </si>
  <si>
    <r>
      <rPr>
        <sz val="3"/>
        <rFont val="Roboto"/>
      </rPr>
      <t>FERRAN</t>
    </r>
  </si>
  <si>
    <r>
      <rPr>
        <sz val="3"/>
        <rFont val="Roboto"/>
      </rPr>
      <t>WILLIAMS Nico</t>
    </r>
  </si>
  <si>
    <r>
      <rPr>
        <sz val="3"/>
        <rFont val="Roboto"/>
      </rPr>
      <t>Nicholas</t>
    </r>
  </si>
  <si>
    <r>
      <rPr>
        <sz val="3"/>
        <rFont val="Roboto"/>
      </rPr>
      <t>WILLIAMS JR.</t>
    </r>
  </si>
  <si>
    <r>
      <rPr>
        <sz val="3"/>
        <rFont val="Roboto"/>
      </rPr>
      <t>RAYA David</t>
    </r>
  </si>
  <si>
    <r>
      <rPr>
        <sz val="3"/>
        <rFont val="Roboto"/>
      </rPr>
      <t>RAYA MARTÍN</t>
    </r>
  </si>
  <si>
    <r>
      <rPr>
        <sz val="3"/>
        <rFont val="Roboto"/>
      </rPr>
      <t>RAYA</t>
    </r>
  </si>
  <si>
    <r>
      <rPr>
        <sz val="3"/>
        <rFont val="Roboto"/>
      </rPr>
      <t>Valencia CF (ESP)</t>
    </r>
  </si>
  <si>
    <r>
      <rPr>
        <sz val="3"/>
        <rFont val="Roboto"/>
      </rPr>
      <t>GUILLAMON Hugo</t>
    </r>
  </si>
  <si>
    <r>
      <rPr>
        <sz val="3"/>
        <rFont val="Roboto"/>
      </rPr>
      <t>Hugo</t>
    </r>
  </si>
  <si>
    <r>
      <rPr>
        <sz val="3"/>
        <rFont val="Roboto"/>
      </rPr>
      <t>GUILLAMÓN SANMARTÍN</t>
    </r>
  </si>
  <si>
    <r>
      <rPr>
        <sz val="3"/>
        <rFont val="Roboto"/>
      </rPr>
      <t>HUGO G.</t>
    </r>
  </si>
  <si>
    <r>
      <rPr>
        <sz val="3"/>
        <rFont val="Roboto"/>
      </rPr>
      <t>RODRI</t>
    </r>
  </si>
  <si>
    <r>
      <rPr>
        <sz val="3"/>
        <rFont val="Roboto"/>
      </rPr>
      <t>Rodrigo</t>
    </r>
  </si>
  <si>
    <r>
      <rPr>
        <sz val="3"/>
        <rFont val="Roboto"/>
      </rPr>
      <t>HERNÁNDEZ CASCANTE</t>
    </r>
  </si>
  <si>
    <r>
      <rPr>
        <sz val="3"/>
        <rFont val="Roboto"/>
      </rPr>
      <t>RODRIGO</t>
    </r>
  </si>
  <si>
    <r>
      <rPr>
        <sz val="3"/>
        <rFont val="Roboto"/>
      </rPr>
      <t>PINO Yeremy</t>
    </r>
  </si>
  <si>
    <r>
      <rPr>
        <sz val="3"/>
        <rFont val="Roboto"/>
      </rPr>
      <t>Yeremy Jesús</t>
    </r>
  </si>
  <si>
    <r>
      <rPr>
        <sz val="3"/>
        <rFont val="Roboto"/>
      </rPr>
      <t>PINO SANTOS</t>
    </r>
  </si>
  <si>
    <r>
      <rPr>
        <sz val="3"/>
        <rFont val="Roboto"/>
      </rPr>
      <t>YEREMY</t>
    </r>
  </si>
  <si>
    <r>
      <rPr>
        <sz val="3"/>
        <rFont val="Roboto"/>
      </rPr>
      <t>ALBA Jordi</t>
    </r>
  </si>
  <si>
    <r>
      <rPr>
        <sz val="3"/>
        <rFont val="Roboto"/>
      </rPr>
      <t>Jordi</t>
    </r>
  </si>
  <si>
    <r>
      <rPr>
        <sz val="3"/>
        <rFont val="Roboto"/>
      </rPr>
      <t>ALBA RAMOS</t>
    </r>
  </si>
  <si>
    <r>
      <rPr>
        <sz val="3"/>
        <rFont val="Roboto"/>
      </rPr>
      <t>JORDI ALBA</t>
    </r>
  </si>
  <si>
    <r>
      <rPr>
        <sz val="3"/>
        <rFont val="Roboto"/>
      </rPr>
      <t>SOLER Carlos</t>
    </r>
  </si>
  <si>
    <r>
      <rPr>
        <sz val="3"/>
        <rFont val="Roboto"/>
      </rPr>
      <t>Carlos</t>
    </r>
  </si>
  <si>
    <r>
      <rPr>
        <sz val="3"/>
        <rFont val="Roboto"/>
      </rPr>
      <t>SOLER BARRAGAN</t>
    </r>
  </si>
  <si>
    <r>
      <rPr>
        <sz val="3"/>
        <rFont val="Roboto"/>
      </rPr>
      <t>C. SOLER</t>
    </r>
  </si>
  <si>
    <r>
      <rPr>
        <sz val="3"/>
        <rFont val="Roboto"/>
      </rPr>
      <t>CARVAJAL Dani</t>
    </r>
  </si>
  <si>
    <r>
      <rPr>
        <sz val="3"/>
        <rFont val="Roboto"/>
      </rPr>
      <t>CARVAJAL RAMOS</t>
    </r>
  </si>
  <si>
    <r>
      <rPr>
        <sz val="3"/>
        <rFont val="Roboto"/>
      </rPr>
      <t>CARVAJAL</t>
    </r>
  </si>
  <si>
    <r>
      <rPr>
        <sz val="3"/>
        <rFont val="Roboto"/>
      </rPr>
      <t>OLMO Dani</t>
    </r>
  </si>
  <si>
    <r>
      <rPr>
        <sz val="3"/>
        <rFont val="Roboto"/>
      </rPr>
      <t>OLMO CARVAJAL</t>
    </r>
  </si>
  <si>
    <r>
      <rPr>
        <sz val="3"/>
        <rFont val="Roboto"/>
      </rPr>
      <t>OLMO</t>
    </r>
  </si>
  <si>
    <r>
      <rPr>
        <sz val="3"/>
        <rFont val="Roboto"/>
      </rPr>
      <t>SARABIA Pablo</t>
    </r>
  </si>
  <si>
    <r>
      <rPr>
        <sz val="3"/>
        <rFont val="Roboto"/>
      </rPr>
      <t>SARABIA GARCIA</t>
    </r>
  </si>
  <si>
    <r>
      <rPr>
        <sz val="3"/>
        <rFont val="Roboto"/>
      </rPr>
      <t>SARABIA</t>
    </r>
  </si>
  <si>
    <r>
      <rPr>
        <sz val="3"/>
        <rFont val="Roboto"/>
      </rPr>
      <t>SIMON Unai</t>
    </r>
  </si>
  <si>
    <r>
      <rPr>
        <sz val="3"/>
        <rFont val="Roboto"/>
      </rPr>
      <t>Unai</t>
    </r>
  </si>
  <si>
    <r>
      <rPr>
        <sz val="3"/>
        <rFont val="Roboto"/>
      </rPr>
      <t>SIMÓN MENDIBIL</t>
    </r>
  </si>
  <si>
    <r>
      <rPr>
        <sz val="3"/>
        <rFont val="Roboto"/>
      </rPr>
      <t>UNAI SIMÓN</t>
    </r>
  </si>
  <si>
    <r>
      <rPr>
        <sz val="3"/>
        <rFont val="Roboto"/>
      </rPr>
      <t>LAPORTE Aymeric</t>
    </r>
  </si>
  <si>
    <r>
      <rPr>
        <sz val="3"/>
        <rFont val="Roboto"/>
      </rPr>
      <t>Aymeric</t>
    </r>
  </si>
  <si>
    <r>
      <rPr>
        <sz val="3"/>
        <rFont val="Roboto"/>
      </rPr>
      <t>LAPORTE FEVRE</t>
    </r>
  </si>
  <si>
    <r>
      <rPr>
        <sz val="3"/>
        <rFont val="Roboto"/>
      </rPr>
      <t>LAPORTE</t>
    </r>
  </si>
  <si>
    <r>
      <rPr>
        <sz val="3"/>
        <rFont val="Roboto"/>
      </rPr>
      <t>FATI Ansu</t>
    </r>
  </si>
  <si>
    <r>
      <rPr>
        <sz val="3"/>
        <rFont val="Roboto"/>
      </rPr>
      <t>Anssumane</t>
    </r>
  </si>
  <si>
    <r>
      <rPr>
        <sz val="3"/>
        <rFont val="Roboto"/>
      </rPr>
      <t>FATI VIEIRA</t>
    </r>
  </si>
  <si>
    <r>
      <rPr>
        <sz val="3"/>
        <rFont val="Roboto"/>
      </rPr>
      <t>ANSU FATI</t>
    </r>
  </si>
  <si>
    <r>
      <rPr>
        <sz val="3"/>
        <rFont val="Roboto"/>
      </rPr>
      <t>PEDRI</t>
    </r>
  </si>
  <si>
    <r>
      <rPr>
        <sz val="3"/>
        <rFont val="Roboto"/>
      </rPr>
      <t>Pedro</t>
    </r>
  </si>
  <si>
    <r>
      <rPr>
        <sz val="3"/>
        <rFont val="Roboto"/>
      </rPr>
      <t>GONZÁLEZ LÓPEZ</t>
    </r>
  </si>
  <si>
    <r>
      <rPr>
        <sz val="3"/>
        <rFont val="Roboto"/>
      </rPr>
      <t>LUIS ENRIQUE</t>
    </r>
  </si>
  <si>
    <r>
      <rPr>
        <sz val="3"/>
        <rFont val="Roboto"/>
      </rPr>
      <t>Luis Enrique</t>
    </r>
  </si>
  <si>
    <r>
      <rPr>
        <sz val="3"/>
        <rFont val="Roboto"/>
      </rPr>
      <t>MARTÍNEZ GARCÍA</t>
    </r>
  </si>
  <si>
    <r>
      <rPr>
        <sz val="3"/>
        <rFont val="Roboto"/>
      </rPr>
      <t>POL Rafel</t>
    </r>
  </si>
  <si>
    <r>
      <rPr>
        <sz val="3"/>
        <rFont val="Roboto"/>
      </rPr>
      <t>Rafel</t>
    </r>
  </si>
  <si>
    <r>
      <rPr>
        <sz val="3"/>
        <rFont val="Roboto"/>
      </rPr>
      <t>POL CABANELLAS</t>
    </r>
  </si>
  <si>
    <r>
      <rPr>
        <sz val="3"/>
        <rFont val="Roboto"/>
      </rPr>
      <t>GONZALEZ Juanjo</t>
    </r>
  </si>
  <si>
    <r>
      <rPr>
        <sz val="3"/>
        <rFont val="Roboto"/>
      </rPr>
      <t>Juan Jose</t>
    </r>
  </si>
  <si>
    <r>
      <rPr>
        <sz val="3"/>
        <rFont val="Roboto"/>
      </rPr>
      <t>GONZALEZ ARGÜELLES</t>
    </r>
  </si>
  <si>
    <r>
      <rPr>
        <b/>
        <sz val="5"/>
        <rFont val="Roboto"/>
      </rPr>
      <t>Switzerland (SUI)</t>
    </r>
  </si>
  <si>
    <r>
      <rPr>
        <sz val="3"/>
        <rFont val="Roboto"/>
      </rPr>
      <t>SOMMER Yann</t>
    </r>
  </si>
  <si>
    <r>
      <rPr>
        <sz val="3"/>
        <rFont val="Roboto"/>
      </rPr>
      <t>Yann</t>
    </r>
  </si>
  <si>
    <r>
      <rPr>
        <sz val="3"/>
        <rFont val="Roboto"/>
      </rPr>
      <t>SOMMER</t>
    </r>
  </si>
  <si>
    <r>
      <rPr>
        <sz val="3"/>
        <rFont val="Roboto"/>
      </rPr>
      <t>FERNANDES Edimilson</t>
    </r>
  </si>
  <si>
    <r>
      <rPr>
        <sz val="3"/>
        <rFont val="Roboto"/>
      </rPr>
      <t>Edimilson</t>
    </r>
  </si>
  <si>
    <r>
      <rPr>
        <sz val="3"/>
        <rFont val="Roboto"/>
      </rPr>
      <t>FERNANDES RIBEIRO</t>
    </r>
  </si>
  <si>
    <r>
      <rPr>
        <sz val="3"/>
        <rFont val="Roboto"/>
      </rPr>
      <t>FERNANDES</t>
    </r>
  </si>
  <si>
    <r>
      <rPr>
        <sz val="3"/>
        <rFont val="Roboto"/>
      </rPr>
      <t>WIDMER Silvan</t>
    </r>
  </si>
  <si>
    <r>
      <rPr>
        <sz val="3"/>
        <rFont val="Roboto"/>
      </rPr>
      <t>Silvan Dominic</t>
    </r>
  </si>
  <si>
    <r>
      <rPr>
        <sz val="3"/>
        <rFont val="Roboto"/>
      </rPr>
      <t>WIDMER</t>
    </r>
  </si>
  <si>
    <r>
      <rPr>
        <sz val="3"/>
        <rFont val="Roboto"/>
      </rPr>
      <t>ELVEDI Nico</t>
    </r>
  </si>
  <si>
    <r>
      <rPr>
        <sz val="3"/>
        <rFont val="Roboto"/>
      </rPr>
      <t>Nico</t>
    </r>
  </si>
  <si>
    <r>
      <rPr>
        <sz val="3"/>
        <rFont val="Roboto"/>
      </rPr>
      <t>ELVEDI</t>
    </r>
  </si>
  <si>
    <r>
      <rPr>
        <sz val="3"/>
        <rFont val="Roboto"/>
      </rPr>
      <t>AKANJI Manuel</t>
    </r>
  </si>
  <si>
    <r>
      <rPr>
        <sz val="3"/>
        <rFont val="Roboto"/>
      </rPr>
      <t>Manuel Obafemi</t>
    </r>
  </si>
  <si>
    <r>
      <rPr>
        <sz val="3"/>
        <rFont val="Roboto"/>
      </rPr>
      <t>AKANJI</t>
    </r>
  </si>
  <si>
    <r>
      <rPr>
        <sz val="3"/>
        <rFont val="Roboto"/>
      </rPr>
      <t>ZAKARIA Denis</t>
    </r>
  </si>
  <si>
    <r>
      <rPr>
        <sz val="3"/>
        <rFont val="Roboto"/>
      </rPr>
      <t>Denis Lemi</t>
    </r>
  </si>
  <si>
    <r>
      <rPr>
        <sz val="3"/>
        <rFont val="Roboto"/>
      </rPr>
      <t>ZAKARIA LAKO LADO</t>
    </r>
  </si>
  <si>
    <r>
      <rPr>
        <sz val="3"/>
        <rFont val="Roboto"/>
      </rPr>
      <t>ZAKARIA</t>
    </r>
  </si>
  <si>
    <r>
      <rPr>
        <sz val="3"/>
        <rFont val="Roboto"/>
      </rPr>
      <t>EMBOLO Breel</t>
    </r>
  </si>
  <si>
    <r>
      <rPr>
        <sz val="3"/>
        <rFont val="Roboto"/>
      </rPr>
      <t>Breel Donald</t>
    </r>
  </si>
  <si>
    <r>
      <rPr>
        <sz val="3"/>
        <rFont val="Roboto"/>
      </rPr>
      <t>EMBOLO</t>
    </r>
  </si>
  <si>
    <r>
      <rPr>
        <sz val="3"/>
        <rFont val="Roboto"/>
      </rPr>
      <t>FREULER Remo</t>
    </r>
  </si>
  <si>
    <r>
      <rPr>
        <sz val="3"/>
        <rFont val="Roboto"/>
      </rPr>
      <t>Remo Marco</t>
    </r>
  </si>
  <si>
    <r>
      <rPr>
        <sz val="3"/>
        <rFont val="Roboto"/>
      </rPr>
      <t>FREULER</t>
    </r>
  </si>
  <si>
    <r>
      <rPr>
        <sz val="3"/>
        <rFont val="Roboto"/>
      </rPr>
      <t>SEFEROVIC Haris</t>
    </r>
  </si>
  <si>
    <r>
      <rPr>
        <sz val="3"/>
        <rFont val="Roboto"/>
      </rPr>
      <t>Haris</t>
    </r>
  </si>
  <si>
    <r>
      <rPr>
        <sz val="3"/>
        <rFont val="Roboto"/>
      </rPr>
      <t>SEFEROVIC</t>
    </r>
  </si>
  <si>
    <r>
      <rPr>
        <sz val="3"/>
        <rFont val="Roboto"/>
      </rPr>
      <t>XHAKA Granit</t>
    </r>
  </si>
  <si>
    <r>
      <rPr>
        <sz val="3"/>
        <rFont val="Roboto"/>
      </rPr>
      <t>Granit</t>
    </r>
  </si>
  <si>
    <r>
      <rPr>
        <sz val="3"/>
        <rFont val="Roboto"/>
      </rPr>
      <t>XHAKA</t>
    </r>
  </si>
  <si>
    <r>
      <rPr>
        <sz val="3"/>
        <rFont val="Roboto"/>
      </rPr>
      <t>STEFFEN Renato</t>
    </r>
  </si>
  <si>
    <r>
      <rPr>
        <sz val="3"/>
        <rFont val="Roboto"/>
      </rPr>
      <t>Renato</t>
    </r>
  </si>
  <si>
    <r>
      <rPr>
        <sz val="3"/>
        <rFont val="Roboto"/>
      </rPr>
      <t>STEFFEN</t>
    </r>
  </si>
  <si>
    <r>
      <rPr>
        <sz val="3"/>
        <rFont val="Roboto"/>
      </rPr>
      <t>FC Lugano (SUI)</t>
    </r>
  </si>
  <si>
    <r>
      <rPr>
        <sz val="3"/>
        <rFont val="Roboto"/>
      </rPr>
      <t>OMLIN Jonas</t>
    </r>
  </si>
  <si>
    <r>
      <rPr>
        <sz val="3"/>
        <rFont val="Roboto"/>
      </rPr>
      <t>OMLIN</t>
    </r>
  </si>
  <si>
    <r>
      <rPr>
        <sz val="3"/>
        <rFont val="Roboto"/>
      </rPr>
      <t>Montpellier HSC (FRA)</t>
    </r>
  </si>
  <si>
    <r>
      <rPr>
        <sz val="3"/>
        <rFont val="Roboto"/>
      </rPr>
      <t>RODRIGUEZ Ricardo</t>
    </r>
  </si>
  <si>
    <r>
      <rPr>
        <sz val="3"/>
        <rFont val="Roboto"/>
      </rPr>
      <t>Ricardo Ivan</t>
    </r>
  </si>
  <si>
    <r>
      <rPr>
        <sz val="3"/>
        <rFont val="Roboto"/>
      </rPr>
      <t>RODRIGUEZ ARAYA</t>
    </r>
  </si>
  <si>
    <r>
      <rPr>
        <sz val="3"/>
        <rFont val="Roboto"/>
      </rPr>
      <t>AEBISCHER Michel</t>
    </r>
  </si>
  <si>
    <r>
      <rPr>
        <sz val="3"/>
        <rFont val="Roboto"/>
      </rPr>
      <t>Michel</t>
    </r>
  </si>
  <si>
    <r>
      <rPr>
        <sz val="3"/>
        <rFont val="Roboto"/>
      </rPr>
      <t>AEBISCHER</t>
    </r>
  </si>
  <si>
    <r>
      <rPr>
        <sz val="3"/>
        <rFont val="Roboto"/>
      </rPr>
      <t>SOW Djibril</t>
    </r>
  </si>
  <si>
    <r>
      <rPr>
        <sz val="3"/>
        <rFont val="Roboto"/>
      </rPr>
      <t>Mohameth Djibril Ibrahima</t>
    </r>
  </si>
  <si>
    <r>
      <rPr>
        <sz val="3"/>
        <rFont val="Roboto"/>
      </rPr>
      <t>SOW</t>
    </r>
  </si>
  <si>
    <r>
      <rPr>
        <sz val="3"/>
        <rFont val="Roboto"/>
      </rPr>
      <t>FASSNACHT Christian</t>
    </r>
  </si>
  <si>
    <r>
      <rPr>
        <sz val="3"/>
        <rFont val="Roboto"/>
      </rPr>
      <t>Christian Andreas</t>
    </r>
  </si>
  <si>
    <r>
      <rPr>
        <sz val="3"/>
        <rFont val="Roboto"/>
      </rPr>
      <t>FASSNACHT</t>
    </r>
  </si>
  <si>
    <r>
      <rPr>
        <sz val="3"/>
        <rFont val="Roboto"/>
      </rPr>
      <t>VARGAS Ruben</t>
    </r>
  </si>
  <si>
    <r>
      <rPr>
        <sz val="3"/>
        <rFont val="Roboto"/>
      </rPr>
      <t>Ruben Estephan</t>
    </r>
  </si>
  <si>
    <r>
      <rPr>
        <sz val="3"/>
        <rFont val="Roboto"/>
      </rPr>
      <t>VARGAS MARITNEZ</t>
    </r>
  </si>
  <si>
    <r>
      <rPr>
        <sz val="3"/>
        <rFont val="Roboto"/>
      </rPr>
      <t>VARGAS</t>
    </r>
  </si>
  <si>
    <r>
      <rPr>
        <sz val="3"/>
        <rFont val="Roboto"/>
      </rPr>
      <t>COEMERT Eray</t>
    </r>
  </si>
  <si>
    <r>
      <rPr>
        <sz val="3"/>
        <rFont val="Roboto"/>
      </rPr>
      <t>Eray Ervin</t>
    </r>
  </si>
  <si>
    <r>
      <rPr>
        <sz val="3"/>
        <rFont val="Roboto"/>
      </rPr>
      <t>CÖMERT</t>
    </r>
  </si>
  <si>
    <r>
      <rPr>
        <sz val="3"/>
        <rFont val="Roboto"/>
      </rPr>
      <t>OKAFOR Noah</t>
    </r>
  </si>
  <si>
    <r>
      <rPr>
        <sz val="3"/>
        <rFont val="Roboto"/>
      </rPr>
      <t>Noah Arinzechukwu</t>
    </r>
  </si>
  <si>
    <r>
      <rPr>
        <sz val="3"/>
        <rFont val="Roboto"/>
      </rPr>
      <t>OKAFOR</t>
    </r>
  </si>
  <si>
    <r>
      <rPr>
        <sz val="3"/>
        <rFont val="Roboto"/>
      </rPr>
      <t>FREI Fabian</t>
    </r>
  </si>
  <si>
    <r>
      <rPr>
        <sz val="3"/>
        <rFont val="Roboto"/>
      </rPr>
      <t>Fabian</t>
    </r>
  </si>
  <si>
    <r>
      <rPr>
        <sz val="3"/>
        <rFont val="Roboto"/>
      </rPr>
      <t>FREI</t>
    </r>
  </si>
  <si>
    <r>
      <rPr>
        <sz val="3"/>
        <rFont val="Roboto"/>
      </rPr>
      <t>KOBEL Gregor</t>
    </r>
  </si>
  <si>
    <r>
      <rPr>
        <sz val="3"/>
        <rFont val="Roboto"/>
      </rPr>
      <t>Gregor</t>
    </r>
  </si>
  <si>
    <r>
      <rPr>
        <sz val="3"/>
        <rFont val="Roboto"/>
      </rPr>
      <t>KOBEL</t>
    </r>
  </si>
  <si>
    <r>
      <rPr>
        <sz val="3"/>
        <rFont val="Roboto"/>
      </rPr>
      <t>SCHAER Fabian</t>
    </r>
  </si>
  <si>
    <r>
      <rPr>
        <sz val="3"/>
        <rFont val="Roboto"/>
      </rPr>
      <t>Fabian Lukas</t>
    </r>
  </si>
  <si>
    <r>
      <rPr>
        <sz val="3"/>
        <rFont val="Roboto"/>
      </rPr>
      <t>SCHÄR</t>
    </r>
  </si>
  <si>
    <r>
      <rPr>
        <sz val="3"/>
        <rFont val="Roboto"/>
      </rPr>
      <t>SHAQIRI Xherdan</t>
    </r>
  </si>
  <si>
    <r>
      <rPr>
        <sz val="3"/>
        <rFont val="Roboto"/>
      </rPr>
      <t>Xherdan</t>
    </r>
  </si>
  <si>
    <r>
      <rPr>
        <sz val="3"/>
        <rFont val="Roboto"/>
      </rPr>
      <t>SHAQIRI</t>
    </r>
  </si>
  <si>
    <r>
      <rPr>
        <sz val="3"/>
        <rFont val="Roboto"/>
      </rPr>
      <t>Chicago Fire (USA)</t>
    </r>
  </si>
  <si>
    <r>
      <rPr>
        <sz val="3"/>
        <rFont val="Roboto"/>
      </rPr>
      <t>KOEHN Philipp</t>
    </r>
  </si>
  <si>
    <r>
      <rPr>
        <sz val="3"/>
        <rFont val="Roboto"/>
      </rPr>
      <t>Philipp Francois</t>
    </r>
  </si>
  <si>
    <r>
      <rPr>
        <sz val="3"/>
        <rFont val="Roboto"/>
      </rPr>
      <t>KÖHN</t>
    </r>
  </si>
  <si>
    <r>
      <rPr>
        <sz val="3"/>
        <rFont val="Roboto"/>
      </rPr>
      <t>RIEDER Fabian</t>
    </r>
  </si>
  <si>
    <r>
      <rPr>
        <sz val="3"/>
        <rFont val="Roboto"/>
      </rPr>
      <t>RIEDER</t>
    </r>
  </si>
  <si>
    <r>
      <rPr>
        <sz val="3"/>
        <rFont val="Roboto"/>
      </rPr>
      <t>JASHARI Ardon</t>
    </r>
  </si>
  <si>
    <r>
      <rPr>
        <sz val="3"/>
        <rFont val="Roboto"/>
      </rPr>
      <t>Ardon</t>
    </r>
  </si>
  <si>
    <r>
      <rPr>
        <sz val="3"/>
        <rFont val="Roboto"/>
      </rPr>
      <t>JASHARI</t>
    </r>
  </si>
  <si>
    <r>
      <rPr>
        <sz val="3"/>
        <rFont val="Roboto"/>
      </rPr>
      <t>FC Luzern (SUI)</t>
    </r>
  </si>
  <si>
    <r>
      <rPr>
        <sz val="3"/>
        <rFont val="Roboto"/>
      </rPr>
      <t>YAKIN Murat</t>
    </r>
  </si>
  <si>
    <r>
      <rPr>
        <sz val="3"/>
        <rFont val="Roboto"/>
      </rPr>
      <t>Murat</t>
    </r>
  </si>
  <si>
    <r>
      <rPr>
        <sz val="3"/>
        <rFont val="Roboto"/>
      </rPr>
      <t>YAKIN</t>
    </r>
  </si>
  <si>
    <r>
      <rPr>
        <sz val="3"/>
        <rFont val="Roboto"/>
      </rPr>
      <t>CAVIN Vincent</t>
    </r>
  </si>
  <si>
    <r>
      <rPr>
        <sz val="3"/>
        <rFont val="Roboto"/>
      </rPr>
      <t>CAVIN</t>
    </r>
  </si>
  <si>
    <r>
      <rPr>
        <sz val="3"/>
        <rFont val="Roboto"/>
      </rPr>
      <t>FOLETTI Patrick</t>
    </r>
  </si>
  <si>
    <r>
      <rPr>
        <sz val="3"/>
        <rFont val="Roboto"/>
      </rPr>
      <t>Patrick</t>
    </r>
  </si>
  <si>
    <r>
      <rPr>
        <sz val="3"/>
        <rFont val="Roboto"/>
      </rPr>
      <t>FOLETTI</t>
    </r>
  </si>
  <si>
    <r>
      <rPr>
        <b/>
        <sz val="5"/>
        <rFont val="Roboto"/>
      </rPr>
      <t>Tunisia (TUN)</t>
    </r>
  </si>
  <si>
    <r>
      <rPr>
        <sz val="3"/>
        <rFont val="Roboto"/>
      </rPr>
      <t>MATHLOUTHI Aymen</t>
    </r>
  </si>
  <si>
    <r>
      <rPr>
        <sz val="3"/>
        <rFont val="Roboto"/>
      </rPr>
      <t>Aymen</t>
    </r>
  </si>
  <si>
    <r>
      <rPr>
        <sz val="3"/>
        <rFont val="Roboto"/>
      </rPr>
      <t>MATHLOUTHI</t>
    </r>
  </si>
  <si>
    <r>
      <rPr>
        <sz val="3"/>
        <rFont val="Roboto"/>
      </rPr>
      <t>Étoile Du Sahel (TUN)</t>
    </r>
  </si>
  <si>
    <r>
      <rPr>
        <sz val="3"/>
        <rFont val="Roboto"/>
      </rPr>
      <t>IFA Bilel</t>
    </r>
  </si>
  <si>
    <r>
      <rPr>
        <sz val="3"/>
        <rFont val="Roboto"/>
      </rPr>
      <t>Bilel</t>
    </r>
  </si>
  <si>
    <r>
      <rPr>
        <sz val="3"/>
        <rFont val="Roboto"/>
      </rPr>
      <t>IFA</t>
    </r>
  </si>
  <si>
    <r>
      <rPr>
        <sz val="3"/>
        <rFont val="Roboto"/>
      </rPr>
      <t>Al Kuwait SC (KUW)</t>
    </r>
  </si>
  <si>
    <r>
      <rPr>
        <sz val="3"/>
        <rFont val="Roboto"/>
      </rPr>
      <t>TALBI Montassar</t>
    </r>
  </si>
  <si>
    <r>
      <rPr>
        <sz val="3"/>
        <rFont val="Roboto"/>
      </rPr>
      <t>Montassar Omar</t>
    </r>
  </si>
  <si>
    <r>
      <rPr>
        <sz val="3"/>
        <rFont val="Roboto"/>
      </rPr>
      <t>TALBI</t>
    </r>
  </si>
  <si>
    <r>
      <rPr>
        <sz val="3"/>
        <rFont val="Roboto"/>
      </rPr>
      <t>FC Lorient (FRA)</t>
    </r>
  </si>
  <si>
    <r>
      <rPr>
        <sz val="3"/>
        <rFont val="Roboto"/>
      </rPr>
      <t>MERIAH Yassine</t>
    </r>
  </si>
  <si>
    <r>
      <rPr>
        <sz val="3"/>
        <rFont val="Roboto"/>
      </rPr>
      <t>MERIAH</t>
    </r>
  </si>
  <si>
    <r>
      <rPr>
        <sz val="3"/>
        <rFont val="Roboto"/>
      </rPr>
      <t>Espérance Tunis (TUN)</t>
    </r>
  </si>
  <si>
    <r>
      <rPr>
        <sz val="3"/>
        <rFont val="Roboto"/>
      </rPr>
      <t>GHANDRI Nader</t>
    </r>
  </si>
  <si>
    <r>
      <rPr>
        <sz val="3"/>
        <rFont val="Roboto"/>
      </rPr>
      <t>Nader</t>
    </r>
  </si>
  <si>
    <r>
      <rPr>
        <sz val="3"/>
        <rFont val="Roboto"/>
      </rPr>
      <t>GHANDRI</t>
    </r>
  </si>
  <si>
    <r>
      <rPr>
        <sz val="3"/>
        <rFont val="Roboto"/>
      </rPr>
      <t>Club Africain (TUN)</t>
    </r>
  </si>
  <si>
    <r>
      <rPr>
        <sz val="3"/>
        <rFont val="Roboto"/>
      </rPr>
      <t>BRONN Dylan</t>
    </r>
  </si>
  <si>
    <r>
      <rPr>
        <sz val="3"/>
        <rFont val="Roboto"/>
      </rPr>
      <t>Dylan Daniel Mahmoud</t>
    </r>
  </si>
  <si>
    <r>
      <rPr>
        <sz val="3"/>
        <rFont val="Roboto"/>
      </rPr>
      <t>BRONN</t>
    </r>
  </si>
  <si>
    <r>
      <rPr>
        <sz val="3"/>
        <rFont val="Roboto"/>
      </rPr>
      <t>MSAKNI Youssef</t>
    </r>
  </si>
  <si>
    <r>
      <rPr>
        <sz val="3"/>
        <rFont val="Roboto"/>
      </rPr>
      <t>MSAKNI</t>
    </r>
  </si>
  <si>
    <r>
      <rPr>
        <sz val="3"/>
        <rFont val="Roboto"/>
      </rPr>
      <t>MEJBRI Hannibal</t>
    </r>
  </si>
  <si>
    <r>
      <rPr>
        <sz val="3"/>
        <rFont val="Roboto"/>
      </rPr>
      <t>Hannibal</t>
    </r>
  </si>
  <si>
    <r>
      <rPr>
        <sz val="3"/>
        <rFont val="Roboto"/>
      </rPr>
      <t>MEJBRI</t>
    </r>
  </si>
  <si>
    <r>
      <rPr>
        <sz val="3"/>
        <rFont val="Roboto"/>
      </rPr>
      <t>HANNIBAL</t>
    </r>
  </si>
  <si>
    <r>
      <rPr>
        <sz val="3"/>
        <rFont val="Roboto"/>
      </rPr>
      <t>JEBALI Issam</t>
    </r>
  </si>
  <si>
    <r>
      <rPr>
        <sz val="3"/>
        <rFont val="Roboto"/>
      </rPr>
      <t>Issam</t>
    </r>
  </si>
  <si>
    <r>
      <rPr>
        <sz val="3"/>
        <rFont val="Roboto"/>
      </rPr>
      <t>JEBALI</t>
    </r>
  </si>
  <si>
    <r>
      <rPr>
        <sz val="3"/>
        <rFont val="Roboto"/>
      </rPr>
      <t>KHAZRI Wahbi</t>
    </r>
  </si>
  <si>
    <r>
      <rPr>
        <sz val="3"/>
        <rFont val="Roboto"/>
      </rPr>
      <t>Wahbi</t>
    </r>
  </si>
  <si>
    <r>
      <rPr>
        <sz val="3"/>
        <rFont val="Roboto"/>
      </rPr>
      <t>KHAZRI</t>
    </r>
  </si>
  <si>
    <r>
      <rPr>
        <sz val="3"/>
        <rFont val="Roboto"/>
      </rPr>
      <t>KHENISSI Taha Yassine</t>
    </r>
  </si>
  <si>
    <r>
      <rPr>
        <sz val="3"/>
        <rFont val="Roboto"/>
      </rPr>
      <t>Taha Yassine</t>
    </r>
  </si>
  <si>
    <r>
      <rPr>
        <sz val="3"/>
        <rFont val="Roboto"/>
      </rPr>
      <t>KHENISSI</t>
    </r>
  </si>
  <si>
    <r>
      <rPr>
        <sz val="3"/>
        <rFont val="Roboto"/>
      </rPr>
      <t>MAALOUL Ali</t>
    </r>
  </si>
  <si>
    <r>
      <rPr>
        <sz val="3"/>
        <rFont val="Roboto"/>
      </rPr>
      <t>MAALOUL</t>
    </r>
  </si>
  <si>
    <r>
      <rPr>
        <sz val="3"/>
        <rFont val="Roboto"/>
      </rPr>
      <t>Al Ahly SC (EGY)</t>
    </r>
  </si>
  <si>
    <r>
      <rPr>
        <sz val="3"/>
        <rFont val="Roboto"/>
      </rPr>
      <t>SASSI Ferjani</t>
    </r>
  </si>
  <si>
    <r>
      <rPr>
        <sz val="3"/>
        <rFont val="Roboto"/>
      </rPr>
      <t>Ferjani</t>
    </r>
  </si>
  <si>
    <r>
      <rPr>
        <sz val="3"/>
        <rFont val="Roboto"/>
      </rPr>
      <t>SASSI</t>
    </r>
  </si>
  <si>
    <r>
      <rPr>
        <sz val="3"/>
        <rFont val="Roboto"/>
      </rPr>
      <t>LAIDOUNI Aissa</t>
    </r>
  </si>
  <si>
    <r>
      <rPr>
        <sz val="3"/>
        <rFont val="Roboto"/>
      </rPr>
      <t>Aïssa Bilal</t>
    </r>
  </si>
  <si>
    <r>
      <rPr>
        <sz val="3"/>
        <rFont val="Roboto"/>
      </rPr>
      <t>LAÏDOUNI</t>
    </r>
  </si>
  <si>
    <r>
      <rPr>
        <sz val="3"/>
        <rFont val="Roboto"/>
      </rPr>
      <t>Ferencvárosi TC (HUN)</t>
    </r>
  </si>
  <si>
    <r>
      <rPr>
        <sz val="3"/>
        <rFont val="Roboto"/>
      </rPr>
      <t>BEN ROMDHANE Mohamed Ali</t>
    </r>
  </si>
  <si>
    <r>
      <rPr>
        <sz val="3"/>
        <rFont val="Roboto"/>
      </rPr>
      <t>Mohamed Ali</t>
    </r>
  </si>
  <si>
    <r>
      <rPr>
        <sz val="3"/>
        <rFont val="Roboto"/>
      </rPr>
      <t>BEN ROMDHAN</t>
    </r>
  </si>
  <si>
    <r>
      <rPr>
        <sz val="3"/>
        <rFont val="Roboto"/>
      </rPr>
      <t>BEN ROMDHANE</t>
    </r>
  </si>
  <si>
    <r>
      <rPr>
        <sz val="3"/>
        <rFont val="Roboto"/>
      </rPr>
      <t>DAHMEN Aymen</t>
    </r>
  </si>
  <si>
    <r>
      <rPr>
        <sz val="3"/>
        <rFont val="Roboto"/>
      </rPr>
      <t>DAHMEN</t>
    </r>
  </si>
  <si>
    <r>
      <rPr>
        <sz val="3"/>
        <rFont val="Roboto"/>
      </rPr>
      <t>CS Sfaxien (TUN)</t>
    </r>
  </si>
  <si>
    <r>
      <rPr>
        <sz val="3"/>
        <rFont val="Roboto"/>
      </rPr>
      <t>SKHIRI Ellyes</t>
    </r>
  </si>
  <si>
    <r>
      <rPr>
        <sz val="3"/>
        <rFont val="Roboto"/>
      </rPr>
      <t>Ellyes Joris</t>
    </r>
  </si>
  <si>
    <r>
      <rPr>
        <sz val="3"/>
        <rFont val="Roboto"/>
      </rPr>
      <t>SKHIRI</t>
    </r>
  </si>
  <si>
    <r>
      <rPr>
        <sz val="3"/>
        <rFont val="Roboto"/>
      </rPr>
      <t>1. FC Köln (GER)</t>
    </r>
  </si>
  <si>
    <r>
      <rPr>
        <sz val="3"/>
        <rFont val="Roboto"/>
      </rPr>
      <t>CHAALELI Ghaylen</t>
    </r>
  </si>
  <si>
    <r>
      <rPr>
        <sz val="3"/>
        <rFont val="Roboto"/>
      </rPr>
      <t>Ghaylen</t>
    </r>
  </si>
  <si>
    <r>
      <rPr>
        <sz val="3"/>
        <rFont val="Roboto"/>
      </rPr>
      <t>CHAALELI</t>
    </r>
  </si>
  <si>
    <r>
      <rPr>
        <sz val="3"/>
        <rFont val="Roboto"/>
      </rPr>
      <t>JAZIRI Seifeddine</t>
    </r>
  </si>
  <si>
    <r>
      <rPr>
        <sz val="3"/>
        <rFont val="Roboto"/>
      </rPr>
      <t>Seifeddine</t>
    </r>
  </si>
  <si>
    <r>
      <rPr>
        <sz val="3"/>
        <rFont val="Roboto"/>
      </rPr>
      <t>JAZIRI</t>
    </r>
  </si>
  <si>
    <r>
      <rPr>
        <sz val="3"/>
        <rFont val="Roboto"/>
      </rPr>
      <t>Zamalek SC (EGY)</t>
    </r>
  </si>
  <si>
    <r>
      <rPr>
        <sz val="3"/>
        <rFont val="Roboto"/>
      </rPr>
      <t>DRAGER Mohamed</t>
    </r>
  </si>
  <si>
    <r>
      <rPr>
        <sz val="3"/>
        <rFont val="Roboto"/>
      </rPr>
      <t>Mohamed</t>
    </r>
  </si>
  <si>
    <r>
      <rPr>
        <sz val="3"/>
        <rFont val="Roboto"/>
      </rPr>
      <t>DRAGER</t>
    </r>
  </si>
  <si>
    <r>
      <rPr>
        <sz val="3"/>
        <rFont val="Roboto"/>
      </rPr>
      <t>KECHRIDA Wajdi</t>
    </r>
  </si>
  <si>
    <r>
      <rPr>
        <sz val="3"/>
        <rFont val="Roboto"/>
      </rPr>
      <t>Wajdi</t>
    </r>
  </si>
  <si>
    <r>
      <rPr>
        <sz val="3"/>
        <rFont val="Roboto"/>
      </rPr>
      <t>KECHRIDA</t>
    </r>
  </si>
  <si>
    <r>
      <rPr>
        <sz val="3"/>
        <rFont val="Roboto"/>
      </rPr>
      <t>Atromitos FC (GRE)</t>
    </r>
  </si>
  <si>
    <r>
      <rPr>
        <sz val="3"/>
        <rFont val="Roboto"/>
      </rPr>
      <t>BEN SAID Bechir</t>
    </r>
  </si>
  <si>
    <r>
      <rPr>
        <sz val="3"/>
        <rFont val="Roboto"/>
      </rPr>
      <t>Bechir</t>
    </r>
  </si>
  <si>
    <r>
      <rPr>
        <sz val="3"/>
        <rFont val="Roboto"/>
      </rPr>
      <t>SAID</t>
    </r>
  </si>
  <si>
    <r>
      <rPr>
        <sz val="3"/>
        <rFont val="Roboto"/>
      </rPr>
      <t>BEN SAID</t>
    </r>
  </si>
  <si>
    <r>
      <rPr>
        <sz val="3"/>
        <rFont val="Roboto"/>
      </rPr>
      <t>US Monastir (TUN)</t>
    </r>
  </si>
  <si>
    <r>
      <rPr>
        <sz val="3"/>
        <rFont val="Roboto"/>
      </rPr>
      <t>SLITI Naim</t>
    </r>
  </si>
  <si>
    <r>
      <rPr>
        <sz val="3"/>
        <rFont val="Roboto"/>
      </rPr>
      <t>Naim</t>
    </r>
  </si>
  <si>
    <r>
      <rPr>
        <sz val="3"/>
        <rFont val="Roboto"/>
      </rPr>
      <t>SLITI</t>
    </r>
  </si>
  <si>
    <r>
      <rPr>
        <sz val="3"/>
        <rFont val="Roboto"/>
      </rPr>
      <t>Al Ettifaq FC (KSA)</t>
    </r>
  </si>
  <si>
    <r>
      <rPr>
        <sz val="3"/>
        <rFont val="Roboto"/>
      </rPr>
      <t>ABDI Ali</t>
    </r>
  </si>
  <si>
    <r>
      <rPr>
        <sz val="3"/>
        <rFont val="Roboto"/>
      </rPr>
      <t>ELABDI</t>
    </r>
  </si>
  <si>
    <r>
      <rPr>
        <sz val="3"/>
        <rFont val="Roboto"/>
      </rPr>
      <t>ABDI</t>
    </r>
  </si>
  <si>
    <r>
      <rPr>
        <sz val="3"/>
        <rFont val="Roboto"/>
      </rPr>
      <t>SM Caen (FRA)</t>
    </r>
  </si>
  <si>
    <r>
      <rPr>
        <sz val="3"/>
        <rFont val="Roboto"/>
      </rPr>
      <t>BEN SLIMANE Anis</t>
    </r>
  </si>
  <si>
    <r>
      <rPr>
        <sz val="3"/>
        <rFont val="Roboto"/>
      </rPr>
      <t>Anis</t>
    </r>
  </si>
  <si>
    <r>
      <rPr>
        <sz val="3"/>
        <rFont val="Roboto"/>
      </rPr>
      <t>BEN SLIMANE</t>
    </r>
  </si>
  <si>
    <r>
      <rPr>
        <sz val="3"/>
        <rFont val="Roboto"/>
      </rPr>
      <t>HASSEN Mouez</t>
    </r>
  </si>
  <si>
    <r>
      <rPr>
        <sz val="3"/>
        <rFont val="Roboto"/>
      </rPr>
      <t>Mouez</t>
    </r>
  </si>
  <si>
    <r>
      <rPr>
        <sz val="3"/>
        <rFont val="Roboto"/>
      </rPr>
      <t>HASSEN</t>
    </r>
  </si>
  <si>
    <r>
      <rPr>
        <sz val="3"/>
        <rFont val="Roboto"/>
      </rPr>
      <t>KADRI Jalel</t>
    </r>
  </si>
  <si>
    <r>
      <rPr>
        <sz val="3"/>
        <rFont val="Roboto"/>
      </rPr>
      <t>Jalel</t>
    </r>
  </si>
  <si>
    <r>
      <rPr>
        <sz val="3"/>
        <rFont val="Roboto"/>
      </rPr>
      <t>KADRI</t>
    </r>
  </si>
  <si>
    <r>
      <rPr>
        <sz val="3"/>
        <rFont val="Roboto"/>
      </rPr>
      <t>Tunisia</t>
    </r>
  </si>
  <si>
    <r>
      <rPr>
        <sz val="3"/>
        <rFont val="Roboto"/>
      </rPr>
      <t>BOUMNIJEL Ali</t>
    </r>
  </si>
  <si>
    <r>
      <rPr>
        <sz val="3"/>
        <rFont val="Roboto"/>
      </rPr>
      <t>BOUMNIJEL</t>
    </r>
  </si>
  <si>
    <r>
      <rPr>
        <sz val="3"/>
        <rFont val="Roboto"/>
      </rPr>
      <t>BEN ACHOUR Selim</t>
    </r>
  </si>
  <si>
    <r>
      <rPr>
        <sz val="3"/>
        <rFont val="Roboto"/>
      </rPr>
      <t>BEN ACHOUR</t>
    </r>
  </si>
  <si>
    <r>
      <rPr>
        <sz val="3"/>
        <rFont val="Roboto"/>
      </rPr>
      <t>MABROUKI Chedli</t>
    </r>
  </si>
  <si>
    <r>
      <rPr>
        <sz val="3"/>
        <rFont val="Roboto"/>
      </rPr>
      <t>Chedli</t>
    </r>
  </si>
  <si>
    <r>
      <rPr>
        <sz val="3"/>
        <rFont val="Roboto"/>
      </rPr>
      <t>MABROUKI</t>
    </r>
  </si>
  <si>
    <r>
      <rPr>
        <b/>
        <sz val="5"/>
        <rFont val="Roboto"/>
      </rPr>
      <t>Uruguay (URU)</t>
    </r>
  </si>
  <si>
    <r>
      <rPr>
        <sz val="3"/>
        <rFont val="Roboto"/>
      </rPr>
      <t>MUSLERA Fernando</t>
    </r>
  </si>
  <si>
    <r>
      <rPr>
        <sz val="3"/>
        <rFont val="Roboto"/>
      </rPr>
      <t>Nestor Fernando</t>
    </r>
  </si>
  <si>
    <r>
      <rPr>
        <sz val="3"/>
        <rFont val="Roboto"/>
      </rPr>
      <t>MUSLERA MICOL</t>
    </r>
  </si>
  <si>
    <r>
      <rPr>
        <sz val="3"/>
        <rFont val="Roboto"/>
      </rPr>
      <t>F. MUSLERA</t>
    </r>
  </si>
  <si>
    <r>
      <rPr>
        <sz val="3"/>
        <rFont val="Roboto"/>
      </rPr>
      <t>GIMENEZ Jose Maria</t>
    </r>
  </si>
  <si>
    <r>
      <rPr>
        <sz val="3"/>
        <rFont val="Roboto"/>
      </rPr>
      <t>José María</t>
    </r>
  </si>
  <si>
    <r>
      <rPr>
        <sz val="3"/>
        <rFont val="Roboto"/>
      </rPr>
      <t>GIMÉNEZ DE VARGAS</t>
    </r>
  </si>
  <si>
    <r>
      <rPr>
        <sz val="3"/>
        <rFont val="Roboto"/>
      </rPr>
      <t>J. M. GIMÉNEZ</t>
    </r>
  </si>
  <si>
    <r>
      <rPr>
        <sz val="3"/>
        <rFont val="Roboto"/>
      </rPr>
      <t>GODIN Diego</t>
    </r>
  </si>
  <si>
    <r>
      <rPr>
        <sz val="3"/>
        <rFont val="Roboto"/>
      </rPr>
      <t>Diego Roberto</t>
    </r>
  </si>
  <si>
    <r>
      <rPr>
        <sz val="3"/>
        <rFont val="Roboto"/>
      </rPr>
      <t>GODIN LEAL</t>
    </r>
  </si>
  <si>
    <r>
      <rPr>
        <sz val="3"/>
        <rFont val="Roboto"/>
      </rPr>
      <t>D. GODIN</t>
    </r>
  </si>
  <si>
    <r>
      <rPr>
        <sz val="3"/>
        <rFont val="Roboto"/>
      </rPr>
      <t>CA Velez Sarsfield (ARG)</t>
    </r>
  </si>
  <si>
    <r>
      <rPr>
        <sz val="3"/>
        <rFont val="Roboto"/>
      </rPr>
      <t>ARAUJO Ronald</t>
    </r>
  </si>
  <si>
    <r>
      <rPr>
        <sz val="3"/>
        <rFont val="Roboto"/>
      </rPr>
      <t>Ronald Federico</t>
    </r>
  </si>
  <si>
    <r>
      <rPr>
        <sz val="3"/>
        <rFont val="Roboto"/>
      </rPr>
      <t>ARAUJO DA SILVA</t>
    </r>
  </si>
  <si>
    <r>
      <rPr>
        <sz val="3"/>
        <rFont val="Roboto"/>
      </rPr>
      <t>R. ARAUJO</t>
    </r>
  </si>
  <si>
    <r>
      <rPr>
        <sz val="3"/>
        <rFont val="Roboto"/>
      </rPr>
      <t>VECINO Matias</t>
    </r>
  </si>
  <si>
    <r>
      <rPr>
        <sz val="3"/>
        <rFont val="Roboto"/>
      </rPr>
      <t>Matias</t>
    </r>
  </si>
  <si>
    <r>
      <rPr>
        <sz val="3"/>
        <rFont val="Roboto"/>
      </rPr>
      <t>VECINO FALERO</t>
    </r>
  </si>
  <si>
    <r>
      <rPr>
        <sz val="3"/>
        <rFont val="Roboto"/>
      </rPr>
      <t>M. VECINO</t>
    </r>
  </si>
  <si>
    <r>
      <rPr>
        <sz val="3"/>
        <rFont val="Roboto"/>
      </rPr>
      <t>BENTANCUR Rodrigo</t>
    </r>
  </si>
  <si>
    <r>
      <rPr>
        <sz val="3"/>
        <rFont val="Roboto"/>
      </rPr>
      <t>BENTANCUR COLMAN</t>
    </r>
  </si>
  <si>
    <r>
      <rPr>
        <sz val="3"/>
        <rFont val="Roboto"/>
      </rPr>
      <t>R. BENTANCUR</t>
    </r>
  </si>
  <si>
    <r>
      <rPr>
        <sz val="3"/>
        <rFont val="Roboto"/>
      </rPr>
      <t>DE LA CRUZ Nicolas</t>
    </r>
  </si>
  <si>
    <r>
      <rPr>
        <sz val="3"/>
        <rFont val="Roboto"/>
      </rPr>
      <t>Diego Nicolas</t>
    </r>
  </si>
  <si>
    <r>
      <rPr>
        <sz val="3"/>
        <rFont val="Roboto"/>
      </rPr>
      <t>DE LA CRUZ ARCOSA</t>
    </r>
  </si>
  <si>
    <r>
      <rPr>
        <sz val="3"/>
        <rFont val="Roboto"/>
      </rPr>
      <t>N. DE LA CRUZ</t>
    </r>
  </si>
  <si>
    <r>
      <rPr>
        <sz val="3"/>
        <rFont val="Roboto"/>
      </rPr>
      <t>PELLISTRI Facundo</t>
    </r>
  </si>
  <si>
    <r>
      <rPr>
        <sz val="3"/>
        <rFont val="Roboto"/>
      </rPr>
      <t>Facundo</t>
    </r>
  </si>
  <si>
    <r>
      <rPr>
        <sz val="3"/>
        <rFont val="Roboto"/>
      </rPr>
      <t>PELLISTRI REBOLLO</t>
    </r>
  </si>
  <si>
    <r>
      <rPr>
        <sz val="3"/>
        <rFont val="Roboto"/>
      </rPr>
      <t>F. PELLISTRI</t>
    </r>
  </si>
  <si>
    <r>
      <rPr>
        <sz val="3"/>
        <rFont val="Roboto"/>
      </rPr>
      <t>SUAREZ Luis</t>
    </r>
  </si>
  <si>
    <r>
      <rPr>
        <sz val="3"/>
        <rFont val="Roboto"/>
      </rPr>
      <t>Luis Alberto</t>
    </r>
  </si>
  <si>
    <r>
      <rPr>
        <sz val="3"/>
        <rFont val="Roboto"/>
      </rPr>
      <t>SUAREZ DIAZ</t>
    </r>
  </si>
  <si>
    <r>
      <rPr>
        <sz val="3"/>
        <rFont val="Roboto"/>
      </rPr>
      <t>L. SUAREZ</t>
    </r>
  </si>
  <si>
    <r>
      <rPr>
        <sz val="3"/>
        <rFont val="Roboto"/>
      </rPr>
      <t>Nacional Montevideo (URU)</t>
    </r>
  </si>
  <si>
    <r>
      <rPr>
        <sz val="3"/>
        <rFont val="Roboto"/>
      </rPr>
      <t>DE ARRASCAETA Giorgian</t>
    </r>
  </si>
  <si>
    <r>
      <rPr>
        <sz val="3"/>
        <rFont val="Roboto"/>
      </rPr>
      <t>Giorgian Daniel</t>
    </r>
  </si>
  <si>
    <r>
      <rPr>
        <sz val="3"/>
        <rFont val="Roboto"/>
      </rPr>
      <t>DE ARRASCAETA BENEDETTI</t>
    </r>
  </si>
  <si>
    <r>
      <rPr>
        <sz val="3"/>
        <rFont val="Roboto"/>
      </rPr>
      <t>G. DE ARRASCAETA</t>
    </r>
  </si>
  <si>
    <r>
      <rPr>
        <sz val="3"/>
        <rFont val="Roboto"/>
      </rPr>
      <t>NUNEZ Darwin</t>
    </r>
  </si>
  <si>
    <r>
      <rPr>
        <sz val="3"/>
        <rFont val="Roboto"/>
      </rPr>
      <t>Darwin Gabriel</t>
    </r>
  </si>
  <si>
    <r>
      <rPr>
        <sz val="3"/>
        <rFont val="Roboto"/>
      </rPr>
      <t>NUÑEZ RIBEIRO</t>
    </r>
  </si>
  <si>
    <r>
      <rPr>
        <sz val="3"/>
        <rFont val="Roboto"/>
      </rPr>
      <t>D. NUÑEZ</t>
    </r>
  </si>
  <si>
    <r>
      <rPr>
        <sz val="3"/>
        <rFont val="Roboto"/>
      </rPr>
      <t>SOSA Sebastian</t>
    </r>
  </si>
  <si>
    <r>
      <rPr>
        <sz val="3"/>
        <rFont val="Roboto"/>
      </rPr>
      <t>Carlos Sebastian</t>
    </r>
  </si>
  <si>
    <r>
      <rPr>
        <sz val="3"/>
        <rFont val="Roboto"/>
      </rPr>
      <t>SOSA SILVA</t>
    </r>
  </si>
  <si>
    <r>
      <rPr>
        <sz val="3"/>
        <rFont val="Roboto"/>
      </rPr>
      <t>S. SOSA</t>
    </r>
  </si>
  <si>
    <r>
      <rPr>
        <sz val="3"/>
        <rFont val="Roboto"/>
      </rPr>
      <t>CA Independiente (ARG)</t>
    </r>
  </si>
  <si>
    <r>
      <rPr>
        <sz val="3"/>
        <rFont val="Roboto"/>
      </rPr>
      <t>VARELA Guillermo</t>
    </r>
  </si>
  <si>
    <r>
      <rPr>
        <sz val="3"/>
        <rFont val="Roboto"/>
      </rPr>
      <t>Guillermo</t>
    </r>
  </si>
  <si>
    <r>
      <rPr>
        <sz val="3"/>
        <rFont val="Roboto"/>
      </rPr>
      <t>VARELA OLIVERA</t>
    </r>
  </si>
  <si>
    <r>
      <rPr>
        <sz val="3"/>
        <rFont val="Roboto"/>
      </rPr>
      <t>G. VARELA</t>
    </r>
  </si>
  <si>
    <r>
      <rPr>
        <sz val="3"/>
        <rFont val="Roboto"/>
      </rPr>
      <t>TORREIRA Lucas</t>
    </r>
  </si>
  <si>
    <r>
      <rPr>
        <sz val="3"/>
        <rFont val="Roboto"/>
      </rPr>
      <t>Lucas Sebastian</t>
    </r>
  </si>
  <si>
    <r>
      <rPr>
        <sz val="3"/>
        <rFont val="Roboto"/>
      </rPr>
      <t>TORREIRA DI PASCUA</t>
    </r>
  </si>
  <si>
    <r>
      <rPr>
        <sz val="3"/>
        <rFont val="Roboto"/>
      </rPr>
      <t>L. TORREIRA</t>
    </r>
  </si>
  <si>
    <r>
      <rPr>
        <sz val="3"/>
        <rFont val="Roboto"/>
      </rPr>
      <t>VALVERDE Federico</t>
    </r>
  </si>
  <si>
    <r>
      <rPr>
        <sz val="3"/>
        <rFont val="Roboto"/>
      </rPr>
      <t>Federico Santiago</t>
    </r>
  </si>
  <si>
    <r>
      <rPr>
        <sz val="3"/>
        <rFont val="Roboto"/>
      </rPr>
      <t>VALVERDE DIPETTA</t>
    </r>
  </si>
  <si>
    <r>
      <rPr>
        <sz val="3"/>
        <rFont val="Roboto"/>
      </rPr>
      <t>F. VALVERDE</t>
    </r>
  </si>
  <si>
    <r>
      <rPr>
        <sz val="3"/>
        <rFont val="Roboto"/>
      </rPr>
      <t>OLIVERA Mathias</t>
    </r>
  </si>
  <si>
    <r>
      <rPr>
        <sz val="3"/>
        <rFont val="Roboto"/>
      </rPr>
      <t>OLIVERA MIRAMONTES</t>
    </r>
  </si>
  <si>
    <r>
      <rPr>
        <sz val="3"/>
        <rFont val="Roboto"/>
      </rPr>
      <t>M. OLIVERA</t>
    </r>
  </si>
  <si>
    <r>
      <rPr>
        <sz val="3"/>
        <rFont val="Roboto"/>
      </rPr>
      <t>VINA Matias</t>
    </r>
  </si>
  <si>
    <r>
      <rPr>
        <sz val="3"/>
        <rFont val="Roboto"/>
      </rPr>
      <t>Matias Nicolas</t>
    </r>
  </si>
  <si>
    <r>
      <rPr>
        <sz val="3"/>
        <rFont val="Roboto"/>
      </rPr>
      <t>VIÑA SUSPERREGUY</t>
    </r>
  </si>
  <si>
    <r>
      <rPr>
        <sz val="3"/>
        <rFont val="Roboto"/>
      </rPr>
      <t>M. VIÑA</t>
    </r>
  </si>
  <si>
    <r>
      <rPr>
        <sz val="3"/>
        <rFont val="Roboto"/>
      </rPr>
      <t>GOMEZ Maxi</t>
    </r>
  </si>
  <si>
    <r>
      <rPr>
        <sz val="3"/>
        <rFont val="Roboto"/>
      </rPr>
      <t>Maximiliano</t>
    </r>
  </si>
  <si>
    <r>
      <rPr>
        <sz val="3"/>
        <rFont val="Roboto"/>
      </rPr>
      <t>GÓMEZ GONZÁLEZ</t>
    </r>
  </si>
  <si>
    <r>
      <rPr>
        <sz val="3"/>
        <rFont val="Roboto"/>
      </rPr>
      <t>M. GÓMEZ</t>
    </r>
  </si>
  <si>
    <r>
      <rPr>
        <sz val="3"/>
        <rFont val="Roboto"/>
      </rPr>
      <t>COATES Sebastian</t>
    </r>
  </si>
  <si>
    <r>
      <rPr>
        <sz val="3"/>
        <rFont val="Roboto"/>
      </rPr>
      <t>Sebastián</t>
    </r>
  </si>
  <si>
    <r>
      <rPr>
        <sz val="3"/>
        <rFont val="Roboto"/>
      </rPr>
      <t>COATES NION</t>
    </r>
  </si>
  <si>
    <r>
      <rPr>
        <sz val="3"/>
        <rFont val="Roboto"/>
      </rPr>
      <t>S. COATES</t>
    </r>
  </si>
  <si>
    <r>
      <rPr>
        <sz val="3"/>
        <rFont val="Roboto"/>
      </rPr>
      <t>TORRES Facundo</t>
    </r>
  </si>
  <si>
    <r>
      <rPr>
        <sz val="3"/>
        <rFont val="Roboto"/>
      </rPr>
      <t>Facundo Daniel</t>
    </r>
  </si>
  <si>
    <r>
      <rPr>
        <sz val="3"/>
        <rFont val="Roboto"/>
      </rPr>
      <t>TORRES PEREZ</t>
    </r>
  </si>
  <si>
    <r>
      <rPr>
        <sz val="3"/>
        <rFont val="Roboto"/>
      </rPr>
      <t>F. TORRES</t>
    </r>
  </si>
  <si>
    <r>
      <rPr>
        <sz val="3"/>
        <rFont val="Roboto"/>
      </rPr>
      <t>Orlando City SC (USA)</t>
    </r>
  </si>
  <si>
    <r>
      <rPr>
        <sz val="3"/>
        <rFont val="Roboto"/>
      </rPr>
      <t>CAVANI Edinson</t>
    </r>
  </si>
  <si>
    <r>
      <rPr>
        <sz val="3"/>
        <rFont val="Roboto"/>
      </rPr>
      <t>Edinson Roberto</t>
    </r>
  </si>
  <si>
    <r>
      <rPr>
        <sz val="3"/>
        <rFont val="Roboto"/>
      </rPr>
      <t>CAVANI GOMEZ</t>
    </r>
  </si>
  <si>
    <r>
      <rPr>
        <sz val="3"/>
        <rFont val="Roboto"/>
      </rPr>
      <t>E. CAVANI</t>
    </r>
  </si>
  <si>
    <r>
      <rPr>
        <sz val="3"/>
        <rFont val="Roboto"/>
      </rPr>
      <t>CACERES Martin</t>
    </r>
  </si>
  <si>
    <r>
      <rPr>
        <sz val="3"/>
        <rFont val="Roboto"/>
      </rPr>
      <t>José Martín</t>
    </r>
  </si>
  <si>
    <r>
      <rPr>
        <sz val="3"/>
        <rFont val="Roboto"/>
      </rPr>
      <t>CÁCERES SILVA</t>
    </r>
  </si>
  <si>
    <r>
      <rPr>
        <sz val="3"/>
        <rFont val="Roboto"/>
      </rPr>
      <t>M. CÁCERES</t>
    </r>
  </si>
  <si>
    <r>
      <rPr>
        <sz val="3"/>
        <rFont val="Roboto"/>
      </rPr>
      <t>LA Galaxy (USA)</t>
    </r>
  </si>
  <si>
    <r>
      <rPr>
        <sz val="3"/>
        <rFont val="Roboto"/>
      </rPr>
      <t>ROCHET Sergio</t>
    </r>
  </si>
  <si>
    <r>
      <rPr>
        <sz val="3"/>
        <rFont val="Roboto"/>
      </rPr>
      <t>Sergio Ramón</t>
    </r>
  </si>
  <si>
    <r>
      <rPr>
        <sz val="3"/>
        <rFont val="Roboto"/>
      </rPr>
      <t>ROCHET ALVAREZ</t>
    </r>
  </si>
  <si>
    <r>
      <rPr>
        <sz val="3"/>
        <rFont val="Roboto"/>
      </rPr>
      <t>S. ROCHET</t>
    </r>
  </si>
  <si>
    <r>
      <rPr>
        <sz val="3"/>
        <rFont val="Roboto"/>
      </rPr>
      <t>CANOBBIO Agustin</t>
    </r>
  </si>
  <si>
    <r>
      <rPr>
        <sz val="3"/>
        <rFont val="Roboto"/>
      </rPr>
      <t>Agustin</t>
    </r>
  </si>
  <si>
    <r>
      <rPr>
        <sz val="3"/>
        <rFont val="Roboto"/>
      </rPr>
      <t>CANOBBIO GRAVIZ</t>
    </r>
  </si>
  <si>
    <r>
      <rPr>
        <sz val="3"/>
        <rFont val="Roboto"/>
      </rPr>
      <t>A. CANOBBIO</t>
    </r>
  </si>
  <si>
    <r>
      <rPr>
        <sz val="3"/>
        <rFont val="Roboto"/>
      </rPr>
      <t>Athletico Paranaense (BRA)</t>
    </r>
  </si>
  <si>
    <r>
      <rPr>
        <sz val="3"/>
        <rFont val="Roboto"/>
      </rPr>
      <t>UGARTE Manuel</t>
    </r>
  </si>
  <si>
    <r>
      <rPr>
        <sz val="3"/>
        <rFont val="Roboto"/>
      </rPr>
      <t>Manuel</t>
    </r>
  </si>
  <si>
    <r>
      <rPr>
        <sz val="3"/>
        <rFont val="Roboto"/>
      </rPr>
      <t>UGARTE RIBEIRO</t>
    </r>
  </si>
  <si>
    <r>
      <rPr>
        <sz val="3"/>
        <rFont val="Roboto"/>
      </rPr>
      <t>M. UGARTE</t>
    </r>
  </si>
  <si>
    <r>
      <rPr>
        <sz val="3"/>
        <rFont val="Roboto"/>
      </rPr>
      <t>RODRIGUEZ Jose Luis</t>
    </r>
  </si>
  <si>
    <r>
      <rPr>
        <sz val="3"/>
        <rFont val="Roboto"/>
      </rPr>
      <t>Jose Luis</t>
    </r>
  </si>
  <si>
    <r>
      <rPr>
        <sz val="3"/>
        <rFont val="Roboto"/>
      </rPr>
      <t>RODRIGUEZ BEBANZ</t>
    </r>
  </si>
  <si>
    <r>
      <rPr>
        <sz val="3"/>
        <rFont val="Roboto"/>
      </rPr>
      <t>J. L. RODRIGUEZ</t>
    </r>
  </si>
  <si>
    <r>
      <rPr>
        <sz val="3"/>
        <rFont val="Roboto"/>
      </rPr>
      <t>ALONSO Diego</t>
    </r>
  </si>
  <si>
    <r>
      <rPr>
        <sz val="3"/>
        <rFont val="Roboto"/>
      </rPr>
      <t>Diego Martín</t>
    </r>
  </si>
  <si>
    <r>
      <rPr>
        <sz val="3"/>
        <rFont val="Roboto"/>
      </rPr>
      <t>ALONSO LÓPEZ</t>
    </r>
  </si>
  <si>
    <r>
      <rPr>
        <sz val="3"/>
        <rFont val="Roboto"/>
      </rPr>
      <t>Uruguay</t>
    </r>
  </si>
  <si>
    <r>
      <rPr>
        <sz val="3"/>
        <rFont val="Roboto"/>
      </rPr>
      <t>RODRIGUEZ Dario</t>
    </r>
  </si>
  <si>
    <r>
      <rPr>
        <sz val="3"/>
        <rFont val="Roboto"/>
      </rPr>
      <t>Octavio Dario</t>
    </r>
  </si>
  <si>
    <r>
      <rPr>
        <sz val="3"/>
        <rFont val="Roboto"/>
      </rPr>
      <t>RODRIGUEZ PEÑA</t>
    </r>
  </si>
  <si>
    <r>
      <rPr>
        <sz val="3"/>
        <rFont val="Roboto"/>
      </rPr>
      <t>RAIMONDI Gabriel</t>
    </r>
  </si>
  <si>
    <r>
      <rPr>
        <sz val="3"/>
        <rFont val="Roboto"/>
      </rPr>
      <t>Diego Gabriel</t>
    </r>
  </si>
  <si>
    <r>
      <rPr>
        <sz val="3"/>
        <rFont val="Roboto"/>
      </rPr>
      <t>RAIMONDI</t>
    </r>
  </si>
  <si>
    <r>
      <rPr>
        <sz val="3"/>
        <rFont val="Roboto"/>
      </rPr>
      <t>NICOLA Carlos</t>
    </r>
  </si>
  <si>
    <r>
      <rPr>
        <sz val="3"/>
        <rFont val="Roboto"/>
      </rPr>
      <t>Carlos Daniel</t>
    </r>
  </si>
  <si>
    <r>
      <rPr>
        <sz val="3"/>
        <rFont val="Roboto"/>
      </rPr>
      <t>NICOLA JAUMANDREU</t>
    </r>
  </si>
  <si>
    <r>
      <rPr>
        <b/>
        <sz val="5"/>
        <rFont val="Roboto"/>
      </rPr>
      <t>USA (USA)</t>
    </r>
  </si>
  <si>
    <r>
      <rPr>
        <sz val="3"/>
        <rFont val="Roboto"/>
      </rPr>
      <t>TURNER Matt</t>
    </r>
  </si>
  <si>
    <r>
      <rPr>
        <sz val="3"/>
        <rFont val="Roboto"/>
      </rPr>
      <t>Matthew Charles</t>
    </r>
  </si>
  <si>
    <r>
      <rPr>
        <sz val="3"/>
        <rFont val="Roboto"/>
      </rPr>
      <t>TURNER</t>
    </r>
  </si>
  <si>
    <r>
      <rPr>
        <sz val="3"/>
        <rFont val="Roboto"/>
      </rPr>
      <t>DEST Sergino</t>
    </r>
  </si>
  <si>
    <r>
      <rPr>
        <sz val="3"/>
        <rFont val="Roboto"/>
      </rPr>
      <t>Sergino Gianni</t>
    </r>
  </si>
  <si>
    <r>
      <rPr>
        <sz val="3"/>
        <rFont val="Roboto"/>
      </rPr>
      <t>DEST</t>
    </r>
  </si>
  <si>
    <r>
      <rPr>
        <sz val="3"/>
        <rFont val="Roboto"/>
      </rPr>
      <t>ZIMMERMAN Walker</t>
    </r>
  </si>
  <si>
    <r>
      <rPr>
        <sz val="3"/>
        <rFont val="Roboto"/>
      </rPr>
      <t>Walker Dwain</t>
    </r>
  </si>
  <si>
    <r>
      <rPr>
        <sz val="3"/>
        <rFont val="Roboto"/>
      </rPr>
      <t>ZIMMERMAN</t>
    </r>
  </si>
  <si>
    <r>
      <rPr>
        <sz val="3"/>
        <rFont val="Roboto"/>
      </rPr>
      <t>Nashville Soccer Club (USA)</t>
    </r>
  </si>
  <si>
    <r>
      <rPr>
        <sz val="3"/>
        <rFont val="Roboto"/>
      </rPr>
      <t>ADAMS Tyler</t>
    </r>
  </si>
  <si>
    <r>
      <rPr>
        <sz val="3"/>
        <rFont val="Roboto"/>
      </rPr>
      <t>Tyler Shaan</t>
    </r>
  </si>
  <si>
    <r>
      <rPr>
        <sz val="3"/>
        <rFont val="Roboto"/>
      </rPr>
      <t>ADAMS</t>
    </r>
  </si>
  <si>
    <r>
      <rPr>
        <sz val="3"/>
        <rFont val="Roboto"/>
      </rPr>
      <t>ROBINSON Antonee</t>
    </r>
  </si>
  <si>
    <r>
      <rPr>
        <sz val="3"/>
        <rFont val="Roboto"/>
      </rPr>
      <t>Antonee</t>
    </r>
  </si>
  <si>
    <r>
      <rPr>
        <sz val="3"/>
        <rFont val="Roboto"/>
      </rPr>
      <t>ROBINSON</t>
    </r>
  </si>
  <si>
    <r>
      <rPr>
        <sz val="3"/>
        <rFont val="Roboto"/>
      </rPr>
      <t>MUSAH Yunus</t>
    </r>
  </si>
  <si>
    <r>
      <rPr>
        <sz val="3"/>
        <rFont val="Roboto"/>
      </rPr>
      <t>Yunus Dimoara</t>
    </r>
  </si>
  <si>
    <r>
      <rPr>
        <sz val="3"/>
        <rFont val="Roboto"/>
      </rPr>
      <t>MUSAH</t>
    </r>
  </si>
  <si>
    <r>
      <rPr>
        <sz val="3"/>
        <rFont val="Roboto"/>
      </rPr>
      <t>REYNA Giovanni</t>
    </r>
  </si>
  <si>
    <r>
      <rPr>
        <sz val="3"/>
        <rFont val="Roboto"/>
      </rPr>
      <t>Giovanni Alejandro</t>
    </r>
  </si>
  <si>
    <r>
      <rPr>
        <sz val="3"/>
        <rFont val="Roboto"/>
      </rPr>
      <t>REYNA</t>
    </r>
  </si>
  <si>
    <r>
      <rPr>
        <sz val="3"/>
        <rFont val="Roboto"/>
      </rPr>
      <t>McKENNIE Weston</t>
    </r>
  </si>
  <si>
    <r>
      <rPr>
        <sz val="3"/>
        <rFont val="Roboto"/>
      </rPr>
      <t>Weston James Earl</t>
    </r>
  </si>
  <si>
    <r>
      <rPr>
        <sz val="3"/>
        <rFont val="Roboto"/>
      </rPr>
      <t>MCKENNIE</t>
    </r>
  </si>
  <si>
    <r>
      <rPr>
        <sz val="3"/>
        <rFont val="Roboto"/>
      </rPr>
      <t>FERREIRA Jesus</t>
    </r>
  </si>
  <si>
    <r>
      <rPr>
        <sz val="3"/>
        <rFont val="Roboto"/>
      </rPr>
      <t>Jesus David</t>
    </r>
  </si>
  <si>
    <r>
      <rPr>
        <sz val="3"/>
        <rFont val="Roboto"/>
      </rPr>
      <t>FERREIRA CASTRO</t>
    </r>
  </si>
  <si>
    <r>
      <rPr>
        <sz val="3"/>
        <rFont val="Roboto"/>
      </rPr>
      <t>FERREIRA</t>
    </r>
  </si>
  <si>
    <r>
      <rPr>
        <sz val="3"/>
        <rFont val="Roboto"/>
      </rPr>
      <t>FC Dallas (USA)</t>
    </r>
  </si>
  <si>
    <r>
      <rPr>
        <sz val="3"/>
        <rFont val="Roboto"/>
      </rPr>
      <t>PULISIC Christian</t>
    </r>
  </si>
  <si>
    <r>
      <rPr>
        <sz val="3"/>
        <rFont val="Roboto"/>
      </rPr>
      <t>Christian Mate</t>
    </r>
  </si>
  <si>
    <r>
      <rPr>
        <sz val="3"/>
        <rFont val="Roboto"/>
      </rPr>
      <t>PULISIC</t>
    </r>
  </si>
  <si>
    <r>
      <rPr>
        <sz val="3"/>
        <rFont val="Roboto"/>
      </rPr>
      <t>AARONSON Brenden</t>
    </r>
  </si>
  <si>
    <r>
      <rPr>
        <sz val="3"/>
        <rFont val="Roboto"/>
      </rPr>
      <t>Brenden Russell</t>
    </r>
  </si>
  <si>
    <r>
      <rPr>
        <sz val="3"/>
        <rFont val="Roboto"/>
      </rPr>
      <t>AARONSON</t>
    </r>
  </si>
  <si>
    <r>
      <rPr>
        <sz val="3"/>
        <rFont val="Roboto"/>
      </rPr>
      <t>HORVATH Ethan</t>
    </r>
  </si>
  <si>
    <r>
      <rPr>
        <sz val="3"/>
        <rFont val="Roboto"/>
      </rPr>
      <t>Ethan Shea</t>
    </r>
  </si>
  <si>
    <r>
      <rPr>
        <sz val="3"/>
        <rFont val="Roboto"/>
      </rPr>
      <t>HORVATH</t>
    </r>
  </si>
  <si>
    <r>
      <rPr>
        <sz val="3"/>
        <rFont val="Roboto"/>
      </rPr>
      <t>Luton Town FC (ENG)</t>
    </r>
  </si>
  <si>
    <r>
      <rPr>
        <sz val="3"/>
        <rFont val="Roboto"/>
      </rPr>
      <t>REAM Tim</t>
    </r>
  </si>
  <si>
    <r>
      <rPr>
        <sz val="3"/>
        <rFont val="Roboto"/>
      </rPr>
      <t>Timothy Michael</t>
    </r>
  </si>
  <si>
    <r>
      <rPr>
        <sz val="3"/>
        <rFont val="Roboto"/>
      </rPr>
      <t>REAM</t>
    </r>
  </si>
  <si>
    <r>
      <rPr>
        <sz val="3"/>
        <rFont val="Roboto"/>
      </rPr>
      <t>DE LA TORRE Luca</t>
    </r>
  </si>
  <si>
    <r>
      <rPr>
        <sz val="3"/>
        <rFont val="Roboto"/>
      </rPr>
      <t>Lucas Daniel</t>
    </r>
  </si>
  <si>
    <r>
      <rPr>
        <sz val="3"/>
        <rFont val="Roboto"/>
      </rPr>
      <t>DE LA TORRE</t>
    </r>
  </si>
  <si>
    <r>
      <rPr>
        <sz val="3"/>
        <rFont val="Roboto"/>
      </rPr>
      <t>LONG Aaron</t>
    </r>
  </si>
  <si>
    <r>
      <rPr>
        <sz val="3"/>
        <rFont val="Roboto"/>
      </rPr>
      <t>Aaron Ray</t>
    </r>
  </si>
  <si>
    <r>
      <rPr>
        <sz val="3"/>
        <rFont val="Roboto"/>
      </rPr>
      <t>LONG</t>
    </r>
  </si>
  <si>
    <r>
      <rPr>
        <sz val="3"/>
        <rFont val="Roboto"/>
      </rPr>
      <t>New York Red Bulls (USA)</t>
    </r>
  </si>
  <si>
    <r>
      <rPr>
        <sz val="3"/>
        <rFont val="Roboto"/>
      </rPr>
      <t>MORRIS Jordan</t>
    </r>
  </si>
  <si>
    <r>
      <rPr>
        <sz val="3"/>
        <rFont val="Roboto"/>
      </rPr>
      <t>Jordan Perry</t>
    </r>
  </si>
  <si>
    <r>
      <rPr>
        <sz val="3"/>
        <rFont val="Roboto"/>
      </rPr>
      <t>MORRIS</t>
    </r>
  </si>
  <si>
    <r>
      <rPr>
        <sz val="3"/>
        <rFont val="Roboto"/>
      </rPr>
      <t>ROLDAN Cristian</t>
    </r>
  </si>
  <si>
    <r>
      <rPr>
        <sz val="3"/>
        <rFont val="Roboto"/>
      </rPr>
      <t>Cristian</t>
    </r>
  </si>
  <si>
    <r>
      <rPr>
        <sz val="3"/>
        <rFont val="Roboto"/>
      </rPr>
      <t>ROLDAN</t>
    </r>
  </si>
  <si>
    <r>
      <rPr>
        <sz val="3"/>
        <rFont val="Roboto"/>
      </rPr>
      <t>MOORE Shaq</t>
    </r>
  </si>
  <si>
    <r>
      <rPr>
        <sz val="3"/>
        <rFont val="Roboto"/>
      </rPr>
      <t>Shaquell Kwame</t>
    </r>
  </si>
  <si>
    <r>
      <rPr>
        <sz val="3"/>
        <rFont val="Roboto"/>
      </rPr>
      <t>MOORE</t>
    </r>
  </si>
  <si>
    <r>
      <rPr>
        <sz val="3"/>
        <rFont val="Roboto"/>
      </rPr>
      <t>WRIGHT Haji</t>
    </r>
  </si>
  <si>
    <r>
      <rPr>
        <sz val="3"/>
        <rFont val="Roboto"/>
      </rPr>
      <t>Haji Amir</t>
    </r>
  </si>
  <si>
    <r>
      <rPr>
        <sz val="3"/>
        <rFont val="Roboto"/>
      </rPr>
      <t>Antalyaspor AS (TUR)</t>
    </r>
  </si>
  <si>
    <r>
      <rPr>
        <sz val="3"/>
        <rFont val="Roboto"/>
      </rPr>
      <t>CARTER-VICKERS Cameron</t>
    </r>
  </si>
  <si>
    <r>
      <rPr>
        <sz val="3"/>
        <rFont val="Roboto"/>
      </rPr>
      <t>Cameron Robert</t>
    </r>
  </si>
  <si>
    <r>
      <rPr>
        <sz val="3"/>
        <rFont val="Roboto"/>
      </rPr>
      <t>CARTER-VICKERS</t>
    </r>
  </si>
  <si>
    <r>
      <rPr>
        <sz val="3"/>
        <rFont val="Roboto"/>
      </rPr>
      <t>WEAH Timothy</t>
    </r>
  </si>
  <si>
    <r>
      <rPr>
        <sz val="3"/>
        <rFont val="Roboto"/>
      </rPr>
      <t>Timothy Tarpeh</t>
    </r>
  </si>
  <si>
    <r>
      <rPr>
        <sz val="3"/>
        <rFont val="Roboto"/>
      </rPr>
      <t>WEAH</t>
    </r>
  </si>
  <si>
    <r>
      <rPr>
        <sz val="3"/>
        <rFont val="Roboto"/>
      </rPr>
      <t>YEDLIN DeAndre</t>
    </r>
  </si>
  <si>
    <r>
      <rPr>
        <sz val="3"/>
        <rFont val="Roboto"/>
      </rPr>
      <t>De Andre Roselle</t>
    </r>
  </si>
  <si>
    <r>
      <rPr>
        <sz val="3"/>
        <rFont val="Roboto"/>
      </rPr>
      <t>YEDLIN</t>
    </r>
  </si>
  <si>
    <r>
      <rPr>
        <sz val="3"/>
        <rFont val="Roboto"/>
      </rPr>
      <t>Inter Miami FC (USA)</t>
    </r>
  </si>
  <si>
    <r>
      <rPr>
        <sz val="3"/>
        <rFont val="Roboto"/>
      </rPr>
      <t>ACOSTA Kellyn</t>
    </r>
  </si>
  <si>
    <r>
      <rPr>
        <sz val="3"/>
        <rFont val="Roboto"/>
      </rPr>
      <t>Kellyn Kai</t>
    </r>
  </si>
  <si>
    <r>
      <rPr>
        <sz val="3"/>
        <rFont val="Roboto"/>
      </rPr>
      <t>PERRY-ACOSTA</t>
    </r>
  </si>
  <si>
    <r>
      <rPr>
        <sz val="3"/>
        <rFont val="Roboto"/>
      </rPr>
      <t>ACOSTA</t>
    </r>
  </si>
  <si>
    <r>
      <rPr>
        <sz val="3"/>
        <rFont val="Roboto"/>
      </rPr>
      <t>SARGENT Josh</t>
    </r>
  </si>
  <si>
    <r>
      <rPr>
        <sz val="3"/>
        <rFont val="Roboto"/>
      </rPr>
      <t>Joshua Thomas</t>
    </r>
  </si>
  <si>
    <r>
      <rPr>
        <sz val="3"/>
        <rFont val="Roboto"/>
      </rPr>
      <t>SARGENT</t>
    </r>
  </si>
  <si>
    <r>
      <rPr>
        <sz val="3"/>
        <rFont val="Roboto"/>
      </rPr>
      <t>Norwich City FC (ENG)</t>
    </r>
  </si>
  <si>
    <r>
      <rPr>
        <sz val="3"/>
        <rFont val="Roboto"/>
      </rPr>
      <t>JOHNSON Sean</t>
    </r>
  </si>
  <si>
    <r>
      <rPr>
        <sz val="3"/>
        <rFont val="Roboto"/>
      </rPr>
      <t>Sean Everet</t>
    </r>
  </si>
  <si>
    <r>
      <rPr>
        <sz val="3"/>
        <rFont val="Roboto"/>
      </rPr>
      <t>JOHNSON</t>
    </r>
  </si>
  <si>
    <r>
      <rPr>
        <sz val="3"/>
        <rFont val="Roboto"/>
      </rPr>
      <t>New York City FC (USA)</t>
    </r>
  </si>
  <si>
    <r>
      <rPr>
        <sz val="3"/>
        <rFont val="Roboto"/>
      </rPr>
      <t>SCALLY Joe</t>
    </r>
  </si>
  <si>
    <r>
      <rPr>
        <sz val="3"/>
        <rFont val="Roboto"/>
      </rPr>
      <t>Joseph Michael</t>
    </r>
  </si>
  <si>
    <r>
      <rPr>
        <sz val="3"/>
        <rFont val="Roboto"/>
      </rPr>
      <t>SCALLY</t>
    </r>
  </si>
  <si>
    <r>
      <rPr>
        <sz val="3"/>
        <rFont val="Roboto"/>
      </rPr>
      <t>BERHALTER Gregg</t>
    </r>
  </si>
  <si>
    <r>
      <rPr>
        <sz val="3"/>
        <rFont val="Roboto"/>
      </rPr>
      <t>Gregg Matthew</t>
    </r>
  </si>
  <si>
    <r>
      <rPr>
        <sz val="3"/>
        <rFont val="Roboto"/>
      </rPr>
      <t>BERHALTER</t>
    </r>
  </si>
  <si>
    <r>
      <rPr>
        <sz val="3"/>
        <rFont val="Roboto"/>
      </rPr>
      <t>USA</t>
    </r>
  </si>
  <si>
    <r>
      <rPr>
        <sz val="3"/>
        <rFont val="Roboto"/>
      </rPr>
      <t>GONZALEZ Luchi</t>
    </r>
  </si>
  <si>
    <r>
      <rPr>
        <sz val="3"/>
        <rFont val="Roboto"/>
      </rPr>
      <t>Luis Aquilino</t>
    </r>
  </si>
  <si>
    <r>
      <rPr>
        <sz val="3"/>
        <rFont val="Roboto"/>
      </rPr>
      <t>HUDSON Anthony</t>
    </r>
  </si>
  <si>
    <r>
      <rPr>
        <sz val="3"/>
        <rFont val="Roboto"/>
      </rPr>
      <t>Anthony Patrick</t>
    </r>
  </si>
  <si>
    <r>
      <rPr>
        <sz val="3"/>
        <rFont val="Roboto"/>
      </rPr>
      <t>HUDSON</t>
    </r>
  </si>
  <si>
    <r>
      <rPr>
        <sz val="3"/>
        <rFont val="Roboto"/>
      </rPr>
      <t>CALLAGHAN B.J.</t>
    </r>
  </si>
  <si>
    <r>
      <rPr>
        <sz val="3"/>
        <rFont val="Roboto"/>
      </rPr>
      <t>Brian Joseph</t>
    </r>
  </si>
  <si>
    <r>
      <rPr>
        <sz val="3"/>
        <rFont val="Roboto"/>
      </rPr>
      <t>CALLAGHAN II</t>
    </r>
  </si>
  <si>
    <r>
      <rPr>
        <sz val="3"/>
        <rFont val="Roboto"/>
      </rPr>
      <t>KNUDSEN Lars</t>
    </r>
  </si>
  <si>
    <r>
      <rPr>
        <sz val="3"/>
        <rFont val="Roboto"/>
      </rPr>
      <t>Lars Hosbond</t>
    </r>
  </si>
  <si>
    <r>
      <rPr>
        <sz val="3"/>
        <rFont val="Roboto"/>
      </rPr>
      <t>KNUDSEN</t>
    </r>
  </si>
  <si>
    <r>
      <rPr>
        <sz val="3"/>
        <rFont val="Roboto"/>
      </rPr>
      <t>HYDE Aron</t>
    </r>
  </si>
  <si>
    <r>
      <rPr>
        <sz val="3"/>
        <rFont val="Roboto"/>
      </rPr>
      <t>Aron David</t>
    </r>
  </si>
  <si>
    <r>
      <rPr>
        <sz val="3"/>
        <rFont val="Roboto"/>
      </rPr>
      <t>HYDE</t>
    </r>
  </si>
  <si>
    <r>
      <rPr>
        <b/>
        <sz val="5"/>
        <rFont val="Roboto"/>
      </rPr>
      <t>Wales (WAL)</t>
    </r>
  </si>
  <si>
    <r>
      <rPr>
        <sz val="3"/>
        <rFont val="Roboto"/>
      </rPr>
      <t>HENNESSEY Wayne</t>
    </r>
  </si>
  <si>
    <r>
      <rPr>
        <sz val="3"/>
        <rFont val="Roboto"/>
      </rPr>
      <t>Wayne Robert</t>
    </r>
  </si>
  <si>
    <r>
      <rPr>
        <sz val="3"/>
        <rFont val="Roboto"/>
      </rPr>
      <t>HENNESSEY</t>
    </r>
  </si>
  <si>
    <r>
      <rPr>
        <sz val="3"/>
        <rFont val="Roboto"/>
      </rPr>
      <t>GUNTER Chris</t>
    </r>
  </si>
  <si>
    <r>
      <rPr>
        <sz val="3"/>
        <rFont val="Roboto"/>
      </rPr>
      <t>Christopher Ross</t>
    </r>
  </si>
  <si>
    <r>
      <rPr>
        <sz val="3"/>
        <rFont val="Roboto"/>
      </rPr>
      <t>GUNTER</t>
    </r>
  </si>
  <si>
    <r>
      <rPr>
        <sz val="3"/>
        <rFont val="Roboto"/>
      </rPr>
      <t>AFC Wimbledon (ENG)</t>
    </r>
  </si>
  <si>
    <r>
      <rPr>
        <sz val="3"/>
        <rFont val="Roboto"/>
      </rPr>
      <t>WILLIAMS Neco</t>
    </r>
  </si>
  <si>
    <r>
      <rPr>
        <sz val="3"/>
        <rFont val="Roboto"/>
      </rPr>
      <t>Neco Shay</t>
    </r>
  </si>
  <si>
    <r>
      <rPr>
        <sz val="3"/>
        <rFont val="Roboto"/>
      </rPr>
      <t>WILLIAMS</t>
    </r>
  </si>
  <si>
    <r>
      <rPr>
        <sz val="3"/>
        <rFont val="Roboto"/>
      </rPr>
      <t>N WILLIAMS</t>
    </r>
  </si>
  <si>
    <r>
      <rPr>
        <sz val="3"/>
        <rFont val="Roboto"/>
      </rPr>
      <t>DAVIES Ben</t>
    </r>
  </si>
  <si>
    <r>
      <rPr>
        <sz val="3"/>
        <rFont val="Roboto"/>
      </rPr>
      <t>Benjamin</t>
    </r>
  </si>
  <si>
    <r>
      <rPr>
        <sz val="3"/>
        <rFont val="Roboto"/>
      </rPr>
      <t>THOMAS DAVIES</t>
    </r>
  </si>
  <si>
    <r>
      <rPr>
        <sz val="3"/>
        <rFont val="Roboto"/>
      </rPr>
      <t>B DAVIES</t>
    </r>
  </si>
  <si>
    <r>
      <rPr>
        <sz val="3"/>
        <rFont val="Roboto"/>
      </rPr>
      <t>MEPHAM Chris</t>
    </r>
  </si>
  <si>
    <r>
      <rPr>
        <sz val="3"/>
        <rFont val="Roboto"/>
      </rPr>
      <t>Christopher James</t>
    </r>
  </si>
  <si>
    <r>
      <rPr>
        <sz val="3"/>
        <rFont val="Roboto"/>
      </rPr>
      <t>MEPHAM</t>
    </r>
  </si>
  <si>
    <r>
      <rPr>
        <sz val="3"/>
        <rFont val="Roboto"/>
      </rPr>
      <t>Bournemouth AFC (ENG)</t>
    </r>
  </si>
  <si>
    <r>
      <rPr>
        <sz val="3"/>
        <rFont val="Roboto"/>
      </rPr>
      <t>RODON Joe</t>
    </r>
  </si>
  <si>
    <r>
      <rPr>
        <sz val="3"/>
        <rFont val="Roboto"/>
      </rPr>
      <t>Joseph Peter</t>
    </r>
  </si>
  <si>
    <r>
      <rPr>
        <sz val="3"/>
        <rFont val="Roboto"/>
      </rPr>
      <t>RODON</t>
    </r>
  </si>
  <si>
    <r>
      <rPr>
        <sz val="3"/>
        <rFont val="Roboto"/>
      </rPr>
      <t>ALLEN Joe</t>
    </r>
  </si>
  <si>
    <r>
      <rPr>
        <sz val="3"/>
        <rFont val="Roboto"/>
      </rPr>
      <t>ALLEN</t>
    </r>
  </si>
  <si>
    <r>
      <rPr>
        <sz val="3"/>
        <rFont val="Roboto"/>
      </rPr>
      <t>WILSON Harry</t>
    </r>
  </si>
  <si>
    <r>
      <rPr>
        <sz val="3"/>
        <rFont val="Roboto"/>
      </rPr>
      <t>Harry</t>
    </r>
  </si>
  <si>
    <r>
      <rPr>
        <sz val="3"/>
        <rFont val="Roboto"/>
      </rPr>
      <t>JOHNSON Brennan</t>
    </r>
  </si>
  <si>
    <r>
      <rPr>
        <sz val="3"/>
        <rFont val="Roboto"/>
      </rPr>
      <t>Brennan Price</t>
    </r>
  </si>
  <si>
    <r>
      <rPr>
        <sz val="3"/>
        <rFont val="Roboto"/>
      </rPr>
      <t>RAMSEY Aaron</t>
    </r>
  </si>
  <si>
    <r>
      <rPr>
        <sz val="3"/>
        <rFont val="Roboto"/>
      </rPr>
      <t>Aaron James</t>
    </r>
  </si>
  <si>
    <r>
      <rPr>
        <sz val="3"/>
        <rFont val="Roboto"/>
      </rPr>
      <t>RAMSEY</t>
    </r>
  </si>
  <si>
    <r>
      <rPr>
        <sz val="3"/>
        <rFont val="Roboto"/>
      </rPr>
      <t>BALE Gareth</t>
    </r>
  </si>
  <si>
    <r>
      <rPr>
        <sz val="3"/>
        <rFont val="Roboto"/>
      </rPr>
      <t>Gareth Frank</t>
    </r>
  </si>
  <si>
    <r>
      <rPr>
        <sz val="3"/>
        <rFont val="Roboto"/>
      </rPr>
      <t>BALE</t>
    </r>
  </si>
  <si>
    <r>
      <rPr>
        <sz val="3"/>
        <rFont val="Roboto"/>
      </rPr>
      <t>WARD Danny</t>
    </r>
  </si>
  <si>
    <r>
      <rPr>
        <sz val="3"/>
        <rFont val="Roboto"/>
      </rPr>
      <t>WARD</t>
    </r>
  </si>
  <si>
    <r>
      <rPr>
        <sz val="3"/>
        <rFont val="Roboto"/>
      </rPr>
      <t>MOORE Kieffer</t>
    </r>
  </si>
  <si>
    <r>
      <rPr>
        <sz val="3"/>
        <rFont val="Roboto"/>
      </rPr>
      <t>Kieffer Roberto Francisco</t>
    </r>
  </si>
  <si>
    <r>
      <rPr>
        <sz val="3"/>
        <rFont val="Roboto"/>
      </rPr>
      <t>ROBERTS Connor</t>
    </r>
  </si>
  <si>
    <r>
      <rPr>
        <sz val="3"/>
        <rFont val="Roboto"/>
      </rPr>
      <t>Connor Richard John</t>
    </r>
  </si>
  <si>
    <r>
      <rPr>
        <sz val="3"/>
        <rFont val="Roboto"/>
      </rPr>
      <t>ROBERTS</t>
    </r>
  </si>
  <si>
    <r>
      <rPr>
        <sz val="3"/>
        <rFont val="Roboto"/>
      </rPr>
      <t>Burnley FC (ENG)</t>
    </r>
  </si>
  <si>
    <r>
      <rPr>
        <sz val="3"/>
        <rFont val="Roboto"/>
      </rPr>
      <t>AMPADU Ethan</t>
    </r>
  </si>
  <si>
    <r>
      <rPr>
        <sz val="3"/>
        <rFont val="Roboto"/>
      </rPr>
      <t>Ethan Kwame Colm Raymond</t>
    </r>
  </si>
  <si>
    <r>
      <rPr>
        <sz val="3"/>
        <rFont val="Roboto"/>
      </rPr>
      <t>AMPADU</t>
    </r>
  </si>
  <si>
    <r>
      <rPr>
        <sz val="3"/>
        <rFont val="Roboto"/>
      </rPr>
      <t>MORRELL Joe</t>
    </r>
  </si>
  <si>
    <r>
      <rPr>
        <sz val="3"/>
        <rFont val="Roboto"/>
      </rPr>
      <t>Joseff John</t>
    </r>
  </si>
  <si>
    <r>
      <rPr>
        <sz val="3"/>
        <rFont val="Roboto"/>
      </rPr>
      <t>MORRELL</t>
    </r>
  </si>
  <si>
    <r>
      <rPr>
        <sz val="3"/>
        <rFont val="Roboto"/>
      </rPr>
      <t>Portsmouth FC (ENG)</t>
    </r>
  </si>
  <si>
    <r>
      <rPr>
        <sz val="3"/>
        <rFont val="Roboto"/>
      </rPr>
      <t>LOCKYER Tom</t>
    </r>
  </si>
  <si>
    <r>
      <rPr>
        <sz val="3"/>
        <rFont val="Roboto"/>
      </rPr>
      <t>Thomas Alun</t>
    </r>
  </si>
  <si>
    <r>
      <rPr>
        <sz val="3"/>
        <rFont val="Roboto"/>
      </rPr>
      <t>LOCKYER</t>
    </r>
  </si>
  <si>
    <r>
      <rPr>
        <sz val="3"/>
        <rFont val="Roboto"/>
      </rPr>
      <t>WILLIAMS Jonny</t>
    </r>
  </si>
  <si>
    <r>
      <rPr>
        <sz val="3"/>
        <rFont val="Roboto"/>
      </rPr>
      <t>Jonathan Peter</t>
    </r>
  </si>
  <si>
    <r>
      <rPr>
        <sz val="3"/>
        <rFont val="Roboto"/>
      </rPr>
      <t>J WILLIAMS</t>
    </r>
  </si>
  <si>
    <r>
      <rPr>
        <sz val="3"/>
        <rFont val="Roboto"/>
      </rPr>
      <t>Swindon Town FC (ENG)</t>
    </r>
  </si>
  <si>
    <r>
      <rPr>
        <sz val="3"/>
        <rFont val="Roboto"/>
      </rPr>
      <t>HARRIS Mark</t>
    </r>
  </si>
  <si>
    <r>
      <rPr>
        <sz val="3"/>
        <rFont val="Roboto"/>
      </rPr>
      <t>Thomas Mark</t>
    </r>
  </si>
  <si>
    <r>
      <rPr>
        <sz val="3"/>
        <rFont val="Roboto"/>
      </rPr>
      <t>HARRIS</t>
    </r>
  </si>
  <si>
    <r>
      <rPr>
        <sz val="3"/>
        <rFont val="Roboto"/>
      </rPr>
      <t>Cardiff City FC (WAL)</t>
    </r>
  </si>
  <si>
    <r>
      <rPr>
        <sz val="3"/>
        <rFont val="Roboto"/>
      </rPr>
      <t>JAMES Daniel</t>
    </r>
  </si>
  <si>
    <r>
      <rPr>
        <sz val="3"/>
        <rFont val="Roboto"/>
      </rPr>
      <t>Daniel Owen</t>
    </r>
  </si>
  <si>
    <r>
      <rPr>
        <sz val="3"/>
        <rFont val="Roboto"/>
      </rPr>
      <t>JAMES</t>
    </r>
  </si>
  <si>
    <r>
      <rPr>
        <sz val="3"/>
        <rFont val="Roboto"/>
      </rPr>
      <t>DAVIES Adam</t>
    </r>
  </si>
  <si>
    <r>
      <rPr>
        <sz val="3"/>
        <rFont val="Roboto"/>
      </rPr>
      <t>Adam Rhys</t>
    </r>
  </si>
  <si>
    <r>
      <rPr>
        <sz val="3"/>
        <rFont val="Roboto"/>
      </rPr>
      <t>A DAVIES</t>
    </r>
  </si>
  <si>
    <r>
      <rPr>
        <sz val="3"/>
        <rFont val="Roboto"/>
      </rPr>
      <t>THOMAS Sorba</t>
    </r>
  </si>
  <si>
    <r>
      <rPr>
        <sz val="3"/>
        <rFont val="Roboto"/>
      </rPr>
      <t>Benjamin Sorba William</t>
    </r>
  </si>
  <si>
    <r>
      <rPr>
        <sz val="3"/>
        <rFont val="Roboto"/>
      </rPr>
      <t>THOMAS</t>
    </r>
  </si>
  <si>
    <r>
      <rPr>
        <sz val="3"/>
        <rFont val="Roboto"/>
      </rPr>
      <t>Huddersfield Town FC (ENG)</t>
    </r>
  </si>
  <si>
    <r>
      <rPr>
        <sz val="3"/>
        <rFont val="Roboto"/>
      </rPr>
      <t>LEVITT Dylan</t>
    </r>
  </si>
  <si>
    <r>
      <rPr>
        <sz val="3"/>
        <rFont val="Roboto"/>
      </rPr>
      <t>Dylan James Christopher</t>
    </r>
  </si>
  <si>
    <r>
      <rPr>
        <sz val="3"/>
        <rFont val="Roboto"/>
      </rPr>
      <t>LEVITT</t>
    </r>
  </si>
  <si>
    <r>
      <rPr>
        <sz val="3"/>
        <rFont val="Roboto"/>
      </rPr>
      <t>CABANGO Ben</t>
    </r>
  </si>
  <si>
    <r>
      <rPr>
        <sz val="3"/>
        <rFont val="Roboto"/>
      </rPr>
      <t>Benjamin George</t>
    </r>
  </si>
  <si>
    <r>
      <rPr>
        <sz val="3"/>
        <rFont val="Roboto"/>
      </rPr>
      <t>CABANGO</t>
    </r>
  </si>
  <si>
    <r>
      <rPr>
        <sz val="3"/>
        <rFont val="Roboto"/>
      </rPr>
      <t>COLWILL Rubin</t>
    </r>
  </si>
  <si>
    <r>
      <rPr>
        <sz val="3"/>
        <rFont val="Roboto"/>
      </rPr>
      <t>Rubin James</t>
    </r>
  </si>
  <si>
    <r>
      <rPr>
        <sz val="3"/>
        <rFont val="Roboto"/>
      </rPr>
      <t>COLWILL</t>
    </r>
  </si>
  <si>
    <r>
      <rPr>
        <sz val="3"/>
        <rFont val="Roboto"/>
      </rPr>
      <t>SMITH Matt</t>
    </r>
  </si>
  <si>
    <r>
      <rPr>
        <sz val="3"/>
        <rFont val="Roboto"/>
      </rPr>
      <t>Matthew Robert</t>
    </r>
  </si>
  <si>
    <r>
      <rPr>
        <sz val="3"/>
        <rFont val="Roboto"/>
      </rPr>
      <t>SMITH</t>
    </r>
  </si>
  <si>
    <r>
      <rPr>
        <sz val="3"/>
        <rFont val="Roboto"/>
      </rPr>
      <t>MK Dons FC (ENG)</t>
    </r>
  </si>
  <si>
    <r>
      <rPr>
        <sz val="3"/>
        <rFont val="Roboto"/>
      </rPr>
      <t>PAGE Rob</t>
    </r>
  </si>
  <si>
    <r>
      <rPr>
        <sz val="3"/>
        <rFont val="Roboto"/>
      </rPr>
      <t>Robert John</t>
    </r>
  </si>
  <si>
    <r>
      <rPr>
        <sz val="3"/>
        <rFont val="Roboto"/>
      </rPr>
      <t>PAGE</t>
    </r>
  </si>
  <si>
    <r>
      <rPr>
        <sz val="3"/>
        <rFont val="Roboto"/>
      </rPr>
      <t>KNILL Alan</t>
    </r>
  </si>
  <si>
    <r>
      <rPr>
        <sz val="3"/>
        <rFont val="Roboto"/>
      </rPr>
      <t>Alan Richard</t>
    </r>
  </si>
  <si>
    <r>
      <rPr>
        <sz val="3"/>
        <rFont val="Roboto"/>
      </rPr>
      <t>KNILL</t>
    </r>
  </si>
  <si>
    <r>
      <rPr>
        <sz val="3"/>
        <rFont val="Roboto"/>
      </rPr>
      <t>SYMONS Kit</t>
    </r>
  </si>
  <si>
    <r>
      <rPr>
        <sz val="3"/>
        <rFont val="Roboto"/>
      </rPr>
      <t>Christopher Jerry</t>
    </r>
  </si>
  <si>
    <r>
      <rPr>
        <sz val="3"/>
        <rFont val="Roboto"/>
      </rPr>
      <t>SYMONS</t>
    </r>
  </si>
  <si>
    <r>
      <rPr>
        <sz val="3"/>
        <rFont val="Roboto"/>
      </rPr>
      <t>ROBERTS Tony</t>
    </r>
  </si>
  <si>
    <r>
      <rPr>
        <sz val="3"/>
        <rFont val="Roboto"/>
      </rPr>
      <t>Anthony Mark</t>
    </r>
  </si>
  <si>
    <t>ID</t>
  </si>
  <si>
    <t>Número</t>
  </si>
  <si>
    <t>Nome</t>
  </si>
  <si>
    <t>Data</t>
  </si>
  <si>
    <t>Dia</t>
  </si>
  <si>
    <t>Mês</t>
  </si>
  <si>
    <t>Ano</t>
  </si>
  <si>
    <t>Posição</t>
  </si>
  <si>
    <t>Seleção</t>
  </si>
  <si>
    <t>INSERT</t>
  </si>
  <si>
    <t>Argentina</t>
  </si>
  <si>
    <t>Australia</t>
  </si>
  <si>
    <t>Belgium</t>
  </si>
  <si>
    <t>Brazil</t>
  </si>
  <si>
    <t>Cameroon</t>
  </si>
  <si>
    <t>Canada</t>
  </si>
  <si>
    <t>Costa Rica</t>
  </si>
  <si>
    <t>Croatia</t>
  </si>
  <si>
    <t>Denmark</t>
  </si>
  <si>
    <t>Ecuador</t>
  </si>
  <si>
    <t>England</t>
  </si>
  <si>
    <t>France</t>
  </si>
  <si>
    <t>Germany</t>
  </si>
  <si>
    <t>Ghana</t>
  </si>
  <si>
    <t>Iran</t>
  </si>
  <si>
    <t>Japan</t>
  </si>
  <si>
    <t>Korea Republic</t>
  </si>
  <si>
    <t>Mexico</t>
  </si>
  <si>
    <t>MoroCco</t>
  </si>
  <si>
    <t>Netherlands</t>
  </si>
  <si>
    <t>Poland</t>
  </si>
  <si>
    <t>Portugal</t>
  </si>
  <si>
    <t>Qatar</t>
  </si>
  <si>
    <t>Saudi Arabia</t>
  </si>
  <si>
    <t>Senegal</t>
  </si>
  <si>
    <t>Serbia</t>
  </si>
  <si>
    <t>Spain</t>
  </si>
  <si>
    <t>Switzerland</t>
  </si>
  <si>
    <t>Tunisia</t>
  </si>
  <si>
    <t>Uruguay</t>
  </si>
  <si>
    <t>USA</t>
  </si>
  <si>
    <t>Wales</t>
  </si>
  <si>
    <t>CORREA Angel</t>
  </si>
  <si>
    <t>MF</t>
  </si>
  <si>
    <t>ALMADA Thiago</t>
  </si>
  <si>
    <t>TILIO Marco</t>
  </si>
  <si>
    <t>KOLO MUANI</t>
  </si>
  <si>
    <t>ZAROURY Anass</t>
  </si>
  <si>
    <t>DIENG Seny</t>
  </si>
  <si>
    <t>DF</t>
  </si>
  <si>
    <t>MENDY Formose</t>
  </si>
  <si>
    <t>CISSE Pape Abou</t>
  </si>
  <si>
    <t>FW</t>
  </si>
  <si>
    <t>JACKSON Nicolas</t>
  </si>
  <si>
    <t>DIA Boulaye</t>
  </si>
  <si>
    <t>NDIAYE Moussa</t>
  </si>
  <si>
    <t>CISS Pathe</t>
  </si>
  <si>
    <t>BALLO-TOURE Fode</t>
  </si>
  <si>
    <t>NDIAYE Iliman</t>
  </si>
  <si>
    <t>JAKOBS Ismail</t>
  </si>
  <si>
    <t>GK</t>
  </si>
  <si>
    <t>MENDY Edouard</t>
  </si>
  <si>
    <t>SABALY Youssouf</t>
  </si>
  <si>
    <t>DIALLO Abdou</t>
  </si>
  <si>
    <t>GOMIS Alfred</t>
  </si>
  <si>
    <t>NAME Moustapha</t>
  </si>
  <si>
    <t>LOUM Mamadou</t>
  </si>
  <si>
    <t>GUEYE Pape</t>
  </si>
  <si>
    <t>BALDE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</si>
</sst>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 x14ac:knownFonts="1">
    <font>
      <sz val="10"/>
      <color rgb="FF000000"/>
      <name val="Times New Roman"/>
      <charset val="204"/>
    </font>
    <font>
      <b/>
      <sz val="5"/>
      <name val="Roboto"/>
    </font>
    <font>
      <b/>
      <sz val="3"/>
      <name val="Roboto"/>
    </font>
    <font>
      <sz val="3"/>
      <color rgb="FF000000"/>
      <name val="Roboto"/>
      <family val="2"/>
    </font>
    <font>
      <sz val="3"/>
      <name val="Roboto"/>
    </font>
    <font>
      <sz val="9"/>
      <name val="Roboto"/>
    </font>
    <font>
      <sz val="4"/>
      <name val="Roboto"/>
    </font>
    <font>
      <sz val="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 indent="2"/>
    </xf>
    <xf numFmtId="0" fontId="2" fillId="0" borderId="1" xfId="0" applyFont="1" applyBorder="1" applyAlignment="1">
      <alignment horizontal="left" vertical="top" wrapText="1" indent="1"/>
    </xf>
    <xf numFmtId="1" fontId="3" fillId="0" borderId="1" xfId="0" applyNumberFormat="1" applyFont="1" applyBorder="1" applyAlignment="1">
      <alignment horizontal="left" vertical="top" shrinkToFi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center" vertical="top" shrinkToFit="1"/>
    </xf>
    <xf numFmtId="1" fontId="3" fillId="0" borderId="1" xfId="0" applyNumberFormat="1" applyFont="1" applyBorder="1" applyAlignment="1">
      <alignment horizontal="center" vertical="top" shrinkToFit="1"/>
    </xf>
    <xf numFmtId="0" fontId="7" fillId="0" borderId="0" xfId="0" applyFont="1" applyAlignment="1">
      <alignment horizontal="left" vertical="top"/>
    </xf>
    <xf numFmtId="1" fontId="7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0" fillId="0" borderId="0" xfId="0"/>
    <xf numFmtId="0" fontId="9" fillId="0" borderId="0" xfId="0" applyFont="1"/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 indent="2"/>
    </xf>
    <xf numFmtId="0" fontId="2" fillId="0" borderId="4" xfId="0" applyFont="1" applyBorder="1" applyAlignment="1">
      <alignment horizontal="left" vertical="top" wrapText="1" indent="2"/>
    </xf>
    <xf numFmtId="0" fontId="4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center" vertical="top" shrinkToFit="1"/>
    </xf>
    <xf numFmtId="164" fontId="3" fillId="0" borderId="4" xfId="0" applyNumberFormat="1" applyFont="1" applyBorder="1" applyAlignment="1">
      <alignment horizontal="center" vertical="top" shrinkToFit="1"/>
    </xf>
    <xf numFmtId="0" fontId="2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16772</xdr:colOff>
      <xdr:row>0</xdr:row>
      <xdr:rowOff>15893</xdr:rowOff>
    </xdr:from>
    <xdr:ext cx="356010" cy="35601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6010" cy="356010"/>
        </a:xfrm>
        <a:prstGeom prst="rect">
          <a:avLst/>
        </a:prstGeom>
      </xdr:spPr>
    </xdr:pic>
    <xdr:clientData/>
  </xdr:oneCellAnchor>
  <xdr:oneCellAnchor>
    <xdr:from>
      <xdr:col>6</xdr:col>
      <xdr:colOff>130304</xdr:colOff>
      <xdr:row>0</xdr:row>
      <xdr:rowOff>0</xdr:rowOff>
    </xdr:from>
    <xdr:ext cx="604520" cy="89535"/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2646492" y="0"/>
          <a:ext cx="604520" cy="89535"/>
          <a:chOff x="0" y="0"/>
          <a:chExt cx="604520" cy="89535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4767" y="4767"/>
            <a:ext cx="594995" cy="80010"/>
          </a:xfrm>
          <a:custGeom>
            <a:avLst/>
            <a:gdLst/>
            <a:ahLst/>
            <a:cxnLst/>
            <a:rect l="0" t="0" r="0" b="0"/>
            <a:pathLst>
              <a:path w="594995" h="80010">
                <a:moveTo>
                  <a:pt x="588657" y="79466"/>
                </a:moveTo>
                <a:lnTo>
                  <a:pt x="5752" y="79466"/>
                </a:lnTo>
                <a:lnTo>
                  <a:pt x="3879" y="78690"/>
                </a:lnTo>
                <a:lnTo>
                  <a:pt x="775" y="75587"/>
                </a:lnTo>
                <a:lnTo>
                  <a:pt x="0" y="73714"/>
                </a:lnTo>
                <a:lnTo>
                  <a:pt x="0" y="71519"/>
                </a:lnTo>
                <a:lnTo>
                  <a:pt x="0" y="5752"/>
                </a:lnTo>
                <a:lnTo>
                  <a:pt x="775" y="3879"/>
                </a:lnTo>
                <a:lnTo>
                  <a:pt x="3879" y="775"/>
                </a:lnTo>
                <a:lnTo>
                  <a:pt x="5752" y="0"/>
                </a:lnTo>
                <a:lnTo>
                  <a:pt x="588657" y="0"/>
                </a:lnTo>
                <a:lnTo>
                  <a:pt x="590530" y="775"/>
                </a:lnTo>
                <a:lnTo>
                  <a:pt x="593633" y="3879"/>
                </a:lnTo>
                <a:lnTo>
                  <a:pt x="594409" y="5752"/>
                </a:lnTo>
                <a:lnTo>
                  <a:pt x="594409" y="73714"/>
                </a:lnTo>
                <a:lnTo>
                  <a:pt x="593633" y="75587"/>
                </a:lnTo>
                <a:lnTo>
                  <a:pt x="590530" y="78690"/>
                </a:lnTo>
                <a:lnTo>
                  <a:pt x="588657" y="79466"/>
                </a:lnTo>
                <a:close/>
              </a:path>
            </a:pathLst>
          </a:custGeom>
          <a:solidFill>
            <a:srgbClr val="FFFFFF">
              <a:alpha val="50000"/>
            </a:srgbClr>
          </a:solidFill>
        </xdr:spPr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3178" y="3178"/>
            <a:ext cx="598170" cy="83185"/>
          </a:xfrm>
          <a:custGeom>
            <a:avLst/>
            <a:gdLst/>
            <a:ahLst/>
            <a:cxnLst/>
            <a:rect l="0" t="0" r="0" b="0"/>
            <a:pathLst>
              <a:path w="598170" h="83185">
                <a:moveTo>
                  <a:pt x="0" y="73109"/>
                </a:moveTo>
                <a:lnTo>
                  <a:pt x="0" y="9535"/>
                </a:lnTo>
                <a:lnTo>
                  <a:pt x="0" y="6902"/>
                </a:lnTo>
                <a:lnTo>
                  <a:pt x="931" y="4655"/>
                </a:lnTo>
                <a:lnTo>
                  <a:pt x="2793" y="2793"/>
                </a:lnTo>
                <a:lnTo>
                  <a:pt x="4655" y="931"/>
                </a:lnTo>
                <a:lnTo>
                  <a:pt x="6902" y="0"/>
                </a:lnTo>
                <a:lnTo>
                  <a:pt x="9536" y="0"/>
                </a:lnTo>
                <a:lnTo>
                  <a:pt x="588052" y="0"/>
                </a:lnTo>
                <a:lnTo>
                  <a:pt x="590685" y="0"/>
                </a:lnTo>
                <a:lnTo>
                  <a:pt x="592933" y="931"/>
                </a:lnTo>
                <a:lnTo>
                  <a:pt x="594795" y="2793"/>
                </a:lnTo>
                <a:lnTo>
                  <a:pt x="596657" y="4655"/>
                </a:lnTo>
                <a:lnTo>
                  <a:pt x="597588" y="6902"/>
                </a:lnTo>
                <a:lnTo>
                  <a:pt x="597588" y="9535"/>
                </a:lnTo>
                <a:lnTo>
                  <a:pt x="597588" y="73109"/>
                </a:lnTo>
                <a:lnTo>
                  <a:pt x="597588" y="75742"/>
                </a:lnTo>
                <a:lnTo>
                  <a:pt x="596657" y="77990"/>
                </a:lnTo>
                <a:lnTo>
                  <a:pt x="594795" y="79852"/>
                </a:lnTo>
                <a:lnTo>
                  <a:pt x="592933" y="81714"/>
                </a:lnTo>
                <a:lnTo>
                  <a:pt x="590685" y="82645"/>
                </a:lnTo>
                <a:lnTo>
                  <a:pt x="588052" y="82645"/>
                </a:lnTo>
                <a:lnTo>
                  <a:pt x="9536" y="82645"/>
                </a:lnTo>
                <a:lnTo>
                  <a:pt x="6902" y="82645"/>
                </a:lnTo>
                <a:lnTo>
                  <a:pt x="4655" y="81714"/>
                </a:lnTo>
                <a:lnTo>
                  <a:pt x="2793" y="79852"/>
                </a:lnTo>
                <a:lnTo>
                  <a:pt x="931" y="77990"/>
                </a:lnTo>
                <a:lnTo>
                  <a:pt x="0" y="75742"/>
                </a:lnTo>
                <a:lnTo>
                  <a:pt x="0" y="73109"/>
                </a:lnTo>
                <a:close/>
              </a:path>
            </a:pathLst>
          </a:custGeom>
          <a:ln w="6357">
            <a:solidFill>
              <a:srgbClr val="000000"/>
            </a:solidFill>
          </a:ln>
        </xdr:spPr>
      </xdr:sp>
    </xdr:grp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zoomScale="160" workbookViewId="0">
      <selection activeCell="M19" sqref="M19"/>
    </sheetView>
  </sheetViews>
  <sheetFormatPr defaultRowHeight="13" x14ac:dyDescent="0.3"/>
  <cols>
    <col min="1" max="1" width="1.796875" customWidth="1"/>
    <col min="2" max="2" width="3.09765625" customWidth="1"/>
    <col min="3" max="3" width="14" customWidth="1"/>
    <col min="4" max="4" width="2.3984375" customWidth="1"/>
    <col min="5" max="5" width="12.69921875" customWidth="1"/>
    <col min="6" max="6" width="5.59765625" customWidth="1"/>
    <col min="7" max="7" width="5.796875" customWidth="1"/>
    <col min="8" max="8" width="10.69921875" customWidth="1"/>
    <col min="9" max="9" width="2.3984375" customWidth="1"/>
    <col min="10" max="10" width="5.09765625" customWidth="1"/>
    <col min="11" max="11" width="12.3984375" customWidth="1"/>
    <col min="12" max="12" width="7.59765625" customWidth="1"/>
    <col min="13" max="13" width="8.8984375" customWidth="1"/>
    <col min="14" max="14" width="2.69921875" customWidth="1"/>
  </cols>
  <sheetData>
    <row r="1" spans="1:14" ht="32.25" customHeight="1" x14ac:dyDescent="0.3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8"/>
    </row>
    <row r="2" spans="1:14" ht="8.25" customHeight="1" x14ac:dyDescent="0.3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6" customHeight="1" x14ac:dyDescent="0.3">
      <c r="A3" s="1" t="s">
        <v>2</v>
      </c>
      <c r="B3" s="2" t="s">
        <v>3</v>
      </c>
      <c r="C3" s="3" t="s">
        <v>4</v>
      </c>
      <c r="D3" s="20" t="s">
        <v>5</v>
      </c>
      <c r="E3" s="21"/>
      <c r="F3" s="22" t="s">
        <v>6</v>
      </c>
      <c r="G3" s="23"/>
      <c r="H3" s="4" t="s">
        <v>7</v>
      </c>
      <c r="I3" s="20" t="s">
        <v>8</v>
      </c>
      <c r="J3" s="21"/>
      <c r="K3" s="20" t="s">
        <v>9</v>
      </c>
      <c r="L3" s="21"/>
      <c r="M3" s="2" t="s">
        <v>10</v>
      </c>
    </row>
    <row r="4" spans="1:14" ht="6" customHeight="1" x14ac:dyDescent="0.3">
      <c r="A4" s="5">
        <v>1</v>
      </c>
      <c r="B4" s="6" t="s">
        <v>11</v>
      </c>
      <c r="C4" s="7" t="s">
        <v>12</v>
      </c>
      <c r="D4" s="24" t="s">
        <v>13</v>
      </c>
      <c r="E4" s="25"/>
      <c r="F4" s="24" t="s">
        <v>14</v>
      </c>
      <c r="G4" s="25"/>
      <c r="H4" s="7" t="s">
        <v>14</v>
      </c>
      <c r="I4" s="26">
        <v>31701</v>
      </c>
      <c r="J4" s="27"/>
      <c r="K4" s="24" t="s">
        <v>15</v>
      </c>
      <c r="L4" s="25"/>
      <c r="M4" s="9">
        <v>189</v>
      </c>
    </row>
    <row r="5" spans="1:14" ht="6" customHeight="1" x14ac:dyDescent="0.3">
      <c r="A5" s="5">
        <v>2</v>
      </c>
      <c r="B5" s="6" t="s">
        <v>16</v>
      </c>
      <c r="C5" s="7" t="s">
        <v>17</v>
      </c>
      <c r="D5" s="24" t="s">
        <v>18</v>
      </c>
      <c r="E5" s="25"/>
      <c r="F5" s="24" t="s">
        <v>19</v>
      </c>
      <c r="G5" s="25"/>
      <c r="H5" s="7" t="s">
        <v>19</v>
      </c>
      <c r="I5" s="26">
        <v>35807</v>
      </c>
      <c r="J5" s="27"/>
      <c r="K5" s="24" t="s">
        <v>20</v>
      </c>
      <c r="L5" s="25"/>
      <c r="M5" s="9">
        <v>188</v>
      </c>
    </row>
    <row r="6" spans="1:14" ht="6" customHeight="1" x14ac:dyDescent="0.3">
      <c r="A6" s="5">
        <v>3</v>
      </c>
      <c r="B6" s="6" t="s">
        <v>16</v>
      </c>
      <c r="C6" s="7" t="s">
        <v>21</v>
      </c>
      <c r="D6" s="24" t="s">
        <v>22</v>
      </c>
      <c r="E6" s="25"/>
      <c r="F6" s="24" t="s">
        <v>23</v>
      </c>
      <c r="G6" s="25"/>
      <c r="H6" s="7" t="s">
        <v>23</v>
      </c>
      <c r="I6" s="26">
        <v>33847</v>
      </c>
      <c r="J6" s="27"/>
      <c r="K6" s="24" t="s">
        <v>24</v>
      </c>
      <c r="L6" s="25"/>
      <c r="M6" s="9">
        <v>172</v>
      </c>
    </row>
    <row r="7" spans="1:14" ht="6" customHeight="1" x14ac:dyDescent="0.3">
      <c r="A7" s="5">
        <v>4</v>
      </c>
      <c r="B7" s="6" t="s">
        <v>16</v>
      </c>
      <c r="C7" s="7" t="s">
        <v>25</v>
      </c>
      <c r="D7" s="24" t="s">
        <v>26</v>
      </c>
      <c r="E7" s="25"/>
      <c r="F7" s="24" t="s">
        <v>27</v>
      </c>
      <c r="G7" s="25"/>
      <c r="H7" s="7" t="s">
        <v>27</v>
      </c>
      <c r="I7" s="26">
        <v>35431</v>
      </c>
      <c r="J7" s="27"/>
      <c r="K7" s="24" t="s">
        <v>28</v>
      </c>
      <c r="L7" s="25"/>
      <c r="M7" s="9">
        <v>175</v>
      </c>
    </row>
    <row r="8" spans="1:14" ht="6" customHeight="1" x14ac:dyDescent="0.3">
      <c r="A8" s="5">
        <v>5</v>
      </c>
      <c r="B8" s="6" t="s">
        <v>29</v>
      </c>
      <c r="C8" s="7" t="s">
        <v>30</v>
      </c>
      <c r="D8" s="24" t="s">
        <v>31</v>
      </c>
      <c r="E8" s="25"/>
      <c r="F8" s="24" t="s">
        <v>32</v>
      </c>
      <c r="G8" s="25"/>
      <c r="H8" s="7" t="s">
        <v>32</v>
      </c>
      <c r="I8" s="26">
        <v>34514</v>
      </c>
      <c r="J8" s="27"/>
      <c r="K8" s="24" t="s">
        <v>33</v>
      </c>
      <c r="L8" s="25"/>
      <c r="M8" s="9">
        <v>182</v>
      </c>
    </row>
    <row r="9" spans="1:14" ht="6" customHeight="1" x14ac:dyDescent="0.3">
      <c r="A9" s="5">
        <v>6</v>
      </c>
      <c r="B9" s="6" t="s">
        <v>16</v>
      </c>
      <c r="C9" s="7" t="s">
        <v>34</v>
      </c>
      <c r="D9" s="24" t="s">
        <v>35</v>
      </c>
      <c r="E9" s="25"/>
      <c r="F9" s="24" t="s">
        <v>36</v>
      </c>
      <c r="G9" s="25"/>
      <c r="H9" s="7" t="s">
        <v>36</v>
      </c>
      <c r="I9" s="26">
        <v>33416</v>
      </c>
      <c r="J9" s="27"/>
      <c r="K9" s="24" t="s">
        <v>37</v>
      </c>
      <c r="L9" s="25"/>
      <c r="M9" s="9">
        <v>190</v>
      </c>
    </row>
    <row r="10" spans="1:14" ht="6" customHeight="1" x14ac:dyDescent="0.3">
      <c r="A10" s="5">
        <v>7</v>
      </c>
      <c r="B10" s="6" t="s">
        <v>29</v>
      </c>
      <c r="C10" s="7" t="s">
        <v>38</v>
      </c>
      <c r="D10" s="24" t="s">
        <v>39</v>
      </c>
      <c r="E10" s="25"/>
      <c r="F10" s="24" t="s">
        <v>40</v>
      </c>
      <c r="G10" s="25"/>
      <c r="H10" s="7" t="s">
        <v>40</v>
      </c>
      <c r="I10" s="26">
        <v>34478</v>
      </c>
      <c r="J10" s="27"/>
      <c r="K10" s="24" t="s">
        <v>41</v>
      </c>
      <c r="L10" s="25"/>
      <c r="M10" s="9">
        <v>180</v>
      </c>
    </row>
    <row r="11" spans="1:14" ht="6" customHeight="1" x14ac:dyDescent="0.3">
      <c r="A11" s="5">
        <v>8</v>
      </c>
      <c r="B11" s="6" t="s">
        <v>29</v>
      </c>
      <c r="C11" s="7" t="s">
        <v>42</v>
      </c>
      <c r="D11" s="24" t="s">
        <v>43</v>
      </c>
      <c r="E11" s="25"/>
      <c r="F11" s="24" t="s">
        <v>44</v>
      </c>
      <c r="G11" s="25"/>
      <c r="H11" s="7" t="s">
        <v>44</v>
      </c>
      <c r="I11" s="26">
        <v>33539</v>
      </c>
      <c r="J11" s="27"/>
      <c r="K11" s="24" t="s">
        <v>28</v>
      </c>
      <c r="L11" s="25"/>
      <c r="M11" s="9">
        <v>172</v>
      </c>
    </row>
    <row r="12" spans="1:14" ht="6" customHeight="1" x14ac:dyDescent="0.3">
      <c r="A12" s="5">
        <v>9</v>
      </c>
      <c r="B12" s="6" t="s">
        <v>45</v>
      </c>
      <c r="C12" s="7" t="s">
        <v>46</v>
      </c>
      <c r="D12" s="24" t="s">
        <v>47</v>
      </c>
      <c r="E12" s="25"/>
      <c r="F12" s="24" t="s">
        <v>48</v>
      </c>
      <c r="G12" s="25"/>
      <c r="H12" s="7" t="s">
        <v>49</v>
      </c>
      <c r="I12" s="26">
        <v>36556</v>
      </c>
      <c r="J12" s="27"/>
      <c r="K12" s="24" t="s">
        <v>50</v>
      </c>
      <c r="L12" s="25"/>
      <c r="M12" s="9">
        <v>170</v>
      </c>
    </row>
    <row r="13" spans="1:14" ht="6" customHeight="1" x14ac:dyDescent="0.3">
      <c r="A13" s="5">
        <v>10</v>
      </c>
      <c r="B13" s="6" t="s">
        <v>45</v>
      </c>
      <c r="C13" s="7" t="s">
        <v>51</v>
      </c>
      <c r="D13" s="24" t="s">
        <v>52</v>
      </c>
      <c r="E13" s="25"/>
      <c r="F13" s="24" t="s">
        <v>53</v>
      </c>
      <c r="G13" s="25"/>
      <c r="H13" s="7" t="s">
        <v>53</v>
      </c>
      <c r="I13" s="26">
        <v>31952</v>
      </c>
      <c r="J13" s="27"/>
      <c r="K13" s="24" t="s">
        <v>54</v>
      </c>
      <c r="L13" s="25"/>
      <c r="M13" s="9">
        <v>170</v>
      </c>
    </row>
    <row r="14" spans="1:14" ht="6" customHeight="1" x14ac:dyDescent="0.3">
      <c r="A14" s="5">
        <v>11</v>
      </c>
      <c r="B14" s="6" t="s">
        <v>45</v>
      </c>
      <c r="C14" s="7" t="s">
        <v>55</v>
      </c>
      <c r="D14" s="24" t="s">
        <v>56</v>
      </c>
      <c r="E14" s="25"/>
      <c r="F14" s="24" t="s">
        <v>57</v>
      </c>
      <c r="G14" s="25"/>
      <c r="H14" s="7" t="s">
        <v>57</v>
      </c>
      <c r="I14" s="26">
        <v>32187</v>
      </c>
      <c r="J14" s="27"/>
      <c r="K14" s="24" t="s">
        <v>33</v>
      </c>
      <c r="L14" s="25"/>
      <c r="M14" s="9">
        <v>178</v>
      </c>
    </row>
    <row r="15" spans="1:14" ht="6" customHeight="1" x14ac:dyDescent="0.3">
      <c r="A15" s="5">
        <v>12</v>
      </c>
      <c r="B15" s="6" t="s">
        <v>11</v>
      </c>
      <c r="C15" s="7" t="s">
        <v>58</v>
      </c>
      <c r="D15" s="24" t="s">
        <v>59</v>
      </c>
      <c r="E15" s="25"/>
      <c r="F15" s="24" t="s">
        <v>60</v>
      </c>
      <c r="G15" s="25"/>
      <c r="H15" s="7" t="s">
        <v>60</v>
      </c>
      <c r="I15" s="26">
        <v>33744</v>
      </c>
      <c r="J15" s="27"/>
      <c r="K15" s="24" t="s">
        <v>20</v>
      </c>
      <c r="L15" s="25"/>
      <c r="M15" s="9">
        <v>189</v>
      </c>
    </row>
    <row r="16" spans="1:14" ht="6" customHeight="1" x14ac:dyDescent="0.3">
      <c r="A16" s="5">
        <v>13</v>
      </c>
      <c r="B16" s="6" t="s">
        <v>16</v>
      </c>
      <c r="C16" s="7" t="s">
        <v>61</v>
      </c>
      <c r="D16" s="24" t="s">
        <v>62</v>
      </c>
      <c r="E16" s="25"/>
      <c r="F16" s="24" t="s">
        <v>63</v>
      </c>
      <c r="G16" s="25"/>
      <c r="H16" s="7" t="s">
        <v>63</v>
      </c>
      <c r="I16" s="26">
        <v>35912</v>
      </c>
      <c r="J16" s="27"/>
      <c r="K16" s="24" t="s">
        <v>64</v>
      </c>
      <c r="L16" s="25"/>
      <c r="M16" s="9">
        <v>185</v>
      </c>
    </row>
    <row r="17" spans="1:13" ht="6" customHeight="1" x14ac:dyDescent="0.3">
      <c r="A17" s="5">
        <v>14</v>
      </c>
      <c r="B17" s="6" t="s">
        <v>29</v>
      </c>
      <c r="C17" s="7" t="s">
        <v>65</v>
      </c>
      <c r="D17" s="24" t="s">
        <v>66</v>
      </c>
      <c r="E17" s="25"/>
      <c r="F17" s="24" t="s">
        <v>67</v>
      </c>
      <c r="G17" s="25"/>
      <c r="H17" s="7" t="s">
        <v>67</v>
      </c>
      <c r="I17" s="26">
        <v>36073</v>
      </c>
      <c r="J17" s="27"/>
      <c r="K17" s="24" t="s">
        <v>68</v>
      </c>
      <c r="L17" s="25"/>
      <c r="M17" s="9">
        <v>177</v>
      </c>
    </row>
    <row r="18" spans="1:13" ht="6" customHeight="1" x14ac:dyDescent="0.3">
      <c r="A18" s="5">
        <v>15</v>
      </c>
      <c r="B18" s="6" t="s">
        <v>45</v>
      </c>
      <c r="C18" s="7" t="s">
        <v>3519</v>
      </c>
      <c r="D18" s="24"/>
      <c r="E18" s="25"/>
      <c r="F18" s="24"/>
      <c r="G18" s="25"/>
      <c r="H18" s="7"/>
      <c r="I18" s="26">
        <v>34767</v>
      </c>
      <c r="J18" s="27"/>
      <c r="K18" s="24"/>
      <c r="L18" s="25"/>
      <c r="M18" s="9"/>
    </row>
    <row r="19" spans="1:13" ht="6" customHeight="1" x14ac:dyDescent="0.3">
      <c r="A19" s="5">
        <v>16</v>
      </c>
      <c r="B19" s="6" t="s">
        <v>3520</v>
      </c>
      <c r="C19" s="7" t="s">
        <v>3521</v>
      </c>
      <c r="D19" s="24"/>
      <c r="E19" s="25"/>
      <c r="F19" s="24"/>
      <c r="G19" s="25"/>
      <c r="H19" s="7"/>
      <c r="I19" s="26">
        <v>37007</v>
      </c>
      <c r="J19" s="27"/>
      <c r="K19" s="24"/>
      <c r="L19" s="25"/>
      <c r="M19" s="9"/>
    </row>
    <row r="20" spans="1:13" ht="6" customHeight="1" x14ac:dyDescent="0.3">
      <c r="A20" s="5">
        <v>17</v>
      </c>
      <c r="B20" s="6" t="s">
        <v>29</v>
      </c>
      <c r="C20" s="7" t="s">
        <v>72</v>
      </c>
      <c r="D20" s="24" t="s">
        <v>73</v>
      </c>
      <c r="E20" s="25"/>
      <c r="F20" s="24" t="s">
        <v>74</v>
      </c>
      <c r="G20" s="25"/>
      <c r="H20" s="7" t="s">
        <v>74</v>
      </c>
      <c r="I20" s="26">
        <v>32188</v>
      </c>
      <c r="J20" s="27"/>
      <c r="K20" s="24" t="s">
        <v>28</v>
      </c>
      <c r="L20" s="25"/>
      <c r="M20" s="9">
        <v>167</v>
      </c>
    </row>
    <row r="21" spans="1:13" ht="6" customHeight="1" x14ac:dyDescent="0.3">
      <c r="A21" s="5">
        <v>18</v>
      </c>
      <c r="B21" s="6" t="s">
        <v>29</v>
      </c>
      <c r="C21" s="7" t="s">
        <v>75</v>
      </c>
      <c r="D21" s="24" t="s">
        <v>76</v>
      </c>
      <c r="E21" s="25"/>
      <c r="F21" s="24" t="s">
        <v>77</v>
      </c>
      <c r="G21" s="25"/>
      <c r="H21" s="7" t="s">
        <v>78</v>
      </c>
      <c r="I21" s="26">
        <v>34436</v>
      </c>
      <c r="J21" s="27"/>
      <c r="K21" s="24" t="s">
        <v>37</v>
      </c>
      <c r="L21" s="25"/>
      <c r="M21" s="9">
        <v>186</v>
      </c>
    </row>
    <row r="22" spans="1:13" ht="6" customHeight="1" x14ac:dyDescent="0.3">
      <c r="A22" s="5">
        <v>19</v>
      </c>
      <c r="B22" s="6" t="s">
        <v>16</v>
      </c>
      <c r="C22" s="7" t="s">
        <v>79</v>
      </c>
      <c r="D22" s="24" t="s">
        <v>80</v>
      </c>
      <c r="E22" s="25"/>
      <c r="F22" s="24" t="s">
        <v>81</v>
      </c>
      <c r="G22" s="25"/>
      <c r="H22" s="7" t="s">
        <v>81</v>
      </c>
      <c r="I22" s="26">
        <v>32185</v>
      </c>
      <c r="J22" s="27"/>
      <c r="K22" s="24" t="s">
        <v>82</v>
      </c>
      <c r="L22" s="25"/>
      <c r="M22" s="9">
        <v>183</v>
      </c>
    </row>
    <row r="23" spans="1:13" ht="6" customHeight="1" x14ac:dyDescent="0.3">
      <c r="A23" s="5">
        <v>20</v>
      </c>
      <c r="B23" s="6" t="s">
        <v>29</v>
      </c>
      <c r="C23" s="7" t="s">
        <v>83</v>
      </c>
      <c r="D23" s="24" t="s">
        <v>84</v>
      </c>
      <c r="E23" s="25"/>
      <c r="F23" s="24" t="s">
        <v>85</v>
      </c>
      <c r="G23" s="25"/>
      <c r="H23" s="7" t="s">
        <v>85</v>
      </c>
      <c r="I23" s="26">
        <v>36153</v>
      </c>
      <c r="J23" s="27"/>
      <c r="K23" s="24" t="s">
        <v>86</v>
      </c>
      <c r="L23" s="25"/>
      <c r="M23" s="9">
        <v>176</v>
      </c>
    </row>
    <row r="24" spans="1:13" ht="6" customHeight="1" x14ac:dyDescent="0.3">
      <c r="A24" s="5">
        <v>21</v>
      </c>
      <c r="B24" s="6" t="s">
        <v>45</v>
      </c>
      <c r="C24" s="7" t="s">
        <v>87</v>
      </c>
      <c r="D24" s="24" t="s">
        <v>88</v>
      </c>
      <c r="E24" s="25"/>
      <c r="F24" s="24" t="s">
        <v>89</v>
      </c>
      <c r="G24" s="25"/>
      <c r="H24" s="7" t="s">
        <v>89</v>
      </c>
      <c r="I24" s="26">
        <v>34288</v>
      </c>
      <c r="J24" s="27"/>
      <c r="K24" s="24" t="s">
        <v>90</v>
      </c>
      <c r="L24" s="25"/>
      <c r="M24" s="9">
        <v>177</v>
      </c>
    </row>
    <row r="25" spans="1:13" ht="6" customHeight="1" x14ac:dyDescent="0.3">
      <c r="A25" s="5">
        <v>22</v>
      </c>
      <c r="B25" s="6" t="s">
        <v>45</v>
      </c>
      <c r="C25" s="7" t="s">
        <v>91</v>
      </c>
      <c r="D25" s="24" t="s">
        <v>92</v>
      </c>
      <c r="E25" s="25"/>
      <c r="F25" s="24" t="s">
        <v>93</v>
      </c>
      <c r="G25" s="25"/>
      <c r="H25" s="7" t="s">
        <v>94</v>
      </c>
      <c r="I25" s="26">
        <v>35664</v>
      </c>
      <c r="J25" s="27"/>
      <c r="K25" s="24" t="s">
        <v>71</v>
      </c>
      <c r="L25" s="25"/>
      <c r="M25" s="9">
        <v>175</v>
      </c>
    </row>
    <row r="26" spans="1:13" ht="6" customHeight="1" x14ac:dyDescent="0.3">
      <c r="A26" s="5">
        <v>23</v>
      </c>
      <c r="B26" s="6" t="s">
        <v>11</v>
      </c>
      <c r="C26" s="7" t="s">
        <v>95</v>
      </c>
      <c r="D26" s="24" t="s">
        <v>96</v>
      </c>
      <c r="E26" s="25"/>
      <c r="F26" s="24" t="s">
        <v>93</v>
      </c>
      <c r="G26" s="25"/>
      <c r="H26" s="7" t="s">
        <v>97</v>
      </c>
      <c r="I26" s="26">
        <v>33849</v>
      </c>
      <c r="J26" s="27"/>
      <c r="K26" s="24" t="s">
        <v>98</v>
      </c>
      <c r="L26" s="25"/>
      <c r="M26" s="9">
        <v>195</v>
      </c>
    </row>
    <row r="27" spans="1:13" ht="6" customHeight="1" x14ac:dyDescent="0.3">
      <c r="A27" s="5">
        <v>24</v>
      </c>
      <c r="B27" s="6" t="s">
        <v>29</v>
      </c>
      <c r="C27" s="7" t="s">
        <v>99</v>
      </c>
      <c r="D27" s="24" t="s">
        <v>100</v>
      </c>
      <c r="E27" s="25"/>
      <c r="F27" s="24" t="s">
        <v>101</v>
      </c>
      <c r="G27" s="25"/>
      <c r="H27" s="7" t="s">
        <v>102</v>
      </c>
      <c r="I27" s="26">
        <v>36908</v>
      </c>
      <c r="J27" s="27"/>
      <c r="K27" s="24" t="s">
        <v>82</v>
      </c>
      <c r="L27" s="25"/>
      <c r="M27" s="9">
        <v>178</v>
      </c>
    </row>
    <row r="28" spans="1:13" ht="6" customHeight="1" x14ac:dyDescent="0.3">
      <c r="A28" s="5">
        <v>25</v>
      </c>
      <c r="B28" s="6" t="s">
        <v>16</v>
      </c>
      <c r="C28" s="7" t="s">
        <v>103</v>
      </c>
      <c r="D28" s="24" t="s">
        <v>104</v>
      </c>
      <c r="E28" s="25"/>
      <c r="F28" s="24" t="s">
        <v>93</v>
      </c>
      <c r="G28" s="25"/>
      <c r="H28" s="7" t="s">
        <v>93</v>
      </c>
      <c r="I28" s="26">
        <v>35813</v>
      </c>
      <c r="J28" s="27"/>
      <c r="K28" s="24" t="s">
        <v>105</v>
      </c>
      <c r="L28" s="25"/>
      <c r="M28" s="9">
        <v>175</v>
      </c>
    </row>
    <row r="29" spans="1:13" ht="6" customHeight="1" x14ac:dyDescent="0.3">
      <c r="A29" s="5">
        <v>26</v>
      </c>
      <c r="B29" s="6" t="s">
        <v>16</v>
      </c>
      <c r="C29" s="7" t="s">
        <v>106</v>
      </c>
      <c r="D29" s="24" t="s">
        <v>107</v>
      </c>
      <c r="E29" s="25"/>
      <c r="F29" s="24" t="s">
        <v>108</v>
      </c>
      <c r="G29" s="25"/>
      <c r="H29" s="7" t="s">
        <v>109</v>
      </c>
      <c r="I29" s="26">
        <v>35891</v>
      </c>
      <c r="J29" s="27"/>
      <c r="K29" s="24" t="s">
        <v>41</v>
      </c>
      <c r="L29" s="25"/>
      <c r="M29" s="9">
        <v>178</v>
      </c>
    </row>
    <row r="30" spans="1:13" ht="6" customHeight="1" x14ac:dyDescent="0.3">
      <c r="A30" s="20" t="s">
        <v>110</v>
      </c>
      <c r="B30" s="28"/>
      <c r="C30" s="28"/>
      <c r="D30" s="21"/>
      <c r="E30" s="20" t="s">
        <v>111</v>
      </c>
      <c r="F30" s="21"/>
      <c r="G30" s="20" t="s">
        <v>5</v>
      </c>
      <c r="H30" s="28"/>
      <c r="I30" s="21"/>
      <c r="J30" s="20" t="s">
        <v>6</v>
      </c>
      <c r="K30" s="21"/>
      <c r="L30" s="20" t="s">
        <v>112</v>
      </c>
      <c r="M30" s="21"/>
    </row>
    <row r="31" spans="1:13" ht="6" customHeight="1" x14ac:dyDescent="0.3">
      <c r="A31" s="24" t="s">
        <v>113</v>
      </c>
      <c r="B31" s="29"/>
      <c r="C31" s="29"/>
      <c r="D31" s="25"/>
      <c r="E31" s="24" t="s">
        <v>114</v>
      </c>
      <c r="F31" s="25"/>
      <c r="G31" s="24" t="s">
        <v>115</v>
      </c>
      <c r="H31" s="29"/>
      <c r="I31" s="25"/>
      <c r="J31" s="24" t="s">
        <v>116</v>
      </c>
      <c r="K31" s="25"/>
      <c r="L31" s="24" t="s">
        <v>117</v>
      </c>
      <c r="M31" s="25"/>
    </row>
    <row r="32" spans="1:13" ht="6" customHeight="1" x14ac:dyDescent="0.3">
      <c r="A32" s="24" t="s">
        <v>118</v>
      </c>
      <c r="B32" s="29"/>
      <c r="C32" s="29"/>
      <c r="D32" s="25"/>
      <c r="E32" s="24" t="s">
        <v>119</v>
      </c>
      <c r="F32" s="25"/>
      <c r="G32" s="24" t="s">
        <v>120</v>
      </c>
      <c r="H32" s="29"/>
      <c r="I32" s="25"/>
      <c r="J32" s="24" t="s">
        <v>121</v>
      </c>
      <c r="K32" s="25"/>
      <c r="L32" s="24" t="s">
        <v>117</v>
      </c>
      <c r="M32" s="25"/>
    </row>
    <row r="33" spans="1:14" ht="6" customHeight="1" x14ac:dyDescent="0.3">
      <c r="A33" s="24" t="s">
        <v>118</v>
      </c>
      <c r="B33" s="29"/>
      <c r="C33" s="29"/>
      <c r="D33" s="25"/>
      <c r="E33" s="24" t="s">
        <v>122</v>
      </c>
      <c r="F33" s="25"/>
      <c r="G33" s="24" t="s">
        <v>123</v>
      </c>
      <c r="H33" s="29"/>
      <c r="I33" s="25"/>
      <c r="J33" s="24" t="s">
        <v>124</v>
      </c>
      <c r="K33" s="25"/>
      <c r="L33" s="24" t="s">
        <v>117</v>
      </c>
      <c r="M33" s="25"/>
    </row>
    <row r="34" spans="1:14" ht="6" customHeight="1" x14ac:dyDescent="0.3">
      <c r="A34" s="24" t="s">
        <v>118</v>
      </c>
      <c r="B34" s="29"/>
      <c r="C34" s="29"/>
      <c r="D34" s="25"/>
      <c r="E34" s="24" t="s">
        <v>125</v>
      </c>
      <c r="F34" s="25"/>
      <c r="G34" s="24" t="s">
        <v>126</v>
      </c>
      <c r="H34" s="29"/>
      <c r="I34" s="25"/>
      <c r="J34" s="24" t="s">
        <v>127</v>
      </c>
      <c r="K34" s="25"/>
      <c r="L34" s="24" t="s">
        <v>117</v>
      </c>
      <c r="M34" s="25"/>
    </row>
    <row r="35" spans="1:14" ht="6" customHeight="1" x14ac:dyDescent="0.3">
      <c r="A35" s="24" t="s">
        <v>118</v>
      </c>
      <c r="B35" s="29"/>
      <c r="C35" s="29"/>
      <c r="D35" s="25"/>
      <c r="E35" s="24" t="s">
        <v>128</v>
      </c>
      <c r="F35" s="25"/>
      <c r="G35" s="24" t="s">
        <v>129</v>
      </c>
      <c r="H35" s="29"/>
      <c r="I35" s="25"/>
      <c r="J35" s="24" t="s">
        <v>130</v>
      </c>
      <c r="K35" s="25"/>
      <c r="L35" s="24" t="s">
        <v>117</v>
      </c>
      <c r="M35" s="25"/>
    </row>
    <row r="36" spans="1:14" ht="6" customHeight="1" x14ac:dyDescent="0.3">
      <c r="A36" s="24" t="s">
        <v>131</v>
      </c>
      <c r="B36" s="29"/>
      <c r="C36" s="29"/>
      <c r="D36" s="25"/>
      <c r="E36" s="24" t="s">
        <v>132</v>
      </c>
      <c r="F36" s="25"/>
      <c r="G36" s="24" t="s">
        <v>133</v>
      </c>
      <c r="H36" s="29"/>
      <c r="I36" s="25"/>
      <c r="J36" s="24" t="s">
        <v>134</v>
      </c>
      <c r="K36" s="25"/>
      <c r="L36" s="24" t="s">
        <v>117</v>
      </c>
      <c r="M36" s="25"/>
    </row>
    <row r="37" spans="1:14" ht="10" customHeight="1" x14ac:dyDescent="0.3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4" ht="8.25" customHeight="1" x14ac:dyDescent="0.3">
      <c r="A38" s="19" t="s">
        <v>135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</sheetData>
  <mergeCells count="147">
    <mergeCell ref="A37:M37"/>
    <mergeCell ref="A38:N38"/>
    <mergeCell ref="A35:D35"/>
    <mergeCell ref="E35:F35"/>
    <mergeCell ref="G35:I35"/>
    <mergeCell ref="J35:K35"/>
    <mergeCell ref="L35:M35"/>
    <mergeCell ref="A36:D36"/>
    <mergeCell ref="E36:F36"/>
    <mergeCell ref="G36:I36"/>
    <mergeCell ref="J36:K36"/>
    <mergeCell ref="L36:M36"/>
    <mergeCell ref="A33:D33"/>
    <mergeCell ref="E33:F33"/>
    <mergeCell ref="G33:I33"/>
    <mergeCell ref="J33:K33"/>
    <mergeCell ref="L33:M33"/>
    <mergeCell ref="A34:D34"/>
    <mergeCell ref="E34:F34"/>
    <mergeCell ref="G34:I34"/>
    <mergeCell ref="J34:K34"/>
    <mergeCell ref="L34:M34"/>
    <mergeCell ref="A31:D31"/>
    <mergeCell ref="E31:F31"/>
    <mergeCell ref="G31:I31"/>
    <mergeCell ref="J31:K31"/>
    <mergeCell ref="L31:M31"/>
    <mergeCell ref="A32:D32"/>
    <mergeCell ref="E32:F32"/>
    <mergeCell ref="G32:I32"/>
    <mergeCell ref="J32:K32"/>
    <mergeCell ref="L32:M32"/>
    <mergeCell ref="D29:E29"/>
    <mergeCell ref="F29:G29"/>
    <mergeCell ref="I29:J29"/>
    <mergeCell ref="K29:L29"/>
    <mergeCell ref="A30:D30"/>
    <mergeCell ref="E30:F30"/>
    <mergeCell ref="G30:I30"/>
    <mergeCell ref="J30:K30"/>
    <mergeCell ref="L30:M30"/>
    <mergeCell ref="D26:E26"/>
    <mergeCell ref="F26:G26"/>
    <mergeCell ref="I26:J26"/>
    <mergeCell ref="K26:L26"/>
    <mergeCell ref="D27:E27"/>
    <mergeCell ref="F27:G27"/>
    <mergeCell ref="I27:J27"/>
    <mergeCell ref="K27:L27"/>
    <mergeCell ref="D28:E28"/>
    <mergeCell ref="F28:G28"/>
    <mergeCell ref="I28:J28"/>
    <mergeCell ref="K28:L28"/>
    <mergeCell ref="D23:E23"/>
    <mergeCell ref="F23:G23"/>
    <mergeCell ref="I23:J23"/>
    <mergeCell ref="K23:L23"/>
    <mergeCell ref="D24:E24"/>
    <mergeCell ref="F24:G24"/>
    <mergeCell ref="I24:J24"/>
    <mergeCell ref="K24:L24"/>
    <mergeCell ref="D25:E25"/>
    <mergeCell ref="F25:G25"/>
    <mergeCell ref="I25:J25"/>
    <mergeCell ref="K25:L25"/>
    <mergeCell ref="D20:E20"/>
    <mergeCell ref="F20:G20"/>
    <mergeCell ref="I20:J20"/>
    <mergeCell ref="K20:L20"/>
    <mergeCell ref="D21:E21"/>
    <mergeCell ref="F21:G21"/>
    <mergeCell ref="I21:J21"/>
    <mergeCell ref="K21:L21"/>
    <mergeCell ref="D22:E22"/>
    <mergeCell ref="F22:G22"/>
    <mergeCell ref="I22:J22"/>
    <mergeCell ref="K22:L22"/>
    <mergeCell ref="D17:E17"/>
    <mergeCell ref="F17:G17"/>
    <mergeCell ref="I17:J17"/>
    <mergeCell ref="K17:L17"/>
    <mergeCell ref="D18:E18"/>
    <mergeCell ref="F18:G18"/>
    <mergeCell ref="I18:J18"/>
    <mergeCell ref="K18:L18"/>
    <mergeCell ref="D19:E19"/>
    <mergeCell ref="F19:G19"/>
    <mergeCell ref="I19:J19"/>
    <mergeCell ref="K19:L19"/>
    <mergeCell ref="D14:E14"/>
    <mergeCell ref="F14:G14"/>
    <mergeCell ref="I14:J14"/>
    <mergeCell ref="K14:L14"/>
    <mergeCell ref="D15:E15"/>
    <mergeCell ref="F15:G15"/>
    <mergeCell ref="I15:J15"/>
    <mergeCell ref="K15:L15"/>
    <mergeCell ref="D16:E16"/>
    <mergeCell ref="F16:G16"/>
    <mergeCell ref="I16:J16"/>
    <mergeCell ref="K16:L16"/>
    <mergeCell ref="D11:E11"/>
    <mergeCell ref="F11:G11"/>
    <mergeCell ref="I11:J11"/>
    <mergeCell ref="K11:L11"/>
    <mergeCell ref="D12:E12"/>
    <mergeCell ref="F12:G12"/>
    <mergeCell ref="I12:J12"/>
    <mergeCell ref="K12:L12"/>
    <mergeCell ref="D13:E13"/>
    <mergeCell ref="F13:G13"/>
    <mergeCell ref="I13:J13"/>
    <mergeCell ref="K13:L13"/>
    <mergeCell ref="D8:E8"/>
    <mergeCell ref="F8:G8"/>
    <mergeCell ref="I8:J8"/>
    <mergeCell ref="K8:L8"/>
    <mergeCell ref="D9:E9"/>
    <mergeCell ref="F9:G9"/>
    <mergeCell ref="I9:J9"/>
    <mergeCell ref="K9:L9"/>
    <mergeCell ref="D10:E10"/>
    <mergeCell ref="F10:G10"/>
    <mergeCell ref="I10:J10"/>
    <mergeCell ref="K10:L10"/>
    <mergeCell ref="D5:E5"/>
    <mergeCell ref="F5:G5"/>
    <mergeCell ref="I5:J5"/>
    <mergeCell ref="K5:L5"/>
    <mergeCell ref="D6:E6"/>
    <mergeCell ref="F6:G6"/>
    <mergeCell ref="I6:J6"/>
    <mergeCell ref="K6:L6"/>
    <mergeCell ref="D7:E7"/>
    <mergeCell ref="F7:G7"/>
    <mergeCell ref="I7:J7"/>
    <mergeCell ref="K7:L7"/>
    <mergeCell ref="A1:M1"/>
    <mergeCell ref="A2:N2"/>
    <mergeCell ref="D3:E3"/>
    <mergeCell ref="F3:G3"/>
    <mergeCell ref="I3:J3"/>
    <mergeCell ref="K3:L3"/>
    <mergeCell ref="D4:E4"/>
    <mergeCell ref="F4:G4"/>
    <mergeCell ref="I4:J4"/>
    <mergeCell ref="K4:L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6"/>
  <sheetViews>
    <sheetView workbookViewId="0">
      <selection activeCell="E53" sqref="E53"/>
    </sheetView>
  </sheetViews>
  <sheetFormatPr defaultRowHeight="13" x14ac:dyDescent="0.3"/>
  <cols>
    <col min="1" max="1" width="1.796875" customWidth="1"/>
    <col min="2" max="2" width="3.09765625" customWidth="1"/>
    <col min="3" max="3" width="14.3984375" customWidth="1"/>
    <col min="4" max="4" width="12" customWidth="1"/>
    <col min="5" max="5" width="13.296875" customWidth="1"/>
    <col min="6" max="6" width="1.296875" customWidth="1"/>
    <col min="7" max="7" width="10.3984375" customWidth="1"/>
    <col min="8" max="8" width="4.19921875" customWidth="1"/>
    <col min="9" max="9" width="3.09765625" customWidth="1"/>
    <col min="10" max="10" width="13.59765625" customWidth="1"/>
    <col min="11" max="11" width="6.19921875" customWidth="1"/>
    <col min="12" max="12" width="8.69921875" customWidth="1"/>
    <col min="13" max="13" width="2.69921875" customWidth="1"/>
  </cols>
  <sheetData>
    <row r="1" spans="1:12" ht="6" customHeight="1" x14ac:dyDescent="0.3">
      <c r="A1" s="1" t="s">
        <v>2</v>
      </c>
      <c r="B1" s="2" t="s">
        <v>3</v>
      </c>
      <c r="C1" s="2" t="s">
        <v>4</v>
      </c>
      <c r="D1" s="3" t="s">
        <v>5</v>
      </c>
      <c r="E1" s="20" t="s">
        <v>6</v>
      </c>
      <c r="F1" s="21"/>
      <c r="G1" s="4" t="s">
        <v>7</v>
      </c>
      <c r="H1" s="20" t="s">
        <v>8</v>
      </c>
      <c r="I1" s="21"/>
      <c r="J1" s="20" t="s">
        <v>9</v>
      </c>
      <c r="K1" s="21"/>
      <c r="L1" s="2" t="s">
        <v>10</v>
      </c>
    </row>
    <row r="2" spans="1:12" ht="6" customHeight="1" x14ac:dyDescent="0.3">
      <c r="A2" s="5">
        <v>1</v>
      </c>
      <c r="B2" s="6" t="s">
        <v>11</v>
      </c>
      <c r="C2" s="7" t="s">
        <v>1067</v>
      </c>
      <c r="D2" s="7" t="s">
        <v>1068</v>
      </c>
      <c r="E2" s="24" t="s">
        <v>1069</v>
      </c>
      <c r="F2" s="25"/>
      <c r="G2" s="7" t="s">
        <v>1069</v>
      </c>
      <c r="H2" s="26">
        <v>31866</v>
      </c>
      <c r="I2" s="27"/>
      <c r="J2" s="24" t="s">
        <v>1070</v>
      </c>
      <c r="K2" s="25"/>
      <c r="L2" s="9">
        <v>189</v>
      </c>
    </row>
    <row r="3" spans="1:12" ht="6" customHeight="1" x14ac:dyDescent="0.3">
      <c r="A3" s="5">
        <v>2</v>
      </c>
      <c r="B3" s="6" t="s">
        <v>16</v>
      </c>
      <c r="C3" s="7" t="s">
        <v>1071</v>
      </c>
      <c r="D3" s="7" t="s">
        <v>1072</v>
      </c>
      <c r="E3" s="24" t="s">
        <v>1073</v>
      </c>
      <c r="F3" s="25"/>
      <c r="G3" s="7" t="s">
        <v>1074</v>
      </c>
      <c r="H3" s="26">
        <v>35441</v>
      </c>
      <c r="I3" s="27"/>
      <c r="J3" s="24" t="s">
        <v>1075</v>
      </c>
      <c r="K3" s="25"/>
      <c r="L3" s="9">
        <v>187</v>
      </c>
    </row>
    <row r="4" spans="1:12" ht="6" customHeight="1" x14ac:dyDescent="0.3">
      <c r="A4" s="5">
        <v>3</v>
      </c>
      <c r="B4" s="6" t="s">
        <v>16</v>
      </c>
      <c r="C4" s="7" t="s">
        <v>1076</v>
      </c>
      <c r="D4" s="7" t="s">
        <v>1077</v>
      </c>
      <c r="E4" s="24" t="s">
        <v>1078</v>
      </c>
      <c r="F4" s="25"/>
      <c r="G4" s="7" t="s">
        <v>1079</v>
      </c>
      <c r="H4" s="26">
        <v>37265</v>
      </c>
      <c r="I4" s="27"/>
      <c r="J4" s="24" t="s">
        <v>68</v>
      </c>
      <c r="K4" s="25"/>
      <c r="L4" s="9">
        <v>183</v>
      </c>
    </row>
    <row r="5" spans="1:12" ht="6" customHeight="1" x14ac:dyDescent="0.3">
      <c r="A5" s="5">
        <v>4</v>
      </c>
      <c r="B5" s="6" t="s">
        <v>16</v>
      </c>
      <c r="C5" s="7" t="s">
        <v>1080</v>
      </c>
      <c r="D5" s="7" t="s">
        <v>1081</v>
      </c>
      <c r="E5" s="24" t="s">
        <v>1082</v>
      </c>
      <c r="F5" s="25"/>
      <c r="G5" s="7" t="s">
        <v>1083</v>
      </c>
      <c r="H5" s="26">
        <v>33533</v>
      </c>
      <c r="I5" s="27"/>
      <c r="J5" s="24" t="s">
        <v>1084</v>
      </c>
      <c r="K5" s="25"/>
      <c r="L5" s="9">
        <v>189</v>
      </c>
    </row>
    <row r="6" spans="1:12" ht="6" customHeight="1" x14ac:dyDescent="0.3">
      <c r="A6" s="5">
        <v>5</v>
      </c>
      <c r="B6" s="6" t="s">
        <v>29</v>
      </c>
      <c r="C6" s="7" t="s">
        <v>1085</v>
      </c>
      <c r="D6" s="7" t="s">
        <v>1086</v>
      </c>
      <c r="E6" s="24" t="s">
        <v>1087</v>
      </c>
      <c r="F6" s="25"/>
      <c r="G6" s="7" t="s">
        <v>1088</v>
      </c>
      <c r="H6" s="26">
        <v>36231</v>
      </c>
      <c r="I6" s="27"/>
      <c r="J6" s="24" t="s">
        <v>1089</v>
      </c>
      <c r="K6" s="25"/>
      <c r="L6" s="9">
        <v>178</v>
      </c>
    </row>
    <row r="7" spans="1:12" ht="6" customHeight="1" x14ac:dyDescent="0.3">
      <c r="A7" s="5">
        <v>6</v>
      </c>
      <c r="B7" s="6" t="s">
        <v>16</v>
      </c>
      <c r="C7" s="7" t="s">
        <v>1090</v>
      </c>
      <c r="D7" s="7" t="s">
        <v>1091</v>
      </c>
      <c r="E7" s="24" t="s">
        <v>1092</v>
      </c>
      <c r="F7" s="25"/>
      <c r="G7" s="7" t="s">
        <v>1093</v>
      </c>
      <c r="H7" s="26">
        <v>37180</v>
      </c>
      <c r="I7" s="27"/>
      <c r="J7" s="24" t="s">
        <v>257</v>
      </c>
      <c r="K7" s="25"/>
      <c r="L7" s="9">
        <v>188</v>
      </c>
    </row>
    <row r="8" spans="1:12" ht="6" customHeight="1" x14ac:dyDescent="0.3">
      <c r="A8" s="5">
        <v>7</v>
      </c>
      <c r="B8" s="6" t="s">
        <v>16</v>
      </c>
      <c r="C8" s="7" t="s">
        <v>1094</v>
      </c>
      <c r="D8" s="7" t="s">
        <v>1095</v>
      </c>
      <c r="E8" s="24" t="s">
        <v>1096</v>
      </c>
      <c r="F8" s="25"/>
      <c r="G8" s="7" t="s">
        <v>1097</v>
      </c>
      <c r="H8" s="26">
        <v>35816</v>
      </c>
      <c r="I8" s="27"/>
      <c r="J8" s="24" t="s">
        <v>86</v>
      </c>
      <c r="K8" s="25"/>
      <c r="L8" s="9">
        <v>175</v>
      </c>
    </row>
    <row r="9" spans="1:12" ht="6" customHeight="1" x14ac:dyDescent="0.3">
      <c r="A9" s="5">
        <v>8</v>
      </c>
      <c r="B9" s="6" t="s">
        <v>29</v>
      </c>
      <c r="C9" s="7" t="s">
        <v>1098</v>
      </c>
      <c r="D9" s="7" t="s">
        <v>1099</v>
      </c>
      <c r="E9" s="24" t="s">
        <v>1100</v>
      </c>
      <c r="F9" s="25"/>
      <c r="G9" s="7" t="s">
        <v>1101</v>
      </c>
      <c r="H9" s="26">
        <v>34808</v>
      </c>
      <c r="I9" s="27"/>
      <c r="J9" s="24" t="s">
        <v>1102</v>
      </c>
      <c r="K9" s="25"/>
      <c r="L9" s="9">
        <v>172</v>
      </c>
    </row>
    <row r="10" spans="1:12" ht="6" customHeight="1" x14ac:dyDescent="0.3">
      <c r="A10" s="5">
        <v>9</v>
      </c>
      <c r="B10" s="6" t="s">
        <v>29</v>
      </c>
      <c r="C10" s="7" t="s">
        <v>1103</v>
      </c>
      <c r="D10" s="7" t="s">
        <v>1104</v>
      </c>
      <c r="E10" s="24" t="s">
        <v>1105</v>
      </c>
      <c r="F10" s="25"/>
      <c r="G10" s="7" t="s">
        <v>1106</v>
      </c>
      <c r="H10" s="26">
        <v>34532</v>
      </c>
      <c r="I10" s="27"/>
      <c r="J10" s="24" t="s">
        <v>1075</v>
      </c>
      <c r="K10" s="25"/>
      <c r="L10" s="9">
        <v>181</v>
      </c>
    </row>
    <row r="11" spans="1:12" ht="6" customHeight="1" x14ac:dyDescent="0.3">
      <c r="A11" s="5">
        <v>10</v>
      </c>
      <c r="B11" s="6" t="s">
        <v>29</v>
      </c>
      <c r="C11" s="7" t="s">
        <v>1107</v>
      </c>
      <c r="D11" s="7" t="s">
        <v>1108</v>
      </c>
      <c r="E11" s="24" t="s">
        <v>1109</v>
      </c>
      <c r="F11" s="25"/>
      <c r="G11" s="7" t="s">
        <v>1110</v>
      </c>
      <c r="H11" s="26">
        <v>34601</v>
      </c>
      <c r="I11" s="27"/>
      <c r="J11" s="24" t="s">
        <v>1111</v>
      </c>
      <c r="K11" s="25"/>
      <c r="L11" s="9">
        <v>175</v>
      </c>
    </row>
    <row r="12" spans="1:12" ht="6" customHeight="1" x14ac:dyDescent="0.3">
      <c r="A12" s="5">
        <v>11</v>
      </c>
      <c r="B12" s="6" t="s">
        <v>45</v>
      </c>
      <c r="C12" s="7" t="s">
        <v>1112</v>
      </c>
      <c r="D12" s="7" t="s">
        <v>1113</v>
      </c>
      <c r="E12" s="24" t="s">
        <v>1114</v>
      </c>
      <c r="F12" s="25"/>
      <c r="G12" s="7" t="s">
        <v>1115</v>
      </c>
      <c r="H12" s="26">
        <v>35162</v>
      </c>
      <c r="I12" s="27"/>
      <c r="J12" s="24" t="s">
        <v>1116</v>
      </c>
      <c r="K12" s="25"/>
      <c r="L12" s="9">
        <v>187</v>
      </c>
    </row>
    <row r="13" spans="1:12" ht="6" customHeight="1" x14ac:dyDescent="0.3">
      <c r="A13" s="5">
        <v>12</v>
      </c>
      <c r="B13" s="6" t="s">
        <v>11</v>
      </c>
      <c r="C13" s="7" t="s">
        <v>1117</v>
      </c>
      <c r="D13" s="7" t="s">
        <v>1118</v>
      </c>
      <c r="E13" s="24" t="s">
        <v>1119</v>
      </c>
      <c r="F13" s="25"/>
      <c r="G13" s="7" t="s">
        <v>1120</v>
      </c>
      <c r="H13" s="26">
        <v>36778</v>
      </c>
      <c r="I13" s="27"/>
      <c r="J13" s="24" t="s">
        <v>1121</v>
      </c>
      <c r="K13" s="25"/>
      <c r="L13" s="9">
        <v>185</v>
      </c>
    </row>
    <row r="14" spans="1:12" ht="6" customHeight="1" x14ac:dyDescent="0.3">
      <c r="A14" s="5">
        <v>13</v>
      </c>
      <c r="B14" s="6" t="s">
        <v>45</v>
      </c>
      <c r="C14" s="7" t="s">
        <v>1122</v>
      </c>
      <c r="D14" s="7" t="s">
        <v>1123</v>
      </c>
      <c r="E14" s="24" t="s">
        <v>1124</v>
      </c>
      <c r="F14" s="25"/>
      <c r="G14" s="7" t="s">
        <v>1125</v>
      </c>
      <c r="H14" s="26">
        <v>32816</v>
      </c>
      <c r="I14" s="27"/>
      <c r="J14" s="24" t="s">
        <v>335</v>
      </c>
      <c r="K14" s="25"/>
      <c r="L14" s="9">
        <v>177</v>
      </c>
    </row>
    <row r="15" spans="1:12" ht="6" customHeight="1" x14ac:dyDescent="0.3">
      <c r="A15" s="5">
        <v>14</v>
      </c>
      <c r="B15" s="6" t="s">
        <v>16</v>
      </c>
      <c r="C15" s="7" t="s">
        <v>1126</v>
      </c>
      <c r="D15" s="7" t="s">
        <v>1127</v>
      </c>
      <c r="E15" s="24" t="s">
        <v>1128</v>
      </c>
      <c r="F15" s="25"/>
      <c r="G15" s="7" t="s">
        <v>1129</v>
      </c>
      <c r="H15" s="26">
        <v>34605</v>
      </c>
      <c r="I15" s="27"/>
      <c r="J15" s="24" t="s">
        <v>592</v>
      </c>
      <c r="K15" s="25"/>
      <c r="L15" s="9">
        <v>184</v>
      </c>
    </row>
    <row r="16" spans="1:12" ht="6" customHeight="1" x14ac:dyDescent="0.3">
      <c r="A16" s="5">
        <v>15</v>
      </c>
      <c r="B16" s="6" t="s">
        <v>29</v>
      </c>
      <c r="C16" s="7" t="s">
        <v>1130</v>
      </c>
      <c r="D16" s="7" t="s">
        <v>1131</v>
      </c>
      <c r="E16" s="24" t="s">
        <v>1132</v>
      </c>
      <c r="F16" s="25"/>
      <c r="G16" s="7" t="s">
        <v>1133</v>
      </c>
      <c r="H16" s="26">
        <v>32163</v>
      </c>
      <c r="I16" s="27"/>
      <c r="J16" s="24" t="s">
        <v>780</v>
      </c>
      <c r="K16" s="25"/>
      <c r="L16" s="9">
        <v>168</v>
      </c>
    </row>
    <row r="17" spans="1:12" ht="6" customHeight="1" x14ac:dyDescent="0.3">
      <c r="A17" s="5">
        <v>16</v>
      </c>
      <c r="B17" s="6" t="s">
        <v>29</v>
      </c>
      <c r="C17" s="7" t="s">
        <v>1134</v>
      </c>
      <c r="D17" s="7" t="s">
        <v>1135</v>
      </c>
      <c r="E17" s="24" t="s">
        <v>1136</v>
      </c>
      <c r="F17" s="25"/>
      <c r="G17" s="7" t="s">
        <v>1137</v>
      </c>
      <c r="H17" s="26">
        <v>37423</v>
      </c>
      <c r="I17" s="27"/>
      <c r="J17" s="24" t="s">
        <v>86</v>
      </c>
      <c r="K17" s="25"/>
      <c r="L17" s="9">
        <v>178</v>
      </c>
    </row>
    <row r="18" spans="1:12" ht="6" customHeight="1" x14ac:dyDescent="0.3">
      <c r="A18" s="5">
        <v>17</v>
      </c>
      <c r="B18" s="6" t="s">
        <v>16</v>
      </c>
      <c r="C18" s="7" t="s">
        <v>1138</v>
      </c>
      <c r="D18" s="7" t="s">
        <v>1139</v>
      </c>
      <c r="E18" s="24" t="s">
        <v>1140</v>
      </c>
      <c r="F18" s="25"/>
      <c r="G18" s="7" t="s">
        <v>1141</v>
      </c>
      <c r="H18" s="26">
        <v>35844</v>
      </c>
      <c r="I18" s="27"/>
      <c r="J18" s="24" t="s">
        <v>1142</v>
      </c>
      <c r="K18" s="25"/>
      <c r="L18" s="9">
        <v>174</v>
      </c>
    </row>
    <row r="19" spans="1:12" ht="6" customHeight="1" x14ac:dyDescent="0.3">
      <c r="A19" s="5">
        <v>18</v>
      </c>
      <c r="B19" s="6" t="s">
        <v>16</v>
      </c>
      <c r="C19" s="7" t="s">
        <v>1143</v>
      </c>
      <c r="D19" s="7" t="s">
        <v>1144</v>
      </c>
      <c r="E19" s="24" t="s">
        <v>1145</v>
      </c>
      <c r="F19" s="25"/>
      <c r="G19" s="7" t="s">
        <v>67</v>
      </c>
      <c r="H19" s="26">
        <v>36353</v>
      </c>
      <c r="I19" s="27"/>
      <c r="J19" s="24" t="s">
        <v>1089</v>
      </c>
      <c r="K19" s="25"/>
      <c r="L19" s="9">
        <v>169</v>
      </c>
    </row>
    <row r="20" spans="1:12" ht="6" customHeight="1" x14ac:dyDescent="0.3">
      <c r="A20" s="5">
        <v>19</v>
      </c>
      <c r="B20" s="6" t="s">
        <v>29</v>
      </c>
      <c r="C20" s="7" t="s">
        <v>1146</v>
      </c>
      <c r="D20" s="7" t="s">
        <v>1147</v>
      </c>
      <c r="E20" s="24" t="s">
        <v>1148</v>
      </c>
      <c r="F20" s="25"/>
      <c r="G20" s="7" t="s">
        <v>1149</v>
      </c>
      <c r="H20" s="26">
        <v>36831</v>
      </c>
      <c r="I20" s="27"/>
      <c r="J20" s="24" t="s">
        <v>1150</v>
      </c>
      <c r="K20" s="25"/>
      <c r="L20" s="9">
        <v>178</v>
      </c>
    </row>
    <row r="21" spans="1:12" ht="6" customHeight="1" x14ac:dyDescent="0.3">
      <c r="A21" s="5">
        <v>20</v>
      </c>
      <c r="B21" s="6" t="s">
        <v>29</v>
      </c>
      <c r="C21" s="7" t="s">
        <v>1151</v>
      </c>
      <c r="D21" s="7" t="s">
        <v>1152</v>
      </c>
      <c r="E21" s="24" t="s">
        <v>1153</v>
      </c>
      <c r="F21" s="25"/>
      <c r="G21" s="7" t="s">
        <v>1154</v>
      </c>
      <c r="H21" s="26">
        <v>35546</v>
      </c>
      <c r="I21" s="27"/>
      <c r="J21" s="24" t="s">
        <v>1089</v>
      </c>
      <c r="K21" s="25"/>
      <c r="L21" s="9">
        <v>175</v>
      </c>
    </row>
    <row r="22" spans="1:12" ht="6" customHeight="1" x14ac:dyDescent="0.3">
      <c r="A22" s="5">
        <v>21</v>
      </c>
      <c r="B22" s="6" t="s">
        <v>29</v>
      </c>
      <c r="C22" s="7" t="s">
        <v>1155</v>
      </c>
      <c r="D22" s="7" t="s">
        <v>1156</v>
      </c>
      <c r="E22" s="24" t="s">
        <v>1157</v>
      </c>
      <c r="F22" s="25"/>
      <c r="G22" s="7" t="s">
        <v>1158</v>
      </c>
      <c r="H22" s="26">
        <v>36028</v>
      </c>
      <c r="I22" s="27"/>
      <c r="J22" s="24" t="s">
        <v>1159</v>
      </c>
      <c r="K22" s="25"/>
      <c r="L22" s="9">
        <v>175</v>
      </c>
    </row>
    <row r="23" spans="1:12" ht="6" customHeight="1" x14ac:dyDescent="0.3">
      <c r="A23" s="5">
        <v>22</v>
      </c>
      <c r="B23" s="6" t="s">
        <v>11</v>
      </c>
      <c r="C23" s="7" t="s">
        <v>1160</v>
      </c>
      <c r="D23" s="7" t="s">
        <v>1161</v>
      </c>
      <c r="E23" s="24" t="s">
        <v>1162</v>
      </c>
      <c r="F23" s="25"/>
      <c r="G23" s="7" t="s">
        <v>1163</v>
      </c>
      <c r="H23" s="26">
        <v>31933</v>
      </c>
      <c r="I23" s="27"/>
      <c r="J23" s="24" t="s">
        <v>1164</v>
      </c>
      <c r="K23" s="25"/>
      <c r="L23" s="9">
        <v>195</v>
      </c>
    </row>
    <row r="24" spans="1:12" ht="6" customHeight="1" x14ac:dyDescent="0.3">
      <c r="A24" s="5">
        <v>23</v>
      </c>
      <c r="B24" s="6" t="s">
        <v>29</v>
      </c>
      <c r="C24" s="7" t="s">
        <v>1165</v>
      </c>
      <c r="D24" s="7" t="s">
        <v>1166</v>
      </c>
      <c r="E24" s="24" t="s">
        <v>1167</v>
      </c>
      <c r="F24" s="25"/>
      <c r="G24" s="7" t="s">
        <v>1168</v>
      </c>
      <c r="H24" s="26">
        <v>37197</v>
      </c>
      <c r="I24" s="27"/>
      <c r="J24" s="24" t="s">
        <v>86</v>
      </c>
      <c r="K24" s="25"/>
      <c r="L24" s="9">
        <v>178</v>
      </c>
    </row>
    <row r="25" spans="1:12" ht="6" customHeight="1" x14ac:dyDescent="0.3">
      <c r="A25" s="5">
        <v>24</v>
      </c>
      <c r="B25" s="6" t="s">
        <v>45</v>
      </c>
      <c r="C25" s="7" t="s">
        <v>1169</v>
      </c>
      <c r="D25" s="7" t="s">
        <v>1170</v>
      </c>
      <c r="E25" s="24" t="s">
        <v>1171</v>
      </c>
      <c r="F25" s="25"/>
      <c r="G25" s="7" t="s">
        <v>1172</v>
      </c>
      <c r="H25" s="26">
        <v>36178</v>
      </c>
      <c r="I25" s="27"/>
      <c r="J25" s="24" t="s">
        <v>1173</v>
      </c>
      <c r="K25" s="25"/>
      <c r="L25" s="9">
        <v>172</v>
      </c>
    </row>
    <row r="26" spans="1:12" ht="6" customHeight="1" x14ac:dyDescent="0.3">
      <c r="A26" s="5">
        <v>25</v>
      </c>
      <c r="B26" s="6" t="s">
        <v>16</v>
      </c>
      <c r="C26" s="7" t="s">
        <v>1174</v>
      </c>
      <c r="D26" s="7" t="s">
        <v>1175</v>
      </c>
      <c r="E26" s="24" t="s">
        <v>1176</v>
      </c>
      <c r="F26" s="25"/>
      <c r="G26" s="7" t="s">
        <v>1177</v>
      </c>
      <c r="H26" s="26">
        <v>36742</v>
      </c>
      <c r="I26" s="27"/>
      <c r="J26" s="24" t="s">
        <v>657</v>
      </c>
      <c r="K26" s="25"/>
      <c r="L26" s="9">
        <v>191</v>
      </c>
    </row>
    <row r="27" spans="1:12" ht="6" customHeight="1" x14ac:dyDescent="0.3">
      <c r="A27" s="5">
        <v>26</v>
      </c>
      <c r="B27" s="6" t="s">
        <v>45</v>
      </c>
      <c r="C27" s="7" t="s">
        <v>1178</v>
      </c>
      <c r="D27" s="7" t="s">
        <v>1179</v>
      </c>
      <c r="E27" s="24" t="s">
        <v>1180</v>
      </c>
      <c r="F27" s="25"/>
      <c r="G27" s="7" t="s">
        <v>1181</v>
      </c>
      <c r="H27" s="26">
        <v>36589</v>
      </c>
      <c r="I27" s="27"/>
      <c r="J27" s="24" t="s">
        <v>1182</v>
      </c>
      <c r="K27" s="25"/>
      <c r="L27" s="9">
        <v>190</v>
      </c>
    </row>
    <row r="28" spans="1:12" ht="6" customHeight="1" x14ac:dyDescent="0.3">
      <c r="A28" s="20" t="s">
        <v>110</v>
      </c>
      <c r="B28" s="28"/>
      <c r="C28" s="21"/>
      <c r="D28" s="20" t="s">
        <v>111</v>
      </c>
      <c r="E28" s="21"/>
      <c r="F28" s="20" t="s">
        <v>5</v>
      </c>
      <c r="G28" s="28"/>
      <c r="H28" s="21"/>
      <c r="I28" s="20" t="s">
        <v>6</v>
      </c>
      <c r="J28" s="21"/>
      <c r="K28" s="20" t="s">
        <v>112</v>
      </c>
      <c r="L28" s="21"/>
    </row>
    <row r="29" spans="1:12" ht="6" customHeight="1" x14ac:dyDescent="0.3">
      <c r="A29" s="24" t="s">
        <v>113</v>
      </c>
      <c r="B29" s="29"/>
      <c r="C29" s="25"/>
      <c r="D29" s="24" t="s">
        <v>1183</v>
      </c>
      <c r="E29" s="25"/>
      <c r="F29" s="24" t="s">
        <v>1184</v>
      </c>
      <c r="G29" s="29"/>
      <c r="H29" s="25"/>
      <c r="I29" s="24" t="s">
        <v>1185</v>
      </c>
      <c r="J29" s="25"/>
      <c r="K29" s="24" t="s">
        <v>117</v>
      </c>
      <c r="L29" s="25"/>
    </row>
    <row r="30" spans="1:12" ht="6" customHeight="1" x14ac:dyDescent="0.3">
      <c r="A30" s="24" t="s">
        <v>118</v>
      </c>
      <c r="B30" s="29"/>
      <c r="C30" s="25"/>
      <c r="D30" s="24" t="s">
        <v>1186</v>
      </c>
      <c r="E30" s="25"/>
      <c r="F30" s="24" t="s">
        <v>1187</v>
      </c>
      <c r="G30" s="29"/>
      <c r="H30" s="25"/>
      <c r="I30" s="24" t="s">
        <v>1188</v>
      </c>
      <c r="J30" s="25"/>
      <c r="K30" s="24" t="s">
        <v>117</v>
      </c>
      <c r="L30" s="25"/>
    </row>
    <row r="31" spans="1:12" ht="6" customHeight="1" x14ac:dyDescent="0.3">
      <c r="A31" s="24" t="s">
        <v>118</v>
      </c>
      <c r="B31" s="29"/>
      <c r="C31" s="25"/>
      <c r="D31" s="24" t="s">
        <v>1189</v>
      </c>
      <c r="E31" s="25"/>
      <c r="F31" s="24" t="s">
        <v>1190</v>
      </c>
      <c r="G31" s="29"/>
      <c r="H31" s="25"/>
      <c r="I31" s="24" t="s">
        <v>1191</v>
      </c>
      <c r="J31" s="25"/>
      <c r="K31" s="24" t="s">
        <v>117</v>
      </c>
      <c r="L31" s="25"/>
    </row>
    <row r="32" spans="1:12" ht="6" customHeight="1" x14ac:dyDescent="0.3">
      <c r="A32" s="24" t="s">
        <v>118</v>
      </c>
      <c r="B32" s="29"/>
      <c r="C32" s="25"/>
      <c r="D32" s="24" t="s">
        <v>1192</v>
      </c>
      <c r="E32" s="25"/>
      <c r="F32" s="24" t="s">
        <v>1193</v>
      </c>
      <c r="G32" s="29"/>
      <c r="H32" s="25"/>
      <c r="I32" s="24" t="s">
        <v>1194</v>
      </c>
      <c r="J32" s="25"/>
      <c r="K32" s="24" t="s">
        <v>117</v>
      </c>
      <c r="L32" s="25"/>
    </row>
    <row r="33" spans="1:13" ht="6" customHeight="1" x14ac:dyDescent="0.3">
      <c r="A33" s="24" t="s">
        <v>118</v>
      </c>
      <c r="B33" s="29"/>
      <c r="C33" s="25"/>
      <c r="D33" s="24" t="s">
        <v>1195</v>
      </c>
      <c r="E33" s="25"/>
      <c r="F33" s="24" t="s">
        <v>1196</v>
      </c>
      <c r="G33" s="29"/>
      <c r="H33" s="25"/>
      <c r="I33" s="24" t="s">
        <v>69</v>
      </c>
      <c r="J33" s="25"/>
      <c r="K33" s="24" t="s">
        <v>117</v>
      </c>
      <c r="L33" s="25"/>
    </row>
    <row r="34" spans="1:13" ht="6" customHeight="1" x14ac:dyDescent="0.3">
      <c r="A34" s="24" t="s">
        <v>131</v>
      </c>
      <c r="B34" s="29"/>
      <c r="C34" s="25"/>
      <c r="D34" s="24" t="s">
        <v>1197</v>
      </c>
      <c r="E34" s="25"/>
      <c r="F34" s="24" t="s">
        <v>1198</v>
      </c>
      <c r="G34" s="29"/>
      <c r="H34" s="25"/>
      <c r="I34" s="24" t="s">
        <v>1199</v>
      </c>
      <c r="J34" s="25"/>
      <c r="K34" s="24" t="s">
        <v>117</v>
      </c>
      <c r="L34" s="25"/>
    </row>
    <row r="35" spans="1:13" ht="10" customHeight="1" x14ac:dyDescent="0.3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2"/>
    </row>
    <row r="36" spans="1:13" ht="8.25" customHeight="1" x14ac:dyDescent="0.3">
      <c r="A36" s="19" t="s">
        <v>1200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</row>
  </sheetData>
  <mergeCells count="118">
    <mergeCell ref="A34:C34"/>
    <mergeCell ref="D34:E34"/>
    <mergeCell ref="F34:H34"/>
    <mergeCell ref="I34:J34"/>
    <mergeCell ref="K34:L34"/>
    <mergeCell ref="A35:L35"/>
    <mergeCell ref="A36:M36"/>
    <mergeCell ref="A32:C32"/>
    <mergeCell ref="D32:E32"/>
    <mergeCell ref="F32:H32"/>
    <mergeCell ref="I32:J32"/>
    <mergeCell ref="K32:L32"/>
    <mergeCell ref="A33:C33"/>
    <mergeCell ref="D33:E33"/>
    <mergeCell ref="F33:H33"/>
    <mergeCell ref="I33:J33"/>
    <mergeCell ref="K33:L33"/>
    <mergeCell ref="A30:C30"/>
    <mergeCell ref="D30:E30"/>
    <mergeCell ref="F30:H30"/>
    <mergeCell ref="I30:J30"/>
    <mergeCell ref="K30:L30"/>
    <mergeCell ref="A31:C31"/>
    <mergeCell ref="D31:E31"/>
    <mergeCell ref="F31:H31"/>
    <mergeCell ref="I31:J31"/>
    <mergeCell ref="K31:L31"/>
    <mergeCell ref="A28:C28"/>
    <mergeCell ref="D28:E28"/>
    <mergeCell ref="F28:H28"/>
    <mergeCell ref="I28:J28"/>
    <mergeCell ref="K28:L28"/>
    <mergeCell ref="A29:C29"/>
    <mergeCell ref="D29:E29"/>
    <mergeCell ref="F29:H29"/>
    <mergeCell ref="I29:J29"/>
    <mergeCell ref="K29:L29"/>
    <mergeCell ref="E25:F25"/>
    <mergeCell ref="H25:I25"/>
    <mergeCell ref="J25:K25"/>
    <mergeCell ref="E26:F26"/>
    <mergeCell ref="H26:I26"/>
    <mergeCell ref="J26:K26"/>
    <mergeCell ref="E27:F27"/>
    <mergeCell ref="H27:I27"/>
    <mergeCell ref="J27:K27"/>
    <mergeCell ref="E22:F22"/>
    <mergeCell ref="H22:I22"/>
    <mergeCell ref="J22:K22"/>
    <mergeCell ref="E23:F23"/>
    <mergeCell ref="H23:I23"/>
    <mergeCell ref="J23:K23"/>
    <mergeCell ref="E24:F24"/>
    <mergeCell ref="H24:I24"/>
    <mergeCell ref="J24:K24"/>
    <mergeCell ref="E19:F19"/>
    <mergeCell ref="H19:I19"/>
    <mergeCell ref="J19:K19"/>
    <mergeCell ref="E20:F20"/>
    <mergeCell ref="H20:I20"/>
    <mergeCell ref="J20:K20"/>
    <mergeCell ref="E21:F21"/>
    <mergeCell ref="H21:I21"/>
    <mergeCell ref="J21:K21"/>
    <mergeCell ref="E16:F16"/>
    <mergeCell ref="H16:I16"/>
    <mergeCell ref="J16:K16"/>
    <mergeCell ref="E17:F17"/>
    <mergeCell ref="H17:I17"/>
    <mergeCell ref="J17:K17"/>
    <mergeCell ref="E18:F18"/>
    <mergeCell ref="H18:I18"/>
    <mergeCell ref="J18:K18"/>
    <mergeCell ref="E13:F13"/>
    <mergeCell ref="H13:I13"/>
    <mergeCell ref="J13:K13"/>
    <mergeCell ref="E14:F14"/>
    <mergeCell ref="H14:I14"/>
    <mergeCell ref="J14:K14"/>
    <mergeCell ref="E15:F15"/>
    <mergeCell ref="H15:I15"/>
    <mergeCell ref="J15:K15"/>
    <mergeCell ref="E10:F10"/>
    <mergeCell ref="H10:I10"/>
    <mergeCell ref="J10:K10"/>
    <mergeCell ref="E11:F11"/>
    <mergeCell ref="H11:I11"/>
    <mergeCell ref="J11:K11"/>
    <mergeCell ref="E12:F12"/>
    <mergeCell ref="H12:I12"/>
    <mergeCell ref="J12:K12"/>
    <mergeCell ref="E7:F7"/>
    <mergeCell ref="H7:I7"/>
    <mergeCell ref="J7:K7"/>
    <mergeCell ref="E8:F8"/>
    <mergeCell ref="H8:I8"/>
    <mergeCell ref="J8:K8"/>
    <mergeCell ref="E9:F9"/>
    <mergeCell ref="H9:I9"/>
    <mergeCell ref="J9:K9"/>
    <mergeCell ref="E4:F4"/>
    <mergeCell ref="H4:I4"/>
    <mergeCell ref="J4:K4"/>
    <mergeCell ref="E5:F5"/>
    <mergeCell ref="H5:I5"/>
    <mergeCell ref="J5:K5"/>
    <mergeCell ref="E6:F6"/>
    <mergeCell ref="H6:I6"/>
    <mergeCell ref="J6:K6"/>
    <mergeCell ref="E1:F1"/>
    <mergeCell ref="H1:I1"/>
    <mergeCell ref="J1:K1"/>
    <mergeCell ref="E2:F2"/>
    <mergeCell ref="H2:I2"/>
    <mergeCell ref="J2:K2"/>
    <mergeCell ref="E3:F3"/>
    <mergeCell ref="H3:I3"/>
    <mergeCell ref="J3:K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5"/>
  <sheetViews>
    <sheetView workbookViewId="0">
      <selection activeCell="E53" sqref="E53"/>
    </sheetView>
  </sheetViews>
  <sheetFormatPr defaultRowHeight="13" x14ac:dyDescent="0.3"/>
  <cols>
    <col min="1" max="1" width="1.796875" customWidth="1"/>
    <col min="2" max="2" width="2.8984375" customWidth="1"/>
    <col min="3" max="3" width="13.296875" customWidth="1"/>
    <col min="4" max="4" width="2.69921875" customWidth="1"/>
    <col min="5" max="5" width="12.69921875" customWidth="1"/>
    <col min="6" max="6" width="5.296875" customWidth="1"/>
    <col min="7" max="7" width="7.796875" customWidth="1"/>
    <col min="8" max="8" width="12.8984375" customWidth="1"/>
    <col min="9" max="9" width="3.59765625" customWidth="1"/>
    <col min="10" max="10" width="3.296875" customWidth="1"/>
    <col min="11" max="11" width="11.59765625" customWidth="1"/>
    <col min="12" max="12" width="5.796875" customWidth="1"/>
    <col min="13" max="13" width="8.3984375" customWidth="1"/>
    <col min="14" max="14" width="2.69921875" customWidth="1"/>
  </cols>
  <sheetData>
    <row r="1" spans="1:13" ht="6" customHeight="1" x14ac:dyDescent="0.3">
      <c r="A1" s="1" t="s">
        <v>2</v>
      </c>
      <c r="B1" s="2" t="s">
        <v>3</v>
      </c>
      <c r="C1" s="20" t="s">
        <v>4</v>
      </c>
      <c r="D1" s="21"/>
      <c r="E1" s="3" t="s">
        <v>5</v>
      </c>
      <c r="F1" s="22" t="s">
        <v>6</v>
      </c>
      <c r="G1" s="23"/>
      <c r="H1" s="3" t="s">
        <v>7</v>
      </c>
      <c r="I1" s="20" t="s">
        <v>8</v>
      </c>
      <c r="J1" s="21"/>
      <c r="K1" s="20" t="s">
        <v>9</v>
      </c>
      <c r="L1" s="21"/>
      <c r="M1" s="2" t="s">
        <v>10</v>
      </c>
    </row>
    <row r="2" spans="1:13" ht="6" customHeight="1" x14ac:dyDescent="0.3">
      <c r="A2" s="5">
        <v>1</v>
      </c>
      <c r="B2" s="6" t="s">
        <v>11</v>
      </c>
      <c r="C2" s="24" t="s">
        <v>1201</v>
      </c>
      <c r="D2" s="25"/>
      <c r="E2" s="7" t="s">
        <v>1202</v>
      </c>
      <c r="F2" s="24" t="s">
        <v>1203</v>
      </c>
      <c r="G2" s="25"/>
      <c r="H2" s="7" t="s">
        <v>1203</v>
      </c>
      <c r="I2" s="26">
        <v>34400</v>
      </c>
      <c r="J2" s="27"/>
      <c r="K2" s="24" t="s">
        <v>317</v>
      </c>
      <c r="L2" s="25"/>
      <c r="M2" s="9">
        <v>185</v>
      </c>
    </row>
    <row r="3" spans="1:13" ht="6" customHeight="1" x14ac:dyDescent="0.3">
      <c r="A3" s="5">
        <v>2</v>
      </c>
      <c r="B3" s="6" t="s">
        <v>16</v>
      </c>
      <c r="C3" s="24" t="s">
        <v>1204</v>
      </c>
      <c r="D3" s="25"/>
      <c r="E3" s="7" t="s">
        <v>1205</v>
      </c>
      <c r="F3" s="24" t="s">
        <v>1206</v>
      </c>
      <c r="G3" s="25"/>
      <c r="H3" s="7" t="s">
        <v>1206</v>
      </c>
      <c r="I3" s="26">
        <v>33021</v>
      </c>
      <c r="J3" s="27"/>
      <c r="K3" s="24" t="s">
        <v>50</v>
      </c>
      <c r="L3" s="25"/>
      <c r="M3" s="9">
        <v>178</v>
      </c>
    </row>
    <row r="4" spans="1:13" ht="6" customHeight="1" x14ac:dyDescent="0.3">
      <c r="A4" s="5">
        <v>3</v>
      </c>
      <c r="B4" s="6" t="s">
        <v>16</v>
      </c>
      <c r="C4" s="24" t="s">
        <v>1207</v>
      </c>
      <c r="D4" s="25"/>
      <c r="E4" s="7" t="s">
        <v>1208</v>
      </c>
      <c r="F4" s="24" t="s">
        <v>1209</v>
      </c>
      <c r="G4" s="25"/>
      <c r="H4" s="7" t="s">
        <v>1209</v>
      </c>
      <c r="I4" s="26">
        <v>34892</v>
      </c>
      <c r="J4" s="27"/>
      <c r="K4" s="24" t="s">
        <v>105</v>
      </c>
      <c r="L4" s="25"/>
      <c r="M4" s="9">
        <v>185</v>
      </c>
    </row>
    <row r="5" spans="1:13" ht="6" customHeight="1" x14ac:dyDescent="0.3">
      <c r="A5" s="5">
        <v>4</v>
      </c>
      <c r="B5" s="6" t="s">
        <v>29</v>
      </c>
      <c r="C5" s="24" t="s">
        <v>1210</v>
      </c>
      <c r="D5" s="25"/>
      <c r="E5" s="7" t="s">
        <v>1211</v>
      </c>
      <c r="F5" s="24" t="s">
        <v>1212</v>
      </c>
      <c r="G5" s="25"/>
      <c r="H5" s="7" t="s">
        <v>1212</v>
      </c>
      <c r="I5" s="26">
        <v>36174</v>
      </c>
      <c r="J5" s="27"/>
      <c r="K5" s="24" t="s">
        <v>395</v>
      </c>
      <c r="L5" s="25"/>
      <c r="M5" s="9">
        <v>185</v>
      </c>
    </row>
    <row r="6" spans="1:13" ht="6" customHeight="1" x14ac:dyDescent="0.3">
      <c r="A6" s="5">
        <v>5</v>
      </c>
      <c r="B6" s="6" t="s">
        <v>16</v>
      </c>
      <c r="C6" s="24" t="s">
        <v>1213</v>
      </c>
      <c r="D6" s="25"/>
      <c r="E6" s="7" t="s">
        <v>709</v>
      </c>
      <c r="F6" s="24" t="s">
        <v>1214</v>
      </c>
      <c r="G6" s="25"/>
      <c r="H6" s="7" t="s">
        <v>1214</v>
      </c>
      <c r="I6" s="26">
        <v>34482</v>
      </c>
      <c r="J6" s="27"/>
      <c r="K6" s="24" t="s">
        <v>50</v>
      </c>
      <c r="L6" s="25"/>
      <c r="M6" s="9">
        <v>188</v>
      </c>
    </row>
    <row r="7" spans="1:13" ht="6" customHeight="1" x14ac:dyDescent="0.3">
      <c r="A7" s="5">
        <v>6</v>
      </c>
      <c r="B7" s="6" t="s">
        <v>16</v>
      </c>
      <c r="C7" s="24" t="s">
        <v>1215</v>
      </c>
      <c r="D7" s="25"/>
      <c r="E7" s="7" t="s">
        <v>1216</v>
      </c>
      <c r="F7" s="24" t="s">
        <v>1217</v>
      </c>
      <c r="G7" s="25"/>
      <c r="H7" s="7" t="s">
        <v>1217</v>
      </c>
      <c r="I7" s="26">
        <v>34033</v>
      </c>
      <c r="J7" s="27"/>
      <c r="K7" s="24" t="s">
        <v>105</v>
      </c>
      <c r="L7" s="25"/>
      <c r="M7" s="9">
        <v>193</v>
      </c>
    </row>
    <row r="8" spans="1:13" ht="6" customHeight="1" x14ac:dyDescent="0.3">
      <c r="A8" s="5">
        <v>7</v>
      </c>
      <c r="B8" s="6" t="s">
        <v>45</v>
      </c>
      <c r="C8" s="24" t="s">
        <v>1218</v>
      </c>
      <c r="D8" s="25"/>
      <c r="E8" s="7" t="s">
        <v>1219</v>
      </c>
      <c r="F8" s="24" t="s">
        <v>1220</v>
      </c>
      <c r="G8" s="25"/>
      <c r="H8" s="7" t="s">
        <v>1220</v>
      </c>
      <c r="I8" s="26">
        <v>34952</v>
      </c>
      <c r="J8" s="27"/>
      <c r="K8" s="24" t="s">
        <v>50</v>
      </c>
      <c r="L8" s="25"/>
      <c r="M8" s="9">
        <v>175</v>
      </c>
    </row>
    <row r="9" spans="1:13" ht="6" customHeight="1" x14ac:dyDescent="0.3">
      <c r="A9" s="5">
        <v>8</v>
      </c>
      <c r="B9" s="6" t="s">
        <v>29</v>
      </c>
      <c r="C9" s="24" t="s">
        <v>1221</v>
      </c>
      <c r="D9" s="25"/>
      <c r="E9" s="7" t="s">
        <v>1222</v>
      </c>
      <c r="F9" s="24" t="s">
        <v>1223</v>
      </c>
      <c r="G9" s="25"/>
      <c r="H9" s="7" t="s">
        <v>1223</v>
      </c>
      <c r="I9" s="26">
        <v>33041</v>
      </c>
      <c r="J9" s="27"/>
      <c r="K9" s="24" t="s">
        <v>373</v>
      </c>
      <c r="L9" s="25"/>
      <c r="M9" s="9">
        <v>183</v>
      </c>
    </row>
    <row r="10" spans="1:13" ht="6" customHeight="1" x14ac:dyDescent="0.3">
      <c r="A10" s="5">
        <v>9</v>
      </c>
      <c r="B10" s="6" t="s">
        <v>45</v>
      </c>
      <c r="C10" s="24" t="s">
        <v>1224</v>
      </c>
      <c r="D10" s="25"/>
      <c r="E10" s="7" t="s">
        <v>1225</v>
      </c>
      <c r="F10" s="24" t="s">
        <v>1226</v>
      </c>
      <c r="G10" s="25"/>
      <c r="H10" s="7" t="s">
        <v>1226</v>
      </c>
      <c r="I10" s="26">
        <v>34178</v>
      </c>
      <c r="J10" s="27"/>
      <c r="K10" s="24" t="s">
        <v>64</v>
      </c>
      <c r="L10" s="25"/>
      <c r="M10" s="9">
        <v>188</v>
      </c>
    </row>
    <row r="11" spans="1:13" ht="6" customHeight="1" x14ac:dyDescent="0.3">
      <c r="A11" s="5">
        <v>10</v>
      </c>
      <c r="B11" s="6" t="s">
        <v>45</v>
      </c>
      <c r="C11" s="24" t="s">
        <v>1227</v>
      </c>
      <c r="D11" s="25"/>
      <c r="E11" s="7" t="s">
        <v>1228</v>
      </c>
      <c r="F11" s="24" t="s">
        <v>1229</v>
      </c>
      <c r="G11" s="25"/>
      <c r="H11" s="7" t="s">
        <v>1229</v>
      </c>
      <c r="I11" s="26">
        <v>34676</v>
      </c>
      <c r="J11" s="27"/>
      <c r="K11" s="24" t="s">
        <v>381</v>
      </c>
      <c r="L11" s="25"/>
      <c r="M11" s="9">
        <v>170</v>
      </c>
    </row>
    <row r="12" spans="1:13" ht="6" customHeight="1" x14ac:dyDescent="0.3">
      <c r="A12" s="5">
        <v>11</v>
      </c>
      <c r="B12" s="6" t="s">
        <v>45</v>
      </c>
      <c r="C12" s="24" t="s">
        <v>1230</v>
      </c>
      <c r="D12" s="25"/>
      <c r="E12" s="7" t="s">
        <v>1231</v>
      </c>
      <c r="F12" s="24" t="s">
        <v>1232</v>
      </c>
      <c r="G12" s="25"/>
      <c r="H12" s="7" t="s">
        <v>1232</v>
      </c>
      <c r="I12" s="26">
        <v>35734</v>
      </c>
      <c r="J12" s="27"/>
      <c r="K12" s="24" t="s">
        <v>105</v>
      </c>
      <c r="L12" s="25"/>
      <c r="M12" s="9">
        <v>180</v>
      </c>
    </row>
    <row r="13" spans="1:13" ht="6" customHeight="1" x14ac:dyDescent="0.3">
      <c r="A13" s="5">
        <v>12</v>
      </c>
      <c r="B13" s="6" t="s">
        <v>16</v>
      </c>
      <c r="C13" s="24" t="s">
        <v>1233</v>
      </c>
      <c r="D13" s="25"/>
      <c r="E13" s="7" t="s">
        <v>1234</v>
      </c>
      <c r="F13" s="24" t="s">
        <v>1235</v>
      </c>
      <c r="G13" s="25"/>
      <c r="H13" s="7" t="s">
        <v>1235</v>
      </c>
      <c r="I13" s="26">
        <v>33135</v>
      </c>
      <c r="J13" s="27"/>
      <c r="K13" s="24" t="s">
        <v>431</v>
      </c>
      <c r="L13" s="25"/>
      <c r="M13" s="9">
        <v>178</v>
      </c>
    </row>
    <row r="14" spans="1:13" ht="6" customHeight="1" x14ac:dyDescent="0.3">
      <c r="A14" s="5">
        <v>13</v>
      </c>
      <c r="B14" s="6" t="s">
        <v>11</v>
      </c>
      <c r="C14" s="24" t="s">
        <v>1236</v>
      </c>
      <c r="D14" s="25"/>
      <c r="E14" s="7" t="s">
        <v>1237</v>
      </c>
      <c r="F14" s="24" t="s">
        <v>1238</v>
      </c>
      <c r="G14" s="25"/>
      <c r="H14" s="7" t="s">
        <v>1238</v>
      </c>
      <c r="I14" s="26">
        <v>33713</v>
      </c>
      <c r="J14" s="27"/>
      <c r="K14" s="24" t="s">
        <v>431</v>
      </c>
      <c r="L14" s="25"/>
      <c r="M14" s="9">
        <v>191</v>
      </c>
    </row>
    <row r="15" spans="1:13" ht="6" customHeight="1" x14ac:dyDescent="0.3">
      <c r="A15" s="5">
        <v>14</v>
      </c>
      <c r="B15" s="6" t="s">
        <v>29</v>
      </c>
      <c r="C15" s="24" t="s">
        <v>1239</v>
      </c>
      <c r="D15" s="25"/>
      <c r="E15" s="7" t="s">
        <v>1240</v>
      </c>
      <c r="F15" s="24" t="s">
        <v>1241</v>
      </c>
      <c r="G15" s="25"/>
      <c r="H15" s="7" t="s">
        <v>1241</v>
      </c>
      <c r="I15" s="26">
        <v>35035</v>
      </c>
      <c r="J15" s="27"/>
      <c r="K15" s="24" t="s">
        <v>50</v>
      </c>
      <c r="L15" s="25"/>
      <c r="M15" s="9">
        <v>178</v>
      </c>
    </row>
    <row r="16" spans="1:13" ht="6" customHeight="1" x14ac:dyDescent="0.3">
      <c r="A16" s="5">
        <v>15</v>
      </c>
      <c r="B16" s="6" t="s">
        <v>16</v>
      </c>
      <c r="C16" s="24" t="s">
        <v>1242</v>
      </c>
      <c r="D16" s="25"/>
      <c r="E16" s="7" t="s">
        <v>1243</v>
      </c>
      <c r="F16" s="24" t="s">
        <v>1244</v>
      </c>
      <c r="G16" s="25"/>
      <c r="H16" s="7" t="s">
        <v>1244</v>
      </c>
      <c r="I16" s="26">
        <v>34349</v>
      </c>
      <c r="J16" s="27"/>
      <c r="K16" s="24" t="s">
        <v>64</v>
      </c>
      <c r="L16" s="25"/>
      <c r="M16" s="9">
        <v>188</v>
      </c>
    </row>
    <row r="17" spans="1:13" ht="6" customHeight="1" x14ac:dyDescent="0.3">
      <c r="A17" s="5">
        <v>16</v>
      </c>
      <c r="B17" s="6" t="s">
        <v>16</v>
      </c>
      <c r="C17" s="24" t="s">
        <v>1245</v>
      </c>
      <c r="D17" s="25"/>
      <c r="E17" s="7" t="s">
        <v>1246</v>
      </c>
      <c r="F17" s="24" t="s">
        <v>1247</v>
      </c>
      <c r="G17" s="25"/>
      <c r="H17" s="7" t="s">
        <v>1247</v>
      </c>
      <c r="I17" s="26">
        <v>34025</v>
      </c>
      <c r="J17" s="27"/>
      <c r="K17" s="24" t="s">
        <v>317</v>
      </c>
      <c r="L17" s="25"/>
      <c r="M17" s="9">
        <v>184</v>
      </c>
    </row>
    <row r="18" spans="1:13" ht="6" customHeight="1" x14ac:dyDescent="0.3">
      <c r="A18" s="5">
        <v>17</v>
      </c>
      <c r="B18" s="6" t="s">
        <v>45</v>
      </c>
      <c r="C18" s="24" t="s">
        <v>1248</v>
      </c>
      <c r="D18" s="25"/>
      <c r="E18" s="7" t="s">
        <v>1249</v>
      </c>
      <c r="F18" s="24" t="s">
        <v>1250</v>
      </c>
      <c r="G18" s="25"/>
      <c r="H18" s="7" t="s">
        <v>1250</v>
      </c>
      <c r="I18" s="26">
        <v>37139</v>
      </c>
      <c r="J18" s="27"/>
      <c r="K18" s="24" t="s">
        <v>436</v>
      </c>
      <c r="L18" s="25"/>
      <c r="M18" s="9">
        <v>178</v>
      </c>
    </row>
    <row r="19" spans="1:13" ht="6" customHeight="1" x14ac:dyDescent="0.3">
      <c r="A19" s="5">
        <v>18</v>
      </c>
      <c r="B19" s="6" t="s">
        <v>16</v>
      </c>
      <c r="C19" s="24" t="s">
        <v>1251</v>
      </c>
      <c r="D19" s="25"/>
      <c r="E19" s="7" t="s">
        <v>1252</v>
      </c>
      <c r="F19" s="24" t="s">
        <v>1253</v>
      </c>
      <c r="G19" s="25"/>
      <c r="H19" s="7" t="s">
        <v>1253</v>
      </c>
      <c r="I19" s="26">
        <v>36075</v>
      </c>
      <c r="J19" s="27"/>
      <c r="K19" s="24" t="s">
        <v>373</v>
      </c>
      <c r="L19" s="25"/>
      <c r="M19" s="9">
        <v>175</v>
      </c>
    </row>
    <row r="20" spans="1:13" ht="6" customHeight="1" x14ac:dyDescent="0.3">
      <c r="A20" s="5">
        <v>19</v>
      </c>
      <c r="B20" s="6" t="s">
        <v>29</v>
      </c>
      <c r="C20" s="24" t="s">
        <v>1254</v>
      </c>
      <c r="D20" s="25"/>
      <c r="E20" s="7" t="s">
        <v>1255</v>
      </c>
      <c r="F20" s="24" t="s">
        <v>1256</v>
      </c>
      <c r="G20" s="25"/>
      <c r="H20" s="7" t="s">
        <v>1256</v>
      </c>
      <c r="I20" s="26">
        <v>36170</v>
      </c>
      <c r="J20" s="27"/>
      <c r="K20" s="24" t="s">
        <v>381</v>
      </c>
      <c r="L20" s="25"/>
      <c r="M20" s="9">
        <v>180</v>
      </c>
    </row>
    <row r="21" spans="1:13" ht="6" customHeight="1" x14ac:dyDescent="0.3">
      <c r="A21" s="5">
        <v>20</v>
      </c>
      <c r="B21" s="6" t="s">
        <v>29</v>
      </c>
      <c r="C21" s="24" t="s">
        <v>1257</v>
      </c>
      <c r="D21" s="25"/>
      <c r="E21" s="7" t="s">
        <v>1258</v>
      </c>
      <c r="F21" s="24" t="s">
        <v>1259</v>
      </c>
      <c r="G21" s="25"/>
      <c r="H21" s="7" t="s">
        <v>1259</v>
      </c>
      <c r="I21" s="26">
        <v>36674</v>
      </c>
      <c r="J21" s="27"/>
      <c r="K21" s="24" t="s">
        <v>50</v>
      </c>
      <c r="L21" s="25"/>
      <c r="M21" s="9">
        <v>180</v>
      </c>
    </row>
    <row r="22" spans="1:13" ht="6" customHeight="1" x14ac:dyDescent="0.3">
      <c r="A22" s="5">
        <v>21</v>
      </c>
      <c r="B22" s="6" t="s">
        <v>16</v>
      </c>
      <c r="C22" s="24" t="s">
        <v>1260</v>
      </c>
      <c r="D22" s="25"/>
      <c r="E22" s="7" t="s">
        <v>1261</v>
      </c>
      <c r="F22" s="24" t="s">
        <v>1262</v>
      </c>
      <c r="G22" s="25"/>
      <c r="H22" s="7" t="s">
        <v>1262</v>
      </c>
      <c r="I22" s="26">
        <v>35711</v>
      </c>
      <c r="J22" s="27"/>
      <c r="K22" s="24" t="s">
        <v>436</v>
      </c>
      <c r="L22" s="25"/>
      <c r="M22" s="9">
        <v>186</v>
      </c>
    </row>
    <row r="23" spans="1:13" ht="6" customHeight="1" x14ac:dyDescent="0.3">
      <c r="A23" s="5">
        <v>22</v>
      </c>
      <c r="B23" s="6" t="s">
        <v>29</v>
      </c>
      <c r="C23" s="24" t="s">
        <v>1263</v>
      </c>
      <c r="D23" s="25"/>
      <c r="E23" s="7" t="s">
        <v>1264</v>
      </c>
      <c r="F23" s="24" t="s">
        <v>1265</v>
      </c>
      <c r="G23" s="25"/>
      <c r="H23" s="7" t="s">
        <v>1265</v>
      </c>
      <c r="I23" s="26">
        <v>37801</v>
      </c>
      <c r="J23" s="27"/>
      <c r="K23" s="24" t="s">
        <v>306</v>
      </c>
      <c r="L23" s="25"/>
      <c r="M23" s="9">
        <v>186</v>
      </c>
    </row>
    <row r="24" spans="1:13" ht="6" customHeight="1" x14ac:dyDescent="0.3">
      <c r="A24" s="5">
        <v>23</v>
      </c>
      <c r="B24" s="6" t="s">
        <v>11</v>
      </c>
      <c r="C24" s="24" t="s">
        <v>1266</v>
      </c>
      <c r="D24" s="25"/>
      <c r="E24" s="7" t="s">
        <v>1267</v>
      </c>
      <c r="F24" s="24" t="s">
        <v>1268</v>
      </c>
      <c r="G24" s="25"/>
      <c r="H24" s="7" t="s">
        <v>1268</v>
      </c>
      <c r="I24" s="26">
        <v>35929</v>
      </c>
      <c r="J24" s="27"/>
      <c r="K24" s="24" t="s">
        <v>436</v>
      </c>
      <c r="L24" s="25"/>
      <c r="M24" s="9">
        <v>188</v>
      </c>
    </row>
    <row r="25" spans="1:13" ht="6" customHeight="1" x14ac:dyDescent="0.3">
      <c r="A25" s="5">
        <v>24</v>
      </c>
      <c r="B25" s="6" t="s">
        <v>45</v>
      </c>
      <c r="C25" s="24" t="s">
        <v>1269</v>
      </c>
      <c r="D25" s="25"/>
      <c r="E25" s="7" t="s">
        <v>1270</v>
      </c>
      <c r="F25" s="24" t="s">
        <v>1271</v>
      </c>
      <c r="G25" s="25"/>
      <c r="H25" s="7" t="s">
        <v>1271</v>
      </c>
      <c r="I25" s="26">
        <v>33661</v>
      </c>
      <c r="J25" s="27"/>
      <c r="K25" s="24" t="s">
        <v>431</v>
      </c>
      <c r="L25" s="25"/>
      <c r="M25" s="9">
        <v>180</v>
      </c>
    </row>
    <row r="26" spans="1:13" ht="6" customHeight="1" x14ac:dyDescent="0.3">
      <c r="A26" s="5">
        <v>25</v>
      </c>
      <c r="B26" s="6" t="s">
        <v>29</v>
      </c>
      <c r="C26" s="24" t="s">
        <v>1272</v>
      </c>
      <c r="D26" s="25"/>
      <c r="E26" s="7" t="s">
        <v>669</v>
      </c>
      <c r="F26" s="24" t="s">
        <v>1273</v>
      </c>
      <c r="G26" s="25"/>
      <c r="H26" s="7" t="s">
        <v>1273</v>
      </c>
      <c r="I26" s="26">
        <v>35392</v>
      </c>
      <c r="J26" s="27"/>
      <c r="K26" s="24" t="s">
        <v>265</v>
      </c>
      <c r="L26" s="25"/>
      <c r="M26" s="9">
        <v>175</v>
      </c>
    </row>
    <row r="27" spans="1:13" ht="6" customHeight="1" x14ac:dyDescent="0.3">
      <c r="A27" s="5">
        <v>26</v>
      </c>
      <c r="B27" s="6" t="s">
        <v>29</v>
      </c>
      <c r="C27" s="24" t="s">
        <v>1274</v>
      </c>
      <c r="D27" s="25"/>
      <c r="E27" s="7" t="s">
        <v>1275</v>
      </c>
      <c r="F27" s="24" t="s">
        <v>1276</v>
      </c>
      <c r="G27" s="25"/>
      <c r="H27" s="7" t="s">
        <v>1276</v>
      </c>
      <c r="I27" s="26">
        <v>36562</v>
      </c>
      <c r="J27" s="27"/>
      <c r="K27" s="24" t="s">
        <v>381</v>
      </c>
      <c r="L27" s="25"/>
      <c r="M27" s="9">
        <v>183</v>
      </c>
    </row>
    <row r="28" spans="1:13" ht="6" customHeight="1" x14ac:dyDescent="0.3">
      <c r="A28" s="20" t="s">
        <v>110</v>
      </c>
      <c r="B28" s="28"/>
      <c r="C28" s="21"/>
      <c r="D28" s="20" t="s">
        <v>111</v>
      </c>
      <c r="E28" s="28"/>
      <c r="F28" s="21"/>
      <c r="G28" s="20" t="s">
        <v>5</v>
      </c>
      <c r="H28" s="28"/>
      <c r="I28" s="21"/>
      <c r="J28" s="20" t="s">
        <v>6</v>
      </c>
      <c r="K28" s="21"/>
      <c r="L28" s="20" t="s">
        <v>112</v>
      </c>
      <c r="M28" s="21"/>
    </row>
    <row r="29" spans="1:13" ht="6" customHeight="1" x14ac:dyDescent="0.3">
      <c r="A29" s="24" t="s">
        <v>113</v>
      </c>
      <c r="B29" s="29"/>
      <c r="C29" s="25"/>
      <c r="D29" s="24" t="s">
        <v>1277</v>
      </c>
      <c r="E29" s="29"/>
      <c r="F29" s="25"/>
      <c r="G29" s="24" t="s">
        <v>1278</v>
      </c>
      <c r="H29" s="29"/>
      <c r="I29" s="25"/>
      <c r="J29" s="24" t="s">
        <v>1279</v>
      </c>
      <c r="K29" s="25"/>
      <c r="L29" s="24" t="s">
        <v>361</v>
      </c>
      <c r="M29" s="25"/>
    </row>
    <row r="30" spans="1:13" ht="6" customHeight="1" x14ac:dyDescent="0.3">
      <c r="A30" s="24" t="s">
        <v>118</v>
      </c>
      <c r="B30" s="29"/>
      <c r="C30" s="25"/>
      <c r="D30" s="24" t="s">
        <v>1280</v>
      </c>
      <c r="E30" s="29"/>
      <c r="F30" s="25"/>
      <c r="G30" s="24" t="s">
        <v>1281</v>
      </c>
      <c r="H30" s="29"/>
      <c r="I30" s="25"/>
      <c r="J30" s="24" t="s">
        <v>1282</v>
      </c>
      <c r="K30" s="25"/>
      <c r="L30" s="24" t="s">
        <v>361</v>
      </c>
      <c r="M30" s="25"/>
    </row>
    <row r="31" spans="1:13" ht="6" customHeight="1" x14ac:dyDescent="0.3">
      <c r="A31" s="24" t="s">
        <v>118</v>
      </c>
      <c r="B31" s="29"/>
      <c r="C31" s="25"/>
      <c r="D31" s="24" t="s">
        <v>1283</v>
      </c>
      <c r="E31" s="29"/>
      <c r="F31" s="25"/>
      <c r="G31" s="24" t="s">
        <v>1284</v>
      </c>
      <c r="H31" s="29"/>
      <c r="I31" s="25"/>
      <c r="J31" s="24" t="s">
        <v>1285</v>
      </c>
      <c r="K31" s="25"/>
      <c r="L31" s="24" t="s">
        <v>361</v>
      </c>
      <c r="M31" s="25"/>
    </row>
    <row r="32" spans="1:13" ht="6" customHeight="1" x14ac:dyDescent="0.3">
      <c r="A32" s="24" t="s">
        <v>118</v>
      </c>
      <c r="B32" s="29"/>
      <c r="C32" s="25"/>
      <c r="D32" s="24" t="s">
        <v>1286</v>
      </c>
      <c r="E32" s="29"/>
      <c r="F32" s="25"/>
      <c r="G32" s="24" t="s">
        <v>1287</v>
      </c>
      <c r="H32" s="29"/>
      <c r="I32" s="25"/>
      <c r="J32" s="24" t="s">
        <v>1288</v>
      </c>
      <c r="K32" s="25"/>
      <c r="L32" s="24" t="s">
        <v>361</v>
      </c>
      <c r="M32" s="25"/>
    </row>
    <row r="33" spans="1:14" ht="6" customHeight="1" x14ac:dyDescent="0.3">
      <c r="A33" s="24" t="s">
        <v>131</v>
      </c>
      <c r="B33" s="29"/>
      <c r="C33" s="25"/>
      <c r="D33" s="24" t="s">
        <v>1289</v>
      </c>
      <c r="E33" s="29"/>
      <c r="F33" s="25"/>
      <c r="G33" s="24" t="s">
        <v>1290</v>
      </c>
      <c r="H33" s="29"/>
      <c r="I33" s="25"/>
      <c r="J33" s="24" t="s">
        <v>1291</v>
      </c>
      <c r="K33" s="25"/>
      <c r="L33" s="24" t="s">
        <v>1292</v>
      </c>
      <c r="M33" s="25"/>
    </row>
    <row r="34" spans="1:14" ht="10" customHeight="1" x14ac:dyDescent="0.3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2"/>
    </row>
    <row r="35" spans="1:14" ht="8.25" customHeight="1" x14ac:dyDescent="0.3">
      <c r="A35" s="19" t="s">
        <v>1293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</sheetData>
  <mergeCells count="140">
    <mergeCell ref="A34:M34"/>
    <mergeCell ref="A35:N35"/>
    <mergeCell ref="A32:C32"/>
    <mergeCell ref="D32:F32"/>
    <mergeCell ref="G32:I32"/>
    <mergeCell ref="J32:K32"/>
    <mergeCell ref="L32:M32"/>
    <mergeCell ref="A33:C33"/>
    <mergeCell ref="D33:F33"/>
    <mergeCell ref="G33:I33"/>
    <mergeCell ref="J33:K33"/>
    <mergeCell ref="L33:M33"/>
    <mergeCell ref="A30:C30"/>
    <mergeCell ref="D30:F30"/>
    <mergeCell ref="G30:I30"/>
    <mergeCell ref="J30:K30"/>
    <mergeCell ref="L30:M30"/>
    <mergeCell ref="A31:C31"/>
    <mergeCell ref="D31:F31"/>
    <mergeCell ref="G31:I31"/>
    <mergeCell ref="J31:K31"/>
    <mergeCell ref="L31:M31"/>
    <mergeCell ref="A28:C28"/>
    <mergeCell ref="D28:F28"/>
    <mergeCell ref="G28:I28"/>
    <mergeCell ref="J28:K28"/>
    <mergeCell ref="L28:M28"/>
    <mergeCell ref="A29:C29"/>
    <mergeCell ref="D29:F29"/>
    <mergeCell ref="G29:I29"/>
    <mergeCell ref="J29:K29"/>
    <mergeCell ref="L29:M29"/>
    <mergeCell ref="C25:D25"/>
    <mergeCell ref="F25:G25"/>
    <mergeCell ref="I25:J25"/>
    <mergeCell ref="K25:L25"/>
    <mergeCell ref="C26:D26"/>
    <mergeCell ref="F26:G26"/>
    <mergeCell ref="I26:J26"/>
    <mergeCell ref="K26:L26"/>
    <mergeCell ref="C27:D27"/>
    <mergeCell ref="F27:G27"/>
    <mergeCell ref="I27:J27"/>
    <mergeCell ref="K27:L27"/>
    <mergeCell ref="C22:D22"/>
    <mergeCell ref="F22:G22"/>
    <mergeCell ref="I22:J22"/>
    <mergeCell ref="K22:L22"/>
    <mergeCell ref="C23:D23"/>
    <mergeCell ref="F23:G23"/>
    <mergeCell ref="I23:J23"/>
    <mergeCell ref="K23:L23"/>
    <mergeCell ref="C24:D24"/>
    <mergeCell ref="F24:G24"/>
    <mergeCell ref="I24:J24"/>
    <mergeCell ref="K24:L24"/>
    <mergeCell ref="C19:D19"/>
    <mergeCell ref="F19:G19"/>
    <mergeCell ref="I19:J19"/>
    <mergeCell ref="K19:L19"/>
    <mergeCell ref="C20:D20"/>
    <mergeCell ref="F20:G20"/>
    <mergeCell ref="I20:J20"/>
    <mergeCell ref="K20:L20"/>
    <mergeCell ref="C21:D21"/>
    <mergeCell ref="F21:G21"/>
    <mergeCell ref="I21:J21"/>
    <mergeCell ref="K21:L21"/>
    <mergeCell ref="C16:D16"/>
    <mergeCell ref="F16:G16"/>
    <mergeCell ref="I16:J16"/>
    <mergeCell ref="K16:L16"/>
    <mergeCell ref="C17:D17"/>
    <mergeCell ref="F17:G17"/>
    <mergeCell ref="I17:J17"/>
    <mergeCell ref="K17:L17"/>
    <mergeCell ref="C18:D18"/>
    <mergeCell ref="F18:G18"/>
    <mergeCell ref="I18:J18"/>
    <mergeCell ref="K18:L18"/>
    <mergeCell ref="C13:D13"/>
    <mergeCell ref="F13:G13"/>
    <mergeCell ref="I13:J13"/>
    <mergeCell ref="K13:L13"/>
    <mergeCell ref="C14:D14"/>
    <mergeCell ref="F14:G14"/>
    <mergeCell ref="I14:J14"/>
    <mergeCell ref="K14:L14"/>
    <mergeCell ref="C15:D15"/>
    <mergeCell ref="F15:G15"/>
    <mergeCell ref="I15:J15"/>
    <mergeCell ref="K15:L15"/>
    <mergeCell ref="C10:D10"/>
    <mergeCell ref="F10:G10"/>
    <mergeCell ref="I10:J10"/>
    <mergeCell ref="K10:L10"/>
    <mergeCell ref="C11:D11"/>
    <mergeCell ref="F11:G11"/>
    <mergeCell ref="I11:J11"/>
    <mergeCell ref="K11:L11"/>
    <mergeCell ref="C12:D12"/>
    <mergeCell ref="F12:G12"/>
    <mergeCell ref="I12:J12"/>
    <mergeCell ref="K12:L12"/>
    <mergeCell ref="C7:D7"/>
    <mergeCell ref="F7:G7"/>
    <mergeCell ref="I7:J7"/>
    <mergeCell ref="K7:L7"/>
    <mergeCell ref="C8:D8"/>
    <mergeCell ref="F8:G8"/>
    <mergeCell ref="I8:J8"/>
    <mergeCell ref="K8:L8"/>
    <mergeCell ref="C9:D9"/>
    <mergeCell ref="F9:G9"/>
    <mergeCell ref="I9:J9"/>
    <mergeCell ref="K9:L9"/>
    <mergeCell ref="C4:D4"/>
    <mergeCell ref="F4:G4"/>
    <mergeCell ref="I4:J4"/>
    <mergeCell ref="K4:L4"/>
    <mergeCell ref="C5:D5"/>
    <mergeCell ref="F5:G5"/>
    <mergeCell ref="I5:J5"/>
    <mergeCell ref="K5:L5"/>
    <mergeCell ref="C6:D6"/>
    <mergeCell ref="F6:G6"/>
    <mergeCell ref="I6:J6"/>
    <mergeCell ref="K6:L6"/>
    <mergeCell ref="C1:D1"/>
    <mergeCell ref="F1:G1"/>
    <mergeCell ref="I1:J1"/>
    <mergeCell ref="K1:L1"/>
    <mergeCell ref="C2:D2"/>
    <mergeCell ref="F2:G2"/>
    <mergeCell ref="I2:J2"/>
    <mergeCell ref="K2:L2"/>
    <mergeCell ref="C3:D3"/>
    <mergeCell ref="F3:G3"/>
    <mergeCell ref="I3:J3"/>
    <mergeCell ref="K3:L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3"/>
  <sheetViews>
    <sheetView zoomScale="150" zoomScaleNormal="150" workbookViewId="0">
      <selection activeCell="M13" sqref="M13"/>
    </sheetView>
  </sheetViews>
  <sheetFormatPr defaultRowHeight="13" x14ac:dyDescent="0.3"/>
  <cols>
    <col min="1" max="1" width="1.796875" customWidth="1"/>
    <col min="2" max="2" width="2.8984375" customWidth="1"/>
    <col min="3" max="3" width="12.8984375" customWidth="1"/>
    <col min="4" max="4" width="2.8984375" customWidth="1"/>
    <col min="5" max="5" width="12.19921875" customWidth="1"/>
    <col min="6" max="6" width="9.59765625" customWidth="1"/>
    <col min="7" max="7" width="4.8984375" customWidth="1"/>
    <col min="8" max="8" width="9.796875" customWidth="1"/>
    <col min="9" max="9" width="2.69921875" customWidth="1"/>
    <col min="10" max="10" width="3.796875" customWidth="1"/>
    <col min="11" max="11" width="12.8984375" customWidth="1"/>
    <col min="12" max="13" width="8" customWidth="1"/>
    <col min="14" max="14" width="2.69921875" customWidth="1"/>
  </cols>
  <sheetData>
    <row r="1" spans="1:13" ht="6" customHeight="1" x14ac:dyDescent="0.3">
      <c r="A1" s="1" t="s">
        <v>2</v>
      </c>
      <c r="B1" s="2" t="s">
        <v>3</v>
      </c>
      <c r="C1" s="3" t="s">
        <v>4</v>
      </c>
      <c r="D1" s="20" t="s">
        <v>5</v>
      </c>
      <c r="E1" s="21"/>
      <c r="F1" s="20" t="s">
        <v>6</v>
      </c>
      <c r="G1" s="21"/>
      <c r="H1" s="4" t="s">
        <v>7</v>
      </c>
      <c r="I1" s="20" t="s">
        <v>8</v>
      </c>
      <c r="J1" s="21"/>
      <c r="K1" s="20" t="s">
        <v>9</v>
      </c>
      <c r="L1" s="21"/>
      <c r="M1" s="2" t="s">
        <v>10</v>
      </c>
    </row>
    <row r="2" spans="1:13" ht="6" customHeight="1" x14ac:dyDescent="0.3">
      <c r="A2" s="5">
        <v>1</v>
      </c>
      <c r="B2" s="6" t="s">
        <v>11</v>
      </c>
      <c r="C2" s="7" t="s">
        <v>1294</v>
      </c>
      <c r="D2" s="24" t="s">
        <v>1295</v>
      </c>
      <c r="E2" s="25"/>
      <c r="F2" s="24" t="s">
        <v>1296</v>
      </c>
      <c r="G2" s="25"/>
      <c r="H2" s="7" t="s">
        <v>1296</v>
      </c>
      <c r="I2" s="26">
        <v>31772</v>
      </c>
      <c r="J2" s="27"/>
      <c r="K2" s="24" t="s">
        <v>64</v>
      </c>
      <c r="L2" s="25"/>
      <c r="M2" s="9">
        <v>188</v>
      </c>
    </row>
    <row r="3" spans="1:13" ht="6" customHeight="1" x14ac:dyDescent="0.3">
      <c r="A3" s="5">
        <v>2</v>
      </c>
      <c r="B3" s="6" t="s">
        <v>16</v>
      </c>
      <c r="C3" s="7" t="s">
        <v>1297</v>
      </c>
      <c r="D3" s="24" t="s">
        <v>1298</v>
      </c>
      <c r="E3" s="25"/>
      <c r="F3" s="24" t="s">
        <v>1299</v>
      </c>
      <c r="G3" s="25"/>
      <c r="H3" s="7" t="s">
        <v>1299</v>
      </c>
      <c r="I3" s="26">
        <v>35152</v>
      </c>
      <c r="J3" s="27"/>
      <c r="K3" s="24" t="s">
        <v>541</v>
      </c>
      <c r="L3" s="25"/>
      <c r="M3" s="9">
        <v>186</v>
      </c>
    </row>
    <row r="4" spans="1:13" ht="6" customHeight="1" x14ac:dyDescent="0.3">
      <c r="A4" s="5">
        <v>3</v>
      </c>
      <c r="B4" s="6" t="s">
        <v>16</v>
      </c>
      <c r="C4" s="7" t="s">
        <v>1300</v>
      </c>
      <c r="D4" s="24" t="s">
        <v>1301</v>
      </c>
      <c r="E4" s="25"/>
      <c r="F4" s="24" t="s">
        <v>1302</v>
      </c>
      <c r="G4" s="25"/>
      <c r="H4" s="7" t="s">
        <v>1303</v>
      </c>
      <c r="I4" s="26">
        <v>35865</v>
      </c>
      <c r="J4" s="27"/>
      <c r="K4" s="24" t="s">
        <v>1304</v>
      </c>
      <c r="L4" s="25"/>
      <c r="M4" s="9">
        <v>190</v>
      </c>
    </row>
    <row r="5" spans="1:13" ht="6" customHeight="1" x14ac:dyDescent="0.3">
      <c r="A5" s="5">
        <v>4</v>
      </c>
      <c r="B5" s="6" t="s">
        <v>16</v>
      </c>
      <c r="C5" s="7" t="s">
        <v>1305</v>
      </c>
      <c r="D5" s="24" t="s">
        <v>1306</v>
      </c>
      <c r="E5" s="25"/>
      <c r="F5" s="24" t="s">
        <v>1307</v>
      </c>
      <c r="G5" s="25"/>
      <c r="H5" s="7" t="s">
        <v>1307</v>
      </c>
      <c r="I5" s="26">
        <v>34084</v>
      </c>
      <c r="J5" s="27"/>
      <c r="K5" s="24" t="s">
        <v>105</v>
      </c>
      <c r="L5" s="25"/>
      <c r="M5" s="9">
        <v>191</v>
      </c>
    </row>
    <row r="6" spans="1:13" ht="6" customHeight="1" x14ac:dyDescent="0.3">
      <c r="A6" s="5">
        <v>5</v>
      </c>
      <c r="B6" s="6" t="s">
        <v>16</v>
      </c>
      <c r="C6" s="7" t="s">
        <v>1308</v>
      </c>
      <c r="D6" s="24" t="s">
        <v>579</v>
      </c>
      <c r="E6" s="25"/>
      <c r="F6" s="24" t="s">
        <v>1309</v>
      </c>
      <c r="G6" s="25"/>
      <c r="H6" s="7" t="s">
        <v>1309</v>
      </c>
      <c r="I6" s="26">
        <v>36111</v>
      </c>
      <c r="J6" s="27"/>
      <c r="K6" s="24" t="s">
        <v>409</v>
      </c>
      <c r="L6" s="25"/>
      <c r="M6" s="9">
        <v>178</v>
      </c>
    </row>
    <row r="7" spans="1:13" ht="6" customHeight="1" x14ac:dyDescent="0.3">
      <c r="A7" s="5">
        <v>6</v>
      </c>
      <c r="B7" s="6" t="s">
        <v>29</v>
      </c>
      <c r="C7" s="7" t="s">
        <v>1310</v>
      </c>
      <c r="D7" s="24" t="s">
        <v>1311</v>
      </c>
      <c r="E7" s="25"/>
      <c r="F7" s="24" t="s">
        <v>1312</v>
      </c>
      <c r="G7" s="25"/>
      <c r="H7" s="7" t="s">
        <v>1313</v>
      </c>
      <c r="I7" s="26">
        <v>36264</v>
      </c>
      <c r="J7" s="27"/>
      <c r="K7" s="24" t="s">
        <v>487</v>
      </c>
      <c r="L7" s="25"/>
      <c r="M7" s="9">
        <v>184</v>
      </c>
    </row>
    <row r="8" spans="1:13" ht="6" customHeight="1" x14ac:dyDescent="0.3">
      <c r="A8" s="5">
        <v>7</v>
      </c>
      <c r="B8" s="6" t="s">
        <v>45</v>
      </c>
      <c r="C8" s="7" t="s">
        <v>1314</v>
      </c>
      <c r="D8" s="24" t="s">
        <v>1315</v>
      </c>
      <c r="E8" s="25"/>
      <c r="F8" s="24" t="s">
        <v>1316</v>
      </c>
      <c r="G8" s="25"/>
      <c r="H8" s="7" t="s">
        <v>1316</v>
      </c>
      <c r="I8" s="26">
        <v>33318</v>
      </c>
      <c r="J8" s="27"/>
      <c r="K8" s="24" t="s">
        <v>41</v>
      </c>
      <c r="L8" s="25"/>
      <c r="M8" s="9">
        <v>173</v>
      </c>
    </row>
    <row r="9" spans="1:13" ht="6" customHeight="1" x14ac:dyDescent="0.3">
      <c r="A9" s="5">
        <v>8</v>
      </c>
      <c r="B9" s="6" t="s">
        <v>29</v>
      </c>
      <c r="C9" s="7" t="s">
        <v>1317</v>
      </c>
      <c r="D9" s="24" t="s">
        <v>1318</v>
      </c>
      <c r="E9" s="25"/>
      <c r="F9" s="24" t="s">
        <v>1319</v>
      </c>
      <c r="G9" s="25"/>
      <c r="H9" s="7" t="s">
        <v>1319</v>
      </c>
      <c r="I9" s="26">
        <v>36552</v>
      </c>
      <c r="J9" s="27"/>
      <c r="K9" s="24" t="s">
        <v>253</v>
      </c>
      <c r="L9" s="25"/>
      <c r="M9" s="9">
        <v>187</v>
      </c>
    </row>
    <row r="10" spans="1:13" ht="6" customHeight="1" x14ac:dyDescent="0.3">
      <c r="A10" s="5">
        <v>9</v>
      </c>
      <c r="B10" s="6" t="s">
        <v>45</v>
      </c>
      <c r="C10" s="7" t="s">
        <v>1320</v>
      </c>
      <c r="D10" s="24" t="s">
        <v>1321</v>
      </c>
      <c r="E10" s="25"/>
      <c r="F10" s="24" t="s">
        <v>1322</v>
      </c>
      <c r="G10" s="25"/>
      <c r="H10" s="7" t="s">
        <v>1322</v>
      </c>
      <c r="I10" s="26">
        <v>31685</v>
      </c>
      <c r="J10" s="27"/>
      <c r="K10" s="24" t="s">
        <v>330</v>
      </c>
      <c r="L10" s="25"/>
      <c r="M10" s="9">
        <v>193</v>
      </c>
    </row>
    <row r="11" spans="1:13" ht="6" customHeight="1" x14ac:dyDescent="0.3">
      <c r="A11" s="5">
        <v>10</v>
      </c>
      <c r="B11" s="6" t="s">
        <v>45</v>
      </c>
      <c r="C11" s="7" t="s">
        <v>1323</v>
      </c>
      <c r="D11" s="24" t="s">
        <v>1324</v>
      </c>
      <c r="E11" s="25"/>
      <c r="F11" s="24" t="s">
        <v>1325</v>
      </c>
      <c r="G11" s="25"/>
      <c r="H11" s="7" t="s">
        <v>1326</v>
      </c>
      <c r="I11" s="26">
        <v>36149</v>
      </c>
      <c r="J11" s="27"/>
      <c r="K11" s="24" t="s">
        <v>54</v>
      </c>
      <c r="L11" s="25"/>
      <c r="M11" s="9">
        <v>178</v>
      </c>
    </row>
    <row r="12" spans="1:13" ht="6" customHeight="1" x14ac:dyDescent="0.3">
      <c r="A12" s="5">
        <v>11</v>
      </c>
      <c r="B12" s="6" t="s">
        <v>45</v>
      </c>
      <c r="C12" s="7" t="s">
        <v>1327</v>
      </c>
      <c r="D12" s="24" t="s">
        <v>1328</v>
      </c>
      <c r="E12" s="25"/>
      <c r="F12" s="24" t="s">
        <v>1329</v>
      </c>
      <c r="G12" s="25"/>
      <c r="H12" s="7" t="s">
        <v>1329</v>
      </c>
      <c r="I12" s="26">
        <v>35565</v>
      </c>
      <c r="J12" s="27"/>
      <c r="K12" s="24" t="s">
        <v>409</v>
      </c>
      <c r="L12" s="25"/>
      <c r="M12" s="9">
        <v>178</v>
      </c>
    </row>
    <row r="13" spans="1:13" ht="6" customHeight="1" x14ac:dyDescent="0.3">
      <c r="A13" s="5">
        <v>12</v>
      </c>
      <c r="B13" s="6" t="s">
        <v>45</v>
      </c>
      <c r="C13" s="7" t="s">
        <v>3523</v>
      </c>
      <c r="D13" s="24"/>
      <c r="E13" s="25"/>
      <c r="F13" s="24"/>
      <c r="G13" s="25"/>
      <c r="H13" s="7"/>
      <c r="I13" s="26">
        <v>36134</v>
      </c>
      <c r="J13" s="27"/>
      <c r="K13" s="24"/>
      <c r="L13" s="25"/>
      <c r="M13" s="9"/>
    </row>
    <row r="14" spans="1:13" ht="6" customHeight="1" x14ac:dyDescent="0.3">
      <c r="A14" s="5">
        <v>13</v>
      </c>
      <c r="B14" s="6" t="s">
        <v>16</v>
      </c>
      <c r="C14" s="7" t="s">
        <v>1330</v>
      </c>
      <c r="D14" s="24" t="s">
        <v>1331</v>
      </c>
      <c r="E14" s="25"/>
      <c r="F14" s="24" t="s">
        <v>1332</v>
      </c>
      <c r="G14" s="25"/>
      <c r="H14" s="7" t="s">
        <v>1332</v>
      </c>
      <c r="I14" s="26">
        <v>36170</v>
      </c>
      <c r="J14" s="27"/>
      <c r="K14" s="24" t="s">
        <v>1304</v>
      </c>
      <c r="L14" s="25"/>
      <c r="M14" s="9">
        <v>178</v>
      </c>
    </row>
    <row r="15" spans="1:13" ht="6" customHeight="1" x14ac:dyDescent="0.3">
      <c r="A15" s="5">
        <v>14</v>
      </c>
      <c r="B15" s="6" t="s">
        <v>29</v>
      </c>
      <c r="C15" s="7" t="s">
        <v>1333</v>
      </c>
      <c r="D15" s="24" t="s">
        <v>1334</v>
      </c>
      <c r="E15" s="25"/>
      <c r="F15" s="24" t="s">
        <v>1335</v>
      </c>
      <c r="G15" s="25"/>
      <c r="H15" s="7" t="s">
        <v>1335</v>
      </c>
      <c r="I15" s="26">
        <v>34792</v>
      </c>
      <c r="J15" s="27"/>
      <c r="K15" s="24" t="s">
        <v>33</v>
      </c>
      <c r="L15" s="25"/>
      <c r="M15" s="9">
        <v>191</v>
      </c>
    </row>
    <row r="16" spans="1:13" ht="6" customHeight="1" x14ac:dyDescent="0.3">
      <c r="A16" s="5">
        <v>15</v>
      </c>
      <c r="B16" s="6" t="s">
        <v>29</v>
      </c>
      <c r="C16" s="7" t="s">
        <v>1336</v>
      </c>
      <c r="D16" s="24" t="s">
        <v>1337</v>
      </c>
      <c r="E16" s="25"/>
      <c r="F16" s="24" t="s">
        <v>1338</v>
      </c>
      <c r="G16" s="25"/>
      <c r="H16" s="7" t="s">
        <v>1338</v>
      </c>
      <c r="I16" s="26">
        <v>34029</v>
      </c>
      <c r="J16" s="27"/>
      <c r="K16" s="24" t="s">
        <v>487</v>
      </c>
      <c r="L16" s="25"/>
      <c r="M16" s="9">
        <v>177</v>
      </c>
    </row>
    <row r="17" spans="1:13" ht="6" customHeight="1" x14ac:dyDescent="0.3">
      <c r="A17" s="5">
        <v>16</v>
      </c>
      <c r="B17" s="6" t="s">
        <v>11</v>
      </c>
      <c r="C17" s="7" t="s">
        <v>1339</v>
      </c>
      <c r="D17" s="24" t="s">
        <v>1340</v>
      </c>
      <c r="E17" s="25"/>
      <c r="F17" s="24" t="s">
        <v>1341</v>
      </c>
      <c r="G17" s="25"/>
      <c r="H17" s="7" t="s">
        <v>1342</v>
      </c>
      <c r="I17" s="26">
        <v>31134</v>
      </c>
      <c r="J17" s="27"/>
      <c r="K17" s="24" t="s">
        <v>261</v>
      </c>
      <c r="L17" s="25"/>
      <c r="M17" s="9">
        <v>187</v>
      </c>
    </row>
    <row r="18" spans="1:13" ht="6" customHeight="1" x14ac:dyDescent="0.3">
      <c r="A18" s="5">
        <v>17</v>
      </c>
      <c r="B18" s="6" t="s">
        <v>16</v>
      </c>
      <c r="C18" s="7" t="s">
        <v>1343</v>
      </c>
      <c r="D18" s="24" t="s">
        <v>1344</v>
      </c>
      <c r="E18" s="25"/>
      <c r="F18" s="24" t="s">
        <v>1345</v>
      </c>
      <c r="G18" s="25"/>
      <c r="H18" s="7" t="s">
        <v>1345</v>
      </c>
      <c r="I18" s="26">
        <v>36974</v>
      </c>
      <c r="J18" s="27"/>
      <c r="K18" s="24" t="s">
        <v>436</v>
      </c>
      <c r="L18" s="25"/>
      <c r="M18" s="9">
        <v>192</v>
      </c>
    </row>
    <row r="19" spans="1:13" ht="6" customHeight="1" x14ac:dyDescent="0.3">
      <c r="A19" s="5">
        <v>18</v>
      </c>
      <c r="B19" s="6" t="s">
        <v>16</v>
      </c>
      <c r="C19" s="7" t="s">
        <v>1346</v>
      </c>
      <c r="D19" s="24" t="s">
        <v>1347</v>
      </c>
      <c r="E19" s="25"/>
      <c r="F19" s="24" t="s">
        <v>1348</v>
      </c>
      <c r="G19" s="25"/>
      <c r="H19" s="7" t="s">
        <v>1348</v>
      </c>
      <c r="I19" s="26">
        <v>36095</v>
      </c>
      <c r="J19" s="27"/>
      <c r="K19" s="24" t="s">
        <v>541</v>
      </c>
      <c r="L19" s="25"/>
      <c r="M19" s="9">
        <v>186</v>
      </c>
    </row>
    <row r="20" spans="1:13" ht="6" customHeight="1" x14ac:dyDescent="0.3">
      <c r="A20" s="5">
        <v>19</v>
      </c>
      <c r="B20" s="6" t="s">
        <v>45</v>
      </c>
      <c r="C20" s="7" t="s">
        <v>1349</v>
      </c>
      <c r="D20" s="24" t="s">
        <v>1350</v>
      </c>
      <c r="E20" s="25"/>
      <c r="F20" s="24" t="s">
        <v>1351</v>
      </c>
      <c r="G20" s="25"/>
      <c r="H20" s="7" t="s">
        <v>1351</v>
      </c>
      <c r="I20" s="26">
        <v>32130</v>
      </c>
      <c r="J20" s="27"/>
      <c r="K20" s="24" t="s">
        <v>253</v>
      </c>
      <c r="L20" s="25"/>
      <c r="M20" s="9">
        <v>187</v>
      </c>
    </row>
    <row r="21" spans="1:13" ht="6" customHeight="1" x14ac:dyDescent="0.3">
      <c r="A21" s="5">
        <v>20</v>
      </c>
      <c r="B21" s="6" t="s">
        <v>45</v>
      </c>
      <c r="C21" s="7" t="s">
        <v>1352</v>
      </c>
      <c r="D21" s="24" t="s">
        <v>1353</v>
      </c>
      <c r="E21" s="25"/>
      <c r="F21" s="24" t="s">
        <v>1354</v>
      </c>
      <c r="G21" s="25"/>
      <c r="H21" s="7" t="s">
        <v>1354</v>
      </c>
      <c r="I21" s="26">
        <v>35229</v>
      </c>
      <c r="J21" s="27"/>
      <c r="K21" s="24" t="s">
        <v>541</v>
      </c>
      <c r="L21" s="25"/>
      <c r="M21" s="9">
        <v>180</v>
      </c>
    </row>
    <row r="22" spans="1:13" ht="6" customHeight="1" x14ac:dyDescent="0.3">
      <c r="A22" s="5">
        <v>21</v>
      </c>
      <c r="B22" s="6" t="s">
        <v>16</v>
      </c>
      <c r="C22" s="7" t="s">
        <v>1355</v>
      </c>
      <c r="D22" s="24" t="s">
        <v>1356</v>
      </c>
      <c r="E22" s="25"/>
      <c r="F22" s="24" t="s">
        <v>1357</v>
      </c>
      <c r="G22" s="25"/>
      <c r="H22" s="7" t="s">
        <v>1358</v>
      </c>
      <c r="I22" s="26">
        <v>35109</v>
      </c>
      <c r="J22" s="27"/>
      <c r="K22" s="24" t="s">
        <v>541</v>
      </c>
      <c r="L22" s="25"/>
      <c r="M22" s="9">
        <v>184</v>
      </c>
    </row>
    <row r="23" spans="1:13" ht="6" customHeight="1" x14ac:dyDescent="0.3">
      <c r="A23" s="5">
        <v>22</v>
      </c>
      <c r="B23" s="6" t="s">
        <v>16</v>
      </c>
      <c r="C23" s="7" t="s">
        <v>1359</v>
      </c>
      <c r="D23" s="24" t="s">
        <v>1360</v>
      </c>
      <c r="E23" s="25"/>
      <c r="F23" s="24" t="s">
        <v>1357</v>
      </c>
      <c r="G23" s="25"/>
      <c r="H23" s="7" t="s">
        <v>1361</v>
      </c>
      <c r="I23" s="26">
        <v>35709</v>
      </c>
      <c r="J23" s="27"/>
      <c r="K23" s="24" t="s">
        <v>330</v>
      </c>
      <c r="L23" s="25"/>
      <c r="M23" s="9">
        <v>184</v>
      </c>
    </row>
    <row r="24" spans="1:13" ht="6" customHeight="1" x14ac:dyDescent="0.3">
      <c r="A24" s="5">
        <v>23</v>
      </c>
      <c r="B24" s="6" t="s">
        <v>11</v>
      </c>
      <c r="C24" s="7" t="s">
        <v>1362</v>
      </c>
      <c r="D24" s="24" t="s">
        <v>1363</v>
      </c>
      <c r="E24" s="25"/>
      <c r="F24" s="24" t="s">
        <v>1364</v>
      </c>
      <c r="G24" s="25"/>
      <c r="H24" s="7" t="s">
        <v>1364</v>
      </c>
      <c r="I24" s="26">
        <v>34027</v>
      </c>
      <c r="J24" s="27"/>
      <c r="K24" s="24" t="s">
        <v>395</v>
      </c>
      <c r="L24" s="25"/>
      <c r="M24" s="9">
        <v>195</v>
      </c>
    </row>
    <row r="25" spans="1:13" ht="6" customHeight="1" x14ac:dyDescent="0.3">
      <c r="A25" s="5">
        <v>24</v>
      </c>
      <c r="B25" s="6" t="s">
        <v>16</v>
      </c>
      <c r="C25" s="7" t="s">
        <v>1365</v>
      </c>
      <c r="D25" s="24" t="s">
        <v>1366</v>
      </c>
      <c r="E25" s="25"/>
      <c r="F25" s="24" t="s">
        <v>1367</v>
      </c>
      <c r="G25" s="25"/>
      <c r="H25" s="7" t="s">
        <v>1368</v>
      </c>
      <c r="I25" s="26">
        <v>36305</v>
      </c>
      <c r="J25" s="27"/>
      <c r="K25" s="24" t="s">
        <v>373</v>
      </c>
      <c r="L25" s="25"/>
      <c r="M25" s="9">
        <v>194</v>
      </c>
    </row>
    <row r="26" spans="1:13" ht="6" customHeight="1" x14ac:dyDescent="0.3">
      <c r="A26" s="5">
        <v>25</v>
      </c>
      <c r="B26" s="6" t="s">
        <v>29</v>
      </c>
      <c r="C26" s="7" t="s">
        <v>1369</v>
      </c>
      <c r="D26" s="24" t="s">
        <v>1370</v>
      </c>
      <c r="E26" s="25"/>
      <c r="F26" s="24" t="s">
        <v>1371</v>
      </c>
      <c r="G26" s="25"/>
      <c r="H26" s="7" t="s">
        <v>1371</v>
      </c>
      <c r="I26" s="26">
        <v>37570</v>
      </c>
      <c r="J26" s="27"/>
      <c r="K26" s="24" t="s">
        <v>253</v>
      </c>
      <c r="L26" s="25"/>
      <c r="M26" s="9">
        <v>182</v>
      </c>
    </row>
    <row r="27" spans="1:13" ht="6" customHeight="1" x14ac:dyDescent="0.3">
      <c r="A27" s="5">
        <v>26</v>
      </c>
      <c r="B27" s="6" t="s">
        <v>45</v>
      </c>
      <c r="C27" s="7" t="s">
        <v>1372</v>
      </c>
      <c r="D27" s="24" t="s">
        <v>1373</v>
      </c>
      <c r="E27" s="25"/>
      <c r="F27" s="24" t="s">
        <v>1374</v>
      </c>
      <c r="G27" s="25"/>
      <c r="H27" s="7" t="s">
        <v>1375</v>
      </c>
      <c r="I27" s="26">
        <v>35648</v>
      </c>
      <c r="J27" s="27"/>
      <c r="K27" s="24" t="s">
        <v>1376</v>
      </c>
      <c r="L27" s="25"/>
      <c r="M27" s="9">
        <v>192</v>
      </c>
    </row>
    <row r="28" spans="1:13" ht="6" customHeight="1" x14ac:dyDescent="0.3">
      <c r="A28" s="20" t="s">
        <v>110</v>
      </c>
      <c r="B28" s="28"/>
      <c r="C28" s="28"/>
      <c r="D28" s="21"/>
      <c r="E28" s="20" t="s">
        <v>111</v>
      </c>
      <c r="F28" s="21"/>
      <c r="G28" s="20" t="s">
        <v>5</v>
      </c>
      <c r="H28" s="28"/>
      <c r="I28" s="21"/>
      <c r="J28" s="20" t="s">
        <v>6</v>
      </c>
      <c r="K28" s="21"/>
      <c r="L28" s="20" t="s">
        <v>112</v>
      </c>
      <c r="M28" s="21"/>
    </row>
    <row r="29" spans="1:13" ht="6" customHeight="1" x14ac:dyDescent="0.3">
      <c r="A29" s="24" t="s">
        <v>113</v>
      </c>
      <c r="B29" s="29"/>
      <c r="C29" s="29"/>
      <c r="D29" s="25"/>
      <c r="E29" s="24" t="s">
        <v>1377</v>
      </c>
      <c r="F29" s="25"/>
      <c r="G29" s="24" t="s">
        <v>1378</v>
      </c>
      <c r="H29" s="29"/>
      <c r="I29" s="25"/>
      <c r="J29" s="24" t="s">
        <v>1379</v>
      </c>
      <c r="K29" s="25"/>
      <c r="L29" s="24" t="s">
        <v>353</v>
      </c>
      <c r="M29" s="25"/>
    </row>
    <row r="30" spans="1:13" ht="6" customHeight="1" x14ac:dyDescent="0.3">
      <c r="A30" s="24" t="s">
        <v>118</v>
      </c>
      <c r="B30" s="29"/>
      <c r="C30" s="29"/>
      <c r="D30" s="25"/>
      <c r="E30" s="24" t="s">
        <v>1380</v>
      </c>
      <c r="F30" s="25"/>
      <c r="G30" s="24" t="s">
        <v>1381</v>
      </c>
      <c r="H30" s="29"/>
      <c r="I30" s="25"/>
      <c r="J30" s="24" t="s">
        <v>1382</v>
      </c>
      <c r="K30" s="25"/>
      <c r="L30" s="24" t="s">
        <v>353</v>
      </c>
      <c r="M30" s="25"/>
    </row>
    <row r="31" spans="1:13" ht="6" customHeight="1" x14ac:dyDescent="0.3">
      <c r="A31" s="24" t="s">
        <v>131</v>
      </c>
      <c r="B31" s="29"/>
      <c r="C31" s="29"/>
      <c r="D31" s="25"/>
      <c r="E31" s="24" t="s">
        <v>1383</v>
      </c>
      <c r="F31" s="25"/>
      <c r="G31" s="24" t="s">
        <v>1384</v>
      </c>
      <c r="H31" s="29"/>
      <c r="I31" s="25"/>
      <c r="J31" s="24" t="s">
        <v>1385</v>
      </c>
      <c r="K31" s="25"/>
      <c r="L31" s="24" t="s">
        <v>353</v>
      </c>
      <c r="M31" s="25"/>
    </row>
    <row r="32" spans="1:13" ht="10" customHeight="1" x14ac:dyDescent="0.3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2"/>
    </row>
    <row r="33" spans="1:14" ht="8.25" customHeight="1" x14ac:dyDescent="0.3">
      <c r="A33" s="19" t="s">
        <v>1386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</sheetData>
  <mergeCells count="130">
    <mergeCell ref="A32:M32"/>
    <mergeCell ref="A33:N33"/>
    <mergeCell ref="A30:D30"/>
    <mergeCell ref="E30:F30"/>
    <mergeCell ref="G30:I30"/>
    <mergeCell ref="J30:K30"/>
    <mergeCell ref="L30:M30"/>
    <mergeCell ref="A31:D31"/>
    <mergeCell ref="E31:F31"/>
    <mergeCell ref="G31:I31"/>
    <mergeCell ref="J31:K31"/>
    <mergeCell ref="L31:M31"/>
    <mergeCell ref="A28:D28"/>
    <mergeCell ref="E28:F28"/>
    <mergeCell ref="G28:I28"/>
    <mergeCell ref="J28:K28"/>
    <mergeCell ref="L28:M28"/>
    <mergeCell ref="A29:D29"/>
    <mergeCell ref="E29:F29"/>
    <mergeCell ref="G29:I29"/>
    <mergeCell ref="J29:K29"/>
    <mergeCell ref="L29:M29"/>
    <mergeCell ref="D25:E25"/>
    <mergeCell ref="F25:G25"/>
    <mergeCell ref="I25:J25"/>
    <mergeCell ref="K25:L25"/>
    <mergeCell ref="D26:E26"/>
    <mergeCell ref="F26:G26"/>
    <mergeCell ref="I26:J26"/>
    <mergeCell ref="K26:L26"/>
    <mergeCell ref="D27:E27"/>
    <mergeCell ref="F27:G27"/>
    <mergeCell ref="I27:J27"/>
    <mergeCell ref="K27:L27"/>
    <mergeCell ref="D22:E22"/>
    <mergeCell ref="F22:G22"/>
    <mergeCell ref="I22:J22"/>
    <mergeCell ref="K22:L22"/>
    <mergeCell ref="D23:E23"/>
    <mergeCell ref="F23:G23"/>
    <mergeCell ref="I23:J23"/>
    <mergeCell ref="K23:L23"/>
    <mergeCell ref="D24:E24"/>
    <mergeCell ref="F24:G24"/>
    <mergeCell ref="I24:J24"/>
    <mergeCell ref="K24:L24"/>
    <mergeCell ref="D19:E19"/>
    <mergeCell ref="F19:G19"/>
    <mergeCell ref="I19:J19"/>
    <mergeCell ref="K19:L19"/>
    <mergeCell ref="D20:E20"/>
    <mergeCell ref="F20:G20"/>
    <mergeCell ref="I20:J20"/>
    <mergeCell ref="K20:L20"/>
    <mergeCell ref="D21:E21"/>
    <mergeCell ref="F21:G21"/>
    <mergeCell ref="I21:J21"/>
    <mergeCell ref="K21:L21"/>
    <mergeCell ref="D16:E16"/>
    <mergeCell ref="F16:G16"/>
    <mergeCell ref="I16:J16"/>
    <mergeCell ref="K16:L16"/>
    <mergeCell ref="D17:E17"/>
    <mergeCell ref="F17:G17"/>
    <mergeCell ref="I17:J17"/>
    <mergeCell ref="K17:L17"/>
    <mergeCell ref="D18:E18"/>
    <mergeCell ref="F18:G18"/>
    <mergeCell ref="I18:J18"/>
    <mergeCell ref="K18:L18"/>
    <mergeCell ref="D13:E13"/>
    <mergeCell ref="F13:G13"/>
    <mergeCell ref="I13:J13"/>
    <mergeCell ref="K13:L13"/>
    <mergeCell ref="D14:E14"/>
    <mergeCell ref="F14:G14"/>
    <mergeCell ref="I14:J14"/>
    <mergeCell ref="K14:L14"/>
    <mergeCell ref="D15:E15"/>
    <mergeCell ref="F15:G15"/>
    <mergeCell ref="I15:J15"/>
    <mergeCell ref="K15:L15"/>
    <mergeCell ref="D10:E10"/>
    <mergeCell ref="F10:G10"/>
    <mergeCell ref="I10:J10"/>
    <mergeCell ref="K10:L10"/>
    <mergeCell ref="D11:E11"/>
    <mergeCell ref="F11:G11"/>
    <mergeCell ref="I11:J11"/>
    <mergeCell ref="K11:L11"/>
    <mergeCell ref="D12:E12"/>
    <mergeCell ref="F12:G12"/>
    <mergeCell ref="I12:J12"/>
    <mergeCell ref="K12:L12"/>
    <mergeCell ref="D7:E7"/>
    <mergeCell ref="F7:G7"/>
    <mergeCell ref="I7:J7"/>
    <mergeCell ref="K7:L7"/>
    <mergeCell ref="D8:E8"/>
    <mergeCell ref="F8:G8"/>
    <mergeCell ref="I8:J8"/>
    <mergeCell ref="K8:L8"/>
    <mergeCell ref="D9:E9"/>
    <mergeCell ref="F9:G9"/>
    <mergeCell ref="I9:J9"/>
    <mergeCell ref="K9:L9"/>
    <mergeCell ref="D4:E4"/>
    <mergeCell ref="F4:G4"/>
    <mergeCell ref="I4:J4"/>
    <mergeCell ref="K4:L4"/>
    <mergeCell ref="D5:E5"/>
    <mergeCell ref="F5:G5"/>
    <mergeCell ref="I5:J5"/>
    <mergeCell ref="K5:L5"/>
    <mergeCell ref="D6:E6"/>
    <mergeCell ref="F6:G6"/>
    <mergeCell ref="I6:J6"/>
    <mergeCell ref="K6:L6"/>
    <mergeCell ref="D1:E1"/>
    <mergeCell ref="F1:G1"/>
    <mergeCell ref="I1:J1"/>
    <mergeCell ref="K1:L1"/>
    <mergeCell ref="D2:E2"/>
    <mergeCell ref="F2:G2"/>
    <mergeCell ref="I2:J2"/>
    <mergeCell ref="K2:L2"/>
    <mergeCell ref="D3:E3"/>
    <mergeCell ref="F3:G3"/>
    <mergeCell ref="I3:J3"/>
    <mergeCell ref="K3:L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7"/>
  <sheetViews>
    <sheetView workbookViewId="0">
      <selection activeCell="E53" sqref="E53"/>
    </sheetView>
  </sheetViews>
  <sheetFormatPr defaultRowHeight="13" x14ac:dyDescent="0.3"/>
  <cols>
    <col min="1" max="1" width="1.796875" customWidth="1"/>
    <col min="2" max="2" width="3.09765625" customWidth="1"/>
    <col min="3" max="3" width="14.69921875" customWidth="1"/>
    <col min="4" max="4" width="1.09765625" customWidth="1"/>
    <col min="5" max="5" width="9.796875" customWidth="1"/>
    <col min="6" max="6" width="11.59765625" customWidth="1"/>
    <col min="7" max="7" width="1.796875" customWidth="1"/>
    <col min="8" max="8" width="9.59765625" customWidth="1"/>
    <col min="9" max="9" width="7.796875" customWidth="1"/>
    <col min="10" max="10" width="16.3984375" customWidth="1"/>
    <col min="11" max="11" width="6.3984375" customWidth="1"/>
    <col min="12" max="12" width="8.69921875" customWidth="1"/>
    <col min="13" max="13" width="2.69921875" customWidth="1"/>
  </cols>
  <sheetData>
    <row r="1" spans="1:12" ht="6" customHeight="1" x14ac:dyDescent="0.3">
      <c r="A1" s="1" t="s">
        <v>2</v>
      </c>
      <c r="B1" s="2" t="s">
        <v>3</v>
      </c>
      <c r="C1" s="20" t="s">
        <v>4</v>
      </c>
      <c r="D1" s="21"/>
      <c r="E1" s="4" t="s">
        <v>5</v>
      </c>
      <c r="F1" s="3" t="s">
        <v>6</v>
      </c>
      <c r="G1" s="22" t="s">
        <v>7</v>
      </c>
      <c r="H1" s="23"/>
      <c r="I1" s="2" t="s">
        <v>8</v>
      </c>
      <c r="J1" s="20" t="s">
        <v>9</v>
      </c>
      <c r="K1" s="21"/>
      <c r="L1" s="2" t="s">
        <v>10</v>
      </c>
    </row>
    <row r="2" spans="1:12" ht="6" customHeight="1" x14ac:dyDescent="0.3">
      <c r="A2" s="5">
        <v>1</v>
      </c>
      <c r="B2" s="6" t="s">
        <v>11</v>
      </c>
      <c r="C2" s="24" t="s">
        <v>1387</v>
      </c>
      <c r="D2" s="25"/>
      <c r="E2" s="7" t="s">
        <v>1388</v>
      </c>
      <c r="F2" s="7" t="s">
        <v>1389</v>
      </c>
      <c r="G2" s="24" t="s">
        <v>1389</v>
      </c>
      <c r="H2" s="25"/>
      <c r="I2" s="8">
        <v>31498</v>
      </c>
      <c r="J2" s="24" t="s">
        <v>541</v>
      </c>
      <c r="K2" s="25"/>
      <c r="L2" s="9">
        <v>193</v>
      </c>
    </row>
    <row r="3" spans="1:12" ht="6" customHeight="1" x14ac:dyDescent="0.3">
      <c r="A3" s="5">
        <v>2</v>
      </c>
      <c r="B3" s="6" t="s">
        <v>16</v>
      </c>
      <c r="C3" s="24" t="s">
        <v>1390</v>
      </c>
      <c r="D3" s="25"/>
      <c r="E3" s="7" t="s">
        <v>1391</v>
      </c>
      <c r="F3" s="7" t="s">
        <v>1392</v>
      </c>
      <c r="G3" s="24" t="s">
        <v>1392</v>
      </c>
      <c r="H3" s="25"/>
      <c r="I3" s="8">
        <v>34031</v>
      </c>
      <c r="J3" s="24" t="s">
        <v>253</v>
      </c>
      <c r="K3" s="25"/>
      <c r="L3" s="9">
        <v>190</v>
      </c>
    </row>
    <row r="4" spans="1:12" ht="6" customHeight="1" x14ac:dyDescent="0.3">
      <c r="A4" s="5">
        <v>3</v>
      </c>
      <c r="B4" s="6" t="s">
        <v>16</v>
      </c>
      <c r="C4" s="24" t="s">
        <v>1393</v>
      </c>
      <c r="D4" s="25"/>
      <c r="E4" s="7" t="s">
        <v>1394</v>
      </c>
      <c r="F4" s="7" t="s">
        <v>1395</v>
      </c>
      <c r="G4" s="24" t="s">
        <v>1395</v>
      </c>
      <c r="H4" s="25"/>
      <c r="I4" s="8">
        <v>35907</v>
      </c>
      <c r="J4" s="24" t="s">
        <v>927</v>
      </c>
      <c r="K4" s="25"/>
      <c r="L4" s="9">
        <v>180</v>
      </c>
    </row>
    <row r="5" spans="1:12" ht="6" customHeight="1" x14ac:dyDescent="0.3">
      <c r="A5" s="5">
        <v>4</v>
      </c>
      <c r="B5" s="6" t="s">
        <v>16</v>
      </c>
      <c r="C5" s="24" t="s">
        <v>1396</v>
      </c>
      <c r="D5" s="25"/>
      <c r="E5" s="7" t="s">
        <v>1397</v>
      </c>
      <c r="F5" s="7" t="s">
        <v>1398</v>
      </c>
      <c r="G5" s="24" t="s">
        <v>1398</v>
      </c>
      <c r="H5" s="25"/>
      <c r="I5" s="8">
        <v>34353</v>
      </c>
      <c r="J5" s="24" t="s">
        <v>1399</v>
      </c>
      <c r="K5" s="25"/>
      <c r="L5" s="9">
        <v>189</v>
      </c>
    </row>
    <row r="6" spans="1:12" ht="6" customHeight="1" x14ac:dyDescent="0.3">
      <c r="A6" s="5">
        <v>5</v>
      </c>
      <c r="B6" s="6" t="s">
        <v>16</v>
      </c>
      <c r="C6" s="24" t="s">
        <v>1400</v>
      </c>
      <c r="D6" s="25"/>
      <c r="E6" s="7" t="s">
        <v>1401</v>
      </c>
      <c r="F6" s="7" t="s">
        <v>1402</v>
      </c>
      <c r="G6" s="24" t="s">
        <v>1402</v>
      </c>
      <c r="H6" s="25"/>
      <c r="I6" s="8">
        <v>35329</v>
      </c>
      <c r="J6" s="24" t="s">
        <v>395</v>
      </c>
      <c r="K6" s="25"/>
      <c r="L6" s="9">
        <v>186</v>
      </c>
    </row>
    <row r="7" spans="1:12" ht="6" customHeight="1" x14ac:dyDescent="0.3">
      <c r="A7" s="5">
        <v>6</v>
      </c>
      <c r="B7" s="6" t="s">
        <v>29</v>
      </c>
      <c r="C7" s="24" t="s">
        <v>1403</v>
      </c>
      <c r="D7" s="25"/>
      <c r="E7" s="7" t="s">
        <v>1404</v>
      </c>
      <c r="F7" s="7" t="s">
        <v>1405</v>
      </c>
      <c r="G7" s="24" t="s">
        <v>1405</v>
      </c>
      <c r="H7" s="25"/>
      <c r="I7" s="8">
        <v>34738</v>
      </c>
      <c r="J7" s="24" t="s">
        <v>541</v>
      </c>
      <c r="K7" s="25"/>
      <c r="L7" s="9">
        <v>177</v>
      </c>
    </row>
    <row r="8" spans="1:12" ht="6" customHeight="1" x14ac:dyDescent="0.3">
      <c r="A8" s="5">
        <v>7</v>
      </c>
      <c r="B8" s="6" t="s">
        <v>45</v>
      </c>
      <c r="C8" s="24" t="s">
        <v>1406</v>
      </c>
      <c r="D8" s="25"/>
      <c r="E8" s="7" t="s">
        <v>1407</v>
      </c>
      <c r="F8" s="7" t="s">
        <v>1408</v>
      </c>
      <c r="G8" s="24" t="s">
        <v>1408</v>
      </c>
      <c r="H8" s="25"/>
      <c r="I8" s="8">
        <v>36322</v>
      </c>
      <c r="J8" s="24" t="s">
        <v>381</v>
      </c>
      <c r="K8" s="25"/>
      <c r="L8" s="9">
        <v>190</v>
      </c>
    </row>
    <row r="9" spans="1:12" ht="6" customHeight="1" x14ac:dyDescent="0.3">
      <c r="A9" s="5">
        <v>8</v>
      </c>
      <c r="B9" s="6" t="s">
        <v>29</v>
      </c>
      <c r="C9" s="24" t="s">
        <v>1409</v>
      </c>
      <c r="D9" s="25"/>
      <c r="E9" s="7" t="s">
        <v>1410</v>
      </c>
      <c r="F9" s="7" t="s">
        <v>1411</v>
      </c>
      <c r="G9" s="24" t="s">
        <v>1411</v>
      </c>
      <c r="H9" s="25"/>
      <c r="I9" s="8">
        <v>34736</v>
      </c>
      <c r="J9" s="24" t="s">
        <v>541</v>
      </c>
      <c r="K9" s="25"/>
      <c r="L9" s="9">
        <v>189</v>
      </c>
    </row>
    <row r="10" spans="1:12" ht="6" customHeight="1" x14ac:dyDescent="0.3">
      <c r="A10" s="5">
        <v>9</v>
      </c>
      <c r="B10" s="6" t="s">
        <v>45</v>
      </c>
      <c r="C10" s="24" t="s">
        <v>1412</v>
      </c>
      <c r="D10" s="25"/>
      <c r="E10" s="7" t="s">
        <v>1413</v>
      </c>
      <c r="F10" s="7" t="s">
        <v>1414</v>
      </c>
      <c r="G10" s="24" t="s">
        <v>1414</v>
      </c>
      <c r="H10" s="25"/>
      <c r="I10" s="8">
        <v>34009</v>
      </c>
      <c r="J10" s="24" t="s">
        <v>1415</v>
      </c>
      <c r="K10" s="25"/>
      <c r="L10" s="9">
        <v>188</v>
      </c>
    </row>
    <row r="11" spans="1:12" ht="6" customHeight="1" x14ac:dyDescent="0.3">
      <c r="A11" s="5">
        <v>10</v>
      </c>
      <c r="B11" s="6" t="s">
        <v>45</v>
      </c>
      <c r="C11" s="24" t="s">
        <v>1416</v>
      </c>
      <c r="D11" s="25"/>
      <c r="E11" s="7" t="s">
        <v>1417</v>
      </c>
      <c r="F11" s="7" t="s">
        <v>1418</v>
      </c>
      <c r="G11" s="24" t="s">
        <v>1418</v>
      </c>
      <c r="H11" s="25"/>
      <c r="I11" s="8">
        <v>34894</v>
      </c>
      <c r="J11" s="24" t="s">
        <v>541</v>
      </c>
      <c r="K11" s="25"/>
      <c r="L11" s="9">
        <v>176</v>
      </c>
    </row>
    <row r="12" spans="1:12" ht="6" customHeight="1" x14ac:dyDescent="0.3">
      <c r="A12" s="5">
        <v>11</v>
      </c>
      <c r="B12" s="6" t="s">
        <v>29</v>
      </c>
      <c r="C12" s="24" t="s">
        <v>1419</v>
      </c>
      <c r="D12" s="25"/>
      <c r="E12" s="7" t="s">
        <v>909</v>
      </c>
      <c r="F12" s="7" t="s">
        <v>1420</v>
      </c>
      <c r="G12" s="24" t="s">
        <v>1420</v>
      </c>
      <c r="H12" s="25"/>
      <c r="I12" s="8">
        <v>33758</v>
      </c>
      <c r="J12" s="24" t="s">
        <v>946</v>
      </c>
      <c r="K12" s="25"/>
      <c r="L12" s="9">
        <v>176</v>
      </c>
    </row>
    <row r="13" spans="1:12" ht="6" customHeight="1" x14ac:dyDescent="0.3">
      <c r="A13" s="5">
        <v>12</v>
      </c>
      <c r="B13" s="6" t="s">
        <v>11</v>
      </c>
      <c r="C13" s="24" t="s">
        <v>1421</v>
      </c>
      <c r="D13" s="25"/>
      <c r="E13" s="7" t="s">
        <v>1422</v>
      </c>
      <c r="F13" s="7" t="s">
        <v>1423</v>
      </c>
      <c r="G13" s="24" t="s">
        <v>1423</v>
      </c>
      <c r="H13" s="25"/>
      <c r="I13" s="8">
        <v>33062</v>
      </c>
      <c r="J13" s="24" t="s">
        <v>946</v>
      </c>
      <c r="K13" s="25"/>
      <c r="L13" s="9">
        <v>189</v>
      </c>
    </row>
    <row r="14" spans="1:12" ht="6" customHeight="1" x14ac:dyDescent="0.3">
      <c r="A14" s="5">
        <v>13</v>
      </c>
      <c r="B14" s="6" t="s">
        <v>29</v>
      </c>
      <c r="C14" s="24" t="s">
        <v>1424</v>
      </c>
      <c r="D14" s="25"/>
      <c r="E14" s="7" t="s">
        <v>355</v>
      </c>
      <c r="F14" s="7" t="s">
        <v>1425</v>
      </c>
      <c r="G14" s="24" t="s">
        <v>1425</v>
      </c>
      <c r="H14" s="25"/>
      <c r="I14" s="8">
        <v>32764</v>
      </c>
      <c r="J14" s="24" t="s">
        <v>541</v>
      </c>
      <c r="K14" s="25"/>
      <c r="L14" s="9">
        <v>185</v>
      </c>
    </row>
    <row r="15" spans="1:12" ht="6" customHeight="1" x14ac:dyDescent="0.3">
      <c r="A15" s="5">
        <v>14</v>
      </c>
      <c r="B15" s="6" t="s">
        <v>29</v>
      </c>
      <c r="C15" s="24" t="s">
        <v>1426</v>
      </c>
      <c r="D15" s="25"/>
      <c r="E15" s="7" t="s">
        <v>1427</v>
      </c>
      <c r="F15" s="7" t="s">
        <v>1428</v>
      </c>
      <c r="G15" s="24" t="s">
        <v>1428</v>
      </c>
      <c r="H15" s="25"/>
      <c r="I15" s="8">
        <v>37678</v>
      </c>
      <c r="J15" s="24" t="s">
        <v>541</v>
      </c>
      <c r="K15" s="25"/>
      <c r="L15" s="9">
        <v>180</v>
      </c>
    </row>
    <row r="16" spans="1:12" ht="6" customHeight="1" x14ac:dyDescent="0.3">
      <c r="A16" s="5">
        <v>15</v>
      </c>
      <c r="B16" s="6" t="s">
        <v>16</v>
      </c>
      <c r="C16" s="24" t="s">
        <v>1429</v>
      </c>
      <c r="D16" s="25"/>
      <c r="E16" s="7" t="s">
        <v>1430</v>
      </c>
      <c r="F16" s="7" t="s">
        <v>1431</v>
      </c>
      <c r="G16" s="24" t="s">
        <v>1431</v>
      </c>
      <c r="H16" s="25"/>
      <c r="I16" s="8">
        <v>34945</v>
      </c>
      <c r="J16" s="24" t="s">
        <v>306</v>
      </c>
      <c r="K16" s="25"/>
      <c r="L16" s="9">
        <v>195</v>
      </c>
    </row>
    <row r="17" spans="1:12" ht="6" customHeight="1" x14ac:dyDescent="0.3">
      <c r="A17" s="5">
        <v>16</v>
      </c>
      <c r="B17" s="6" t="s">
        <v>16</v>
      </c>
      <c r="C17" s="24" t="s">
        <v>1432</v>
      </c>
      <c r="D17" s="25"/>
      <c r="E17" s="7" t="s">
        <v>1433</v>
      </c>
      <c r="F17" s="7" t="s">
        <v>1434</v>
      </c>
      <c r="G17" s="24" t="s">
        <v>1434</v>
      </c>
      <c r="H17" s="25"/>
      <c r="I17" s="8">
        <v>34853</v>
      </c>
      <c r="J17" s="24" t="s">
        <v>927</v>
      </c>
      <c r="K17" s="25"/>
      <c r="L17" s="9">
        <v>187</v>
      </c>
    </row>
    <row r="18" spans="1:12" ht="6" customHeight="1" x14ac:dyDescent="0.3">
      <c r="A18" s="5">
        <v>17</v>
      </c>
      <c r="B18" s="6" t="s">
        <v>29</v>
      </c>
      <c r="C18" s="24" t="s">
        <v>1435</v>
      </c>
      <c r="D18" s="25"/>
      <c r="E18" s="7" t="s">
        <v>47</v>
      </c>
      <c r="F18" s="7" t="s">
        <v>1436</v>
      </c>
      <c r="G18" s="24" t="s">
        <v>1436</v>
      </c>
      <c r="H18" s="25"/>
      <c r="I18" s="8">
        <v>35187</v>
      </c>
      <c r="J18" s="24" t="s">
        <v>306</v>
      </c>
      <c r="K18" s="25"/>
      <c r="L18" s="9">
        <v>183</v>
      </c>
    </row>
    <row r="19" spans="1:12" ht="6" customHeight="1" x14ac:dyDescent="0.3">
      <c r="A19" s="5">
        <v>18</v>
      </c>
      <c r="B19" s="6" t="s">
        <v>29</v>
      </c>
      <c r="C19" s="24" t="s">
        <v>1437</v>
      </c>
      <c r="D19" s="25"/>
      <c r="E19" s="7" t="s">
        <v>1438</v>
      </c>
      <c r="F19" s="7" t="s">
        <v>1439</v>
      </c>
      <c r="G19" s="24" t="s">
        <v>1439</v>
      </c>
      <c r="H19" s="25"/>
      <c r="I19" s="8">
        <v>33799</v>
      </c>
      <c r="J19" s="24" t="s">
        <v>1376</v>
      </c>
      <c r="K19" s="25"/>
      <c r="L19" s="9">
        <v>176</v>
      </c>
    </row>
    <row r="20" spans="1:12" ht="6" customHeight="1" x14ac:dyDescent="0.3">
      <c r="A20" s="5">
        <v>19</v>
      </c>
      <c r="B20" s="6" t="s">
        <v>29</v>
      </c>
      <c r="C20" s="24" t="s">
        <v>1440</v>
      </c>
      <c r="D20" s="25"/>
      <c r="E20" s="7" t="s">
        <v>1441</v>
      </c>
      <c r="F20" s="7" t="s">
        <v>1442</v>
      </c>
      <c r="G20" s="24" t="s">
        <v>1443</v>
      </c>
      <c r="H20" s="25"/>
      <c r="I20" s="8">
        <v>35075</v>
      </c>
      <c r="J20" s="24" t="s">
        <v>541</v>
      </c>
      <c r="K20" s="25"/>
      <c r="L20" s="9">
        <v>183</v>
      </c>
    </row>
    <row r="21" spans="1:12" ht="6" customHeight="1" x14ac:dyDescent="0.3">
      <c r="A21" s="5">
        <v>20</v>
      </c>
      <c r="B21" s="6" t="s">
        <v>16</v>
      </c>
      <c r="C21" s="24" t="s">
        <v>1444</v>
      </c>
      <c r="D21" s="25"/>
      <c r="E21" s="7" t="s">
        <v>530</v>
      </c>
      <c r="F21" s="7" t="s">
        <v>1445</v>
      </c>
      <c r="G21" s="24" t="s">
        <v>1445</v>
      </c>
      <c r="H21" s="25"/>
      <c r="I21" s="8">
        <v>34028</v>
      </c>
      <c r="J21" s="24" t="s">
        <v>1399</v>
      </c>
      <c r="K21" s="25"/>
      <c r="L21" s="9">
        <v>184</v>
      </c>
    </row>
    <row r="22" spans="1:12" ht="6" customHeight="1" x14ac:dyDescent="0.3">
      <c r="A22" s="5">
        <v>21</v>
      </c>
      <c r="B22" s="6" t="s">
        <v>29</v>
      </c>
      <c r="C22" s="24" t="s">
        <v>1446</v>
      </c>
      <c r="D22" s="25"/>
      <c r="E22" s="7" t="s">
        <v>1447</v>
      </c>
      <c r="F22" s="7" t="s">
        <v>1448</v>
      </c>
      <c r="G22" s="24" t="s">
        <v>1448</v>
      </c>
      <c r="H22" s="25"/>
      <c r="I22" s="8">
        <v>33170</v>
      </c>
      <c r="J22" s="24" t="s">
        <v>50</v>
      </c>
      <c r="K22" s="25"/>
      <c r="L22" s="9">
        <v>180</v>
      </c>
    </row>
    <row r="23" spans="1:12" ht="6" customHeight="1" x14ac:dyDescent="0.3">
      <c r="A23" s="5">
        <v>22</v>
      </c>
      <c r="B23" s="6" t="s">
        <v>11</v>
      </c>
      <c r="C23" s="24" t="s">
        <v>1449</v>
      </c>
      <c r="D23" s="25"/>
      <c r="E23" s="7" t="s">
        <v>1450</v>
      </c>
      <c r="F23" s="7" t="s">
        <v>1451</v>
      </c>
      <c r="G23" s="24" t="s">
        <v>1451</v>
      </c>
      <c r="H23" s="25"/>
      <c r="I23" s="8">
        <v>33724</v>
      </c>
      <c r="J23" s="24" t="s">
        <v>409</v>
      </c>
      <c r="K23" s="25"/>
      <c r="L23" s="9">
        <v>187</v>
      </c>
    </row>
    <row r="24" spans="1:12" ht="6" customHeight="1" x14ac:dyDescent="0.3">
      <c r="A24" s="5">
        <v>23</v>
      </c>
      <c r="B24" s="6" t="s">
        <v>16</v>
      </c>
      <c r="C24" s="24" t="s">
        <v>1452</v>
      </c>
      <c r="D24" s="25"/>
      <c r="E24" s="7" t="s">
        <v>1453</v>
      </c>
      <c r="F24" s="7" t="s">
        <v>1454</v>
      </c>
      <c r="G24" s="24" t="s">
        <v>1454</v>
      </c>
      <c r="H24" s="25"/>
      <c r="I24" s="8">
        <v>36495</v>
      </c>
      <c r="J24" s="24" t="s">
        <v>306</v>
      </c>
      <c r="K24" s="25"/>
      <c r="L24" s="9">
        <v>191</v>
      </c>
    </row>
    <row r="25" spans="1:12" ht="6" customHeight="1" x14ac:dyDescent="0.3">
      <c r="A25" s="5">
        <v>24</v>
      </c>
      <c r="B25" s="6" t="s">
        <v>45</v>
      </c>
      <c r="C25" s="24" t="s">
        <v>1455</v>
      </c>
      <c r="D25" s="25"/>
      <c r="E25" s="7" t="s">
        <v>1456</v>
      </c>
      <c r="F25" s="7" t="s">
        <v>1457</v>
      </c>
      <c r="G25" s="24" t="s">
        <v>1457</v>
      </c>
      <c r="H25" s="25"/>
      <c r="I25" s="8">
        <v>37274</v>
      </c>
      <c r="J25" s="24" t="s">
        <v>306</v>
      </c>
      <c r="K25" s="25"/>
      <c r="L25" s="9">
        <v>180</v>
      </c>
    </row>
    <row r="26" spans="1:12" ht="6" customHeight="1" x14ac:dyDescent="0.3">
      <c r="A26" s="5">
        <v>25</v>
      </c>
      <c r="B26" s="6" t="s">
        <v>16</v>
      </c>
      <c r="C26" s="24" t="s">
        <v>1458</v>
      </c>
      <c r="D26" s="25"/>
      <c r="E26" s="7" t="s">
        <v>1459</v>
      </c>
      <c r="F26" s="7" t="s">
        <v>1460</v>
      </c>
      <c r="G26" s="24" t="s">
        <v>1460</v>
      </c>
      <c r="H26" s="25"/>
      <c r="I26" s="8">
        <v>37236</v>
      </c>
      <c r="J26" s="24" t="s">
        <v>1461</v>
      </c>
      <c r="K26" s="25"/>
      <c r="L26" s="9">
        <v>190</v>
      </c>
    </row>
    <row r="27" spans="1:12" ht="6" customHeight="1" x14ac:dyDescent="0.3">
      <c r="A27" s="5">
        <v>26</v>
      </c>
      <c r="B27" s="6" t="s">
        <v>45</v>
      </c>
      <c r="C27" s="24" t="s">
        <v>1462</v>
      </c>
      <c r="D27" s="25"/>
      <c r="E27" s="7" t="s">
        <v>1463</v>
      </c>
      <c r="F27" s="7" t="s">
        <v>1464</v>
      </c>
      <c r="G27" s="24" t="s">
        <v>1464</v>
      </c>
      <c r="H27" s="25"/>
      <c r="I27" s="8">
        <v>38311</v>
      </c>
      <c r="J27" s="24" t="s">
        <v>306</v>
      </c>
      <c r="K27" s="25"/>
      <c r="L27" s="9">
        <v>179</v>
      </c>
    </row>
    <row r="28" spans="1:12" ht="6" customHeight="1" x14ac:dyDescent="0.3">
      <c r="A28" s="20" t="s">
        <v>110</v>
      </c>
      <c r="B28" s="28"/>
      <c r="C28" s="21"/>
      <c r="D28" s="20" t="s">
        <v>111</v>
      </c>
      <c r="E28" s="28"/>
      <c r="F28" s="28"/>
      <c r="G28" s="21"/>
      <c r="H28" s="20" t="s">
        <v>5</v>
      </c>
      <c r="I28" s="21"/>
      <c r="J28" s="2" t="s">
        <v>6</v>
      </c>
      <c r="K28" s="20" t="s">
        <v>112</v>
      </c>
      <c r="L28" s="21"/>
    </row>
    <row r="29" spans="1:12" ht="6" customHeight="1" x14ac:dyDescent="0.3">
      <c r="A29" s="24" t="s">
        <v>113</v>
      </c>
      <c r="B29" s="29"/>
      <c r="C29" s="25"/>
      <c r="D29" s="24" t="s">
        <v>1465</v>
      </c>
      <c r="E29" s="29"/>
      <c r="F29" s="29"/>
      <c r="G29" s="25"/>
      <c r="H29" s="24" t="s">
        <v>1466</v>
      </c>
      <c r="I29" s="25"/>
      <c r="J29" s="7" t="s">
        <v>1467</v>
      </c>
      <c r="K29" s="24" t="s">
        <v>1468</v>
      </c>
      <c r="L29" s="25"/>
    </row>
    <row r="30" spans="1:12" ht="6" customHeight="1" x14ac:dyDescent="0.3">
      <c r="A30" s="24" t="s">
        <v>118</v>
      </c>
      <c r="B30" s="29"/>
      <c r="C30" s="25"/>
      <c r="D30" s="24" t="s">
        <v>1469</v>
      </c>
      <c r="E30" s="29"/>
      <c r="F30" s="29"/>
      <c r="G30" s="25"/>
      <c r="H30" s="24" t="s">
        <v>1470</v>
      </c>
      <c r="I30" s="25"/>
      <c r="J30" s="7" t="s">
        <v>1471</v>
      </c>
      <c r="K30" s="24" t="s">
        <v>1468</v>
      </c>
      <c r="L30" s="25"/>
    </row>
    <row r="31" spans="1:12" ht="6" customHeight="1" x14ac:dyDescent="0.3">
      <c r="A31" s="24" t="s">
        <v>118</v>
      </c>
      <c r="B31" s="29"/>
      <c r="C31" s="25"/>
      <c r="D31" s="24" t="s">
        <v>1472</v>
      </c>
      <c r="E31" s="29"/>
      <c r="F31" s="29"/>
      <c r="G31" s="25"/>
      <c r="H31" s="24" t="s">
        <v>1473</v>
      </c>
      <c r="I31" s="25"/>
      <c r="J31" s="7" t="s">
        <v>1474</v>
      </c>
      <c r="K31" s="24" t="s">
        <v>1468</v>
      </c>
      <c r="L31" s="25"/>
    </row>
    <row r="32" spans="1:12" ht="6" customHeight="1" x14ac:dyDescent="0.3">
      <c r="A32" s="24" t="s">
        <v>118</v>
      </c>
      <c r="B32" s="29"/>
      <c r="C32" s="25"/>
      <c r="D32" s="24" t="s">
        <v>1475</v>
      </c>
      <c r="E32" s="29"/>
      <c r="F32" s="29"/>
      <c r="G32" s="25"/>
      <c r="H32" s="24" t="s">
        <v>1231</v>
      </c>
      <c r="I32" s="25"/>
      <c r="J32" s="7" t="s">
        <v>1476</v>
      </c>
      <c r="K32" s="24" t="s">
        <v>1468</v>
      </c>
      <c r="L32" s="25"/>
    </row>
    <row r="33" spans="1:13" ht="6" customHeight="1" x14ac:dyDescent="0.3">
      <c r="A33" s="24" t="s">
        <v>118</v>
      </c>
      <c r="B33" s="29"/>
      <c r="C33" s="25"/>
      <c r="D33" s="24" t="s">
        <v>1477</v>
      </c>
      <c r="E33" s="29"/>
      <c r="F33" s="29"/>
      <c r="G33" s="25"/>
      <c r="H33" s="24" t="s">
        <v>1478</v>
      </c>
      <c r="I33" s="25"/>
      <c r="J33" s="7" t="s">
        <v>1479</v>
      </c>
      <c r="K33" s="24" t="s">
        <v>1058</v>
      </c>
      <c r="L33" s="25"/>
    </row>
    <row r="34" spans="1:13" ht="6" customHeight="1" x14ac:dyDescent="0.3">
      <c r="A34" s="24" t="s">
        <v>131</v>
      </c>
      <c r="B34" s="29"/>
      <c r="C34" s="25"/>
      <c r="D34" s="24" t="s">
        <v>1480</v>
      </c>
      <c r="E34" s="29"/>
      <c r="F34" s="29"/>
      <c r="G34" s="25"/>
      <c r="H34" s="24" t="s">
        <v>1481</v>
      </c>
      <c r="I34" s="25"/>
      <c r="J34" s="7" t="s">
        <v>1482</v>
      </c>
      <c r="K34" s="24" t="s">
        <v>1483</v>
      </c>
      <c r="L34" s="25"/>
    </row>
    <row r="35" spans="1:13" ht="6" customHeight="1" x14ac:dyDescent="0.3">
      <c r="A35" s="24" t="s">
        <v>131</v>
      </c>
      <c r="B35" s="29"/>
      <c r="C35" s="25"/>
      <c r="D35" s="24" t="s">
        <v>1484</v>
      </c>
      <c r="E35" s="29"/>
      <c r="F35" s="29"/>
      <c r="G35" s="25"/>
      <c r="H35" s="24" t="s">
        <v>1485</v>
      </c>
      <c r="I35" s="25"/>
      <c r="J35" s="7" t="s">
        <v>1486</v>
      </c>
      <c r="K35" s="24" t="s">
        <v>1468</v>
      </c>
      <c r="L35" s="25"/>
    </row>
    <row r="36" spans="1:13" ht="10" customHeight="1" x14ac:dyDescent="0.3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2"/>
    </row>
    <row r="37" spans="1:13" ht="8.25" customHeight="1" x14ac:dyDescent="0.3">
      <c r="A37" s="19" t="s">
        <v>1487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</sheetData>
  <mergeCells count="115">
    <mergeCell ref="A37:M37"/>
    <mergeCell ref="A34:C34"/>
    <mergeCell ref="D34:G34"/>
    <mergeCell ref="H34:I34"/>
    <mergeCell ref="K34:L34"/>
    <mergeCell ref="A35:C35"/>
    <mergeCell ref="D35:G35"/>
    <mergeCell ref="H35:I35"/>
    <mergeCell ref="K35:L35"/>
    <mergeCell ref="A36:L36"/>
    <mergeCell ref="A31:C31"/>
    <mergeCell ref="D31:G31"/>
    <mergeCell ref="H31:I31"/>
    <mergeCell ref="K31:L31"/>
    <mergeCell ref="A32:C32"/>
    <mergeCell ref="D32:G32"/>
    <mergeCell ref="H32:I32"/>
    <mergeCell ref="K32:L32"/>
    <mergeCell ref="A33:C33"/>
    <mergeCell ref="D33:G33"/>
    <mergeCell ref="H33:I33"/>
    <mergeCell ref="K33:L33"/>
    <mergeCell ref="A28:C28"/>
    <mergeCell ref="D28:G28"/>
    <mergeCell ref="H28:I28"/>
    <mergeCell ref="K28:L28"/>
    <mergeCell ref="A29:C29"/>
    <mergeCell ref="D29:G29"/>
    <mergeCell ref="H29:I29"/>
    <mergeCell ref="K29:L29"/>
    <mergeCell ref="A30:C30"/>
    <mergeCell ref="D30:G30"/>
    <mergeCell ref="H30:I30"/>
    <mergeCell ref="K30:L30"/>
    <mergeCell ref="C25:D25"/>
    <mergeCell ref="G25:H25"/>
    <mergeCell ref="J25:K25"/>
    <mergeCell ref="C26:D26"/>
    <mergeCell ref="G26:H26"/>
    <mergeCell ref="J26:K26"/>
    <mergeCell ref="C27:D27"/>
    <mergeCell ref="G27:H27"/>
    <mergeCell ref="J27:K27"/>
    <mergeCell ref="C22:D22"/>
    <mergeCell ref="G22:H22"/>
    <mergeCell ref="J22:K22"/>
    <mergeCell ref="C23:D23"/>
    <mergeCell ref="G23:H23"/>
    <mergeCell ref="J23:K23"/>
    <mergeCell ref="C24:D24"/>
    <mergeCell ref="G24:H24"/>
    <mergeCell ref="J24:K24"/>
    <mergeCell ref="C19:D19"/>
    <mergeCell ref="G19:H19"/>
    <mergeCell ref="J19:K19"/>
    <mergeCell ref="C20:D20"/>
    <mergeCell ref="G20:H20"/>
    <mergeCell ref="J20:K20"/>
    <mergeCell ref="C21:D21"/>
    <mergeCell ref="G21:H21"/>
    <mergeCell ref="J21:K21"/>
    <mergeCell ref="C16:D16"/>
    <mergeCell ref="G16:H16"/>
    <mergeCell ref="J16:K16"/>
    <mergeCell ref="C17:D17"/>
    <mergeCell ref="G17:H17"/>
    <mergeCell ref="J17:K17"/>
    <mergeCell ref="C18:D18"/>
    <mergeCell ref="G18:H18"/>
    <mergeCell ref="J18:K18"/>
    <mergeCell ref="C13:D13"/>
    <mergeCell ref="G13:H13"/>
    <mergeCell ref="J13:K13"/>
    <mergeCell ref="C14:D14"/>
    <mergeCell ref="G14:H14"/>
    <mergeCell ref="J14:K14"/>
    <mergeCell ref="C15:D15"/>
    <mergeCell ref="G15:H15"/>
    <mergeCell ref="J15:K15"/>
    <mergeCell ref="C10:D10"/>
    <mergeCell ref="G10:H10"/>
    <mergeCell ref="J10:K10"/>
    <mergeCell ref="C11:D11"/>
    <mergeCell ref="G11:H11"/>
    <mergeCell ref="J11:K11"/>
    <mergeCell ref="C12:D12"/>
    <mergeCell ref="G12:H12"/>
    <mergeCell ref="J12:K12"/>
    <mergeCell ref="C7:D7"/>
    <mergeCell ref="G7:H7"/>
    <mergeCell ref="J7:K7"/>
    <mergeCell ref="C8:D8"/>
    <mergeCell ref="G8:H8"/>
    <mergeCell ref="J8:K8"/>
    <mergeCell ref="C9:D9"/>
    <mergeCell ref="G9:H9"/>
    <mergeCell ref="J9:K9"/>
    <mergeCell ref="C4:D4"/>
    <mergeCell ref="G4:H4"/>
    <mergeCell ref="J4:K4"/>
    <mergeCell ref="C5:D5"/>
    <mergeCell ref="G5:H5"/>
    <mergeCell ref="J5:K5"/>
    <mergeCell ref="C6:D6"/>
    <mergeCell ref="G6:H6"/>
    <mergeCell ref="J6:K6"/>
    <mergeCell ref="C1:D1"/>
    <mergeCell ref="G1:H1"/>
    <mergeCell ref="J1:K1"/>
    <mergeCell ref="C2:D2"/>
    <mergeCell ref="G2:H2"/>
    <mergeCell ref="J2:K2"/>
    <mergeCell ref="C3:D3"/>
    <mergeCell ref="G3:H3"/>
    <mergeCell ref="J3:K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4"/>
  <sheetViews>
    <sheetView workbookViewId="0">
      <selection activeCell="E53" sqref="E53"/>
    </sheetView>
  </sheetViews>
  <sheetFormatPr defaultRowHeight="13" x14ac:dyDescent="0.3"/>
  <cols>
    <col min="1" max="1" width="1.796875" customWidth="1"/>
    <col min="2" max="2" width="2.8984375" customWidth="1"/>
    <col min="3" max="3" width="14.19921875" customWidth="1"/>
    <col min="4" max="4" width="1.59765625" customWidth="1"/>
    <col min="5" max="5" width="15.296875" customWidth="1"/>
    <col min="6" max="6" width="4.69921875" customWidth="1"/>
    <col min="7" max="7" width="7.796875" customWidth="1"/>
    <col min="8" max="8" width="9.796875" customWidth="1"/>
    <col min="9" max="9" width="7.296875" customWidth="1"/>
    <col min="10" max="10" width="11.59765625" customWidth="1"/>
    <col min="11" max="11" width="7.296875" customWidth="1"/>
    <col min="12" max="12" width="8.3984375" customWidth="1"/>
    <col min="13" max="13" width="2.69921875" customWidth="1"/>
  </cols>
  <sheetData>
    <row r="1" spans="1:12" ht="6" customHeight="1" x14ac:dyDescent="0.3">
      <c r="A1" s="1" t="s">
        <v>2</v>
      </c>
      <c r="B1" s="2" t="s">
        <v>3</v>
      </c>
      <c r="C1" s="2" t="s">
        <v>4</v>
      </c>
      <c r="D1" s="20" t="s">
        <v>5</v>
      </c>
      <c r="E1" s="21"/>
      <c r="F1" s="22" t="s">
        <v>6</v>
      </c>
      <c r="G1" s="23"/>
      <c r="H1" s="4" t="s">
        <v>7</v>
      </c>
      <c r="I1" s="2" t="s">
        <v>8</v>
      </c>
      <c r="J1" s="20" t="s">
        <v>9</v>
      </c>
      <c r="K1" s="21"/>
      <c r="L1" s="2" t="s">
        <v>10</v>
      </c>
    </row>
    <row r="2" spans="1:12" ht="6" customHeight="1" x14ac:dyDescent="0.3">
      <c r="A2" s="5">
        <v>1</v>
      </c>
      <c r="B2" s="6" t="s">
        <v>11</v>
      </c>
      <c r="C2" s="7" t="s">
        <v>1488</v>
      </c>
      <c r="D2" s="24" t="s">
        <v>1489</v>
      </c>
      <c r="E2" s="25"/>
      <c r="F2" s="24" t="s">
        <v>1490</v>
      </c>
      <c r="G2" s="25"/>
      <c r="H2" s="7" t="s">
        <v>1490</v>
      </c>
      <c r="I2" s="8">
        <v>35398</v>
      </c>
      <c r="J2" s="24" t="s">
        <v>1491</v>
      </c>
      <c r="K2" s="25"/>
      <c r="L2" s="9">
        <v>188</v>
      </c>
    </row>
    <row r="3" spans="1:12" ht="6" customHeight="1" x14ac:dyDescent="0.3">
      <c r="A3" s="5">
        <v>2</v>
      </c>
      <c r="B3" s="6" t="s">
        <v>16</v>
      </c>
      <c r="C3" s="7" t="s">
        <v>1492</v>
      </c>
      <c r="D3" s="24" t="s">
        <v>1493</v>
      </c>
      <c r="E3" s="25"/>
      <c r="F3" s="24" t="s">
        <v>1494</v>
      </c>
      <c r="G3" s="25"/>
      <c r="H3" s="7" t="s">
        <v>1495</v>
      </c>
      <c r="I3" s="8">
        <v>36799</v>
      </c>
      <c r="J3" s="24" t="s">
        <v>86</v>
      </c>
      <c r="K3" s="25"/>
      <c r="L3" s="9">
        <v>170</v>
      </c>
    </row>
    <row r="4" spans="1:12" ht="6" customHeight="1" x14ac:dyDescent="0.3">
      <c r="A4" s="5">
        <v>3</v>
      </c>
      <c r="B4" s="6" t="s">
        <v>16</v>
      </c>
      <c r="C4" s="7" t="s">
        <v>1496</v>
      </c>
      <c r="D4" s="24" t="s">
        <v>1497</v>
      </c>
      <c r="E4" s="25"/>
      <c r="F4" s="24" t="s">
        <v>1498</v>
      </c>
      <c r="G4" s="25"/>
      <c r="H4" s="7" t="s">
        <v>1498</v>
      </c>
      <c r="I4" s="8">
        <v>32290</v>
      </c>
      <c r="J4" s="24" t="s">
        <v>294</v>
      </c>
      <c r="K4" s="25"/>
      <c r="L4" s="9">
        <v>178</v>
      </c>
    </row>
    <row r="5" spans="1:12" ht="6" customHeight="1" x14ac:dyDescent="0.3">
      <c r="A5" s="5">
        <v>4</v>
      </c>
      <c r="B5" s="6" t="s">
        <v>16</v>
      </c>
      <c r="C5" s="7" t="s">
        <v>1499</v>
      </c>
      <c r="D5" s="24" t="s">
        <v>1500</v>
      </c>
      <c r="E5" s="25"/>
      <c r="F5" s="24" t="s">
        <v>1501</v>
      </c>
      <c r="G5" s="25"/>
      <c r="H5" s="7" t="s">
        <v>1502</v>
      </c>
      <c r="I5" s="8">
        <v>36269</v>
      </c>
      <c r="J5" s="24" t="s">
        <v>1461</v>
      </c>
      <c r="K5" s="25"/>
      <c r="L5" s="9">
        <v>191</v>
      </c>
    </row>
    <row r="6" spans="1:12" ht="6" customHeight="1" x14ac:dyDescent="0.3">
      <c r="A6" s="5">
        <v>5</v>
      </c>
      <c r="B6" s="6" t="s">
        <v>29</v>
      </c>
      <c r="C6" s="7" t="s">
        <v>1503</v>
      </c>
      <c r="D6" s="24" t="s">
        <v>1504</v>
      </c>
      <c r="E6" s="25"/>
      <c r="F6" s="24" t="s">
        <v>1505</v>
      </c>
      <c r="G6" s="25"/>
      <c r="H6" s="7" t="s">
        <v>1505</v>
      </c>
      <c r="I6" s="8">
        <v>34133</v>
      </c>
      <c r="J6" s="24" t="s">
        <v>436</v>
      </c>
      <c r="K6" s="25"/>
      <c r="L6" s="9">
        <v>185</v>
      </c>
    </row>
    <row r="7" spans="1:12" ht="6" customHeight="1" x14ac:dyDescent="0.3">
      <c r="A7" s="5">
        <v>6</v>
      </c>
      <c r="B7" s="6" t="s">
        <v>29</v>
      </c>
      <c r="C7" s="7" t="s">
        <v>1506</v>
      </c>
      <c r="D7" s="24" t="s">
        <v>1507</v>
      </c>
      <c r="E7" s="25"/>
      <c r="F7" s="24" t="s">
        <v>1508</v>
      </c>
      <c r="G7" s="25"/>
      <c r="H7" s="7" t="s">
        <v>1508</v>
      </c>
      <c r="I7" s="8">
        <v>35741</v>
      </c>
      <c r="J7" s="24" t="s">
        <v>1509</v>
      </c>
      <c r="K7" s="25"/>
      <c r="L7" s="9">
        <v>182</v>
      </c>
    </row>
    <row r="8" spans="1:12" ht="6" customHeight="1" x14ac:dyDescent="0.3">
      <c r="A8" s="5">
        <v>7</v>
      </c>
      <c r="B8" s="6" t="s">
        <v>29</v>
      </c>
      <c r="C8" s="7" t="s">
        <v>1510</v>
      </c>
      <c r="D8" s="24" t="s">
        <v>1511</v>
      </c>
      <c r="E8" s="25"/>
      <c r="F8" s="24" t="s">
        <v>1512</v>
      </c>
      <c r="G8" s="25"/>
      <c r="H8" s="7" t="s">
        <v>1513</v>
      </c>
      <c r="I8" s="8">
        <v>38054</v>
      </c>
      <c r="J8" s="24" t="s">
        <v>1514</v>
      </c>
      <c r="K8" s="25"/>
      <c r="L8" s="9">
        <v>177</v>
      </c>
    </row>
    <row r="9" spans="1:12" ht="6" customHeight="1" x14ac:dyDescent="0.3">
      <c r="A9" s="5">
        <v>8</v>
      </c>
      <c r="B9" s="6" t="s">
        <v>29</v>
      </c>
      <c r="C9" s="7" t="s">
        <v>1515</v>
      </c>
      <c r="D9" s="24" t="s">
        <v>1516</v>
      </c>
      <c r="E9" s="25"/>
      <c r="F9" s="24" t="s">
        <v>1517</v>
      </c>
      <c r="G9" s="25"/>
      <c r="H9" s="7" t="s">
        <v>1518</v>
      </c>
      <c r="I9" s="8">
        <v>35132</v>
      </c>
      <c r="J9" s="24" t="s">
        <v>1399</v>
      </c>
      <c r="K9" s="25"/>
      <c r="L9" s="9">
        <v>179</v>
      </c>
    </row>
    <row r="10" spans="1:12" ht="6" customHeight="1" x14ac:dyDescent="0.3">
      <c r="A10" s="5">
        <v>9</v>
      </c>
      <c r="B10" s="6" t="s">
        <v>45</v>
      </c>
      <c r="C10" s="7" t="s">
        <v>1519</v>
      </c>
      <c r="D10" s="24" t="s">
        <v>1520</v>
      </c>
      <c r="E10" s="25"/>
      <c r="F10" s="24" t="s">
        <v>1521</v>
      </c>
      <c r="G10" s="25"/>
      <c r="H10" s="7" t="s">
        <v>1522</v>
      </c>
      <c r="I10" s="8">
        <v>33492</v>
      </c>
      <c r="J10" s="24" t="s">
        <v>972</v>
      </c>
      <c r="K10" s="25"/>
      <c r="L10" s="9">
        <v>182</v>
      </c>
    </row>
    <row r="11" spans="1:12" ht="6" customHeight="1" x14ac:dyDescent="0.3">
      <c r="A11" s="5">
        <v>10</v>
      </c>
      <c r="B11" s="6" t="s">
        <v>45</v>
      </c>
      <c r="C11" s="7" t="s">
        <v>1523</v>
      </c>
      <c r="D11" s="24" t="s">
        <v>1524</v>
      </c>
      <c r="E11" s="25"/>
      <c r="F11" s="24" t="s">
        <v>1521</v>
      </c>
      <c r="G11" s="25"/>
      <c r="H11" s="7" t="s">
        <v>1525</v>
      </c>
      <c r="I11" s="8">
        <v>32859</v>
      </c>
      <c r="J11" s="24" t="s">
        <v>1526</v>
      </c>
      <c r="K11" s="25"/>
      <c r="L11" s="9">
        <v>175</v>
      </c>
    </row>
    <row r="12" spans="1:12" ht="6" customHeight="1" x14ac:dyDescent="0.3">
      <c r="A12" s="5">
        <v>11</v>
      </c>
      <c r="B12" s="6" t="s">
        <v>29</v>
      </c>
      <c r="C12" s="7" t="s">
        <v>1527</v>
      </c>
      <c r="D12" s="24" t="s">
        <v>1528</v>
      </c>
      <c r="E12" s="25"/>
      <c r="F12" s="24" t="s">
        <v>1529</v>
      </c>
      <c r="G12" s="25"/>
      <c r="H12" s="7" t="s">
        <v>1530</v>
      </c>
      <c r="I12" s="8">
        <v>36142</v>
      </c>
      <c r="J12" s="24" t="s">
        <v>678</v>
      </c>
      <c r="K12" s="25"/>
      <c r="L12" s="9">
        <v>170</v>
      </c>
    </row>
    <row r="13" spans="1:12" ht="6" customHeight="1" x14ac:dyDescent="0.3">
      <c r="A13" s="5">
        <v>12</v>
      </c>
      <c r="B13" s="6" t="s">
        <v>11</v>
      </c>
      <c r="C13" s="7" t="s">
        <v>1531</v>
      </c>
      <c r="D13" s="24" t="s">
        <v>1532</v>
      </c>
      <c r="E13" s="25"/>
      <c r="F13" s="24" t="s">
        <v>1533</v>
      </c>
      <c r="G13" s="25"/>
      <c r="H13" s="7" t="s">
        <v>1534</v>
      </c>
      <c r="I13" s="8">
        <v>37592</v>
      </c>
      <c r="J13" s="24" t="s">
        <v>1535</v>
      </c>
      <c r="K13" s="25"/>
      <c r="L13" s="9">
        <v>181</v>
      </c>
    </row>
    <row r="14" spans="1:12" ht="6" customHeight="1" x14ac:dyDescent="0.3">
      <c r="A14" s="5">
        <v>13</v>
      </c>
      <c r="B14" s="6" t="s">
        <v>29</v>
      </c>
      <c r="C14" s="7" t="s">
        <v>1536</v>
      </c>
      <c r="D14" s="24" t="s">
        <v>198</v>
      </c>
      <c r="E14" s="25"/>
      <c r="F14" s="24" t="s">
        <v>1537</v>
      </c>
      <c r="G14" s="25"/>
      <c r="H14" s="7" t="s">
        <v>1538</v>
      </c>
      <c r="I14" s="8">
        <v>37068</v>
      </c>
      <c r="J14" s="24" t="s">
        <v>1539</v>
      </c>
      <c r="K14" s="25"/>
      <c r="L14" s="9">
        <v>170</v>
      </c>
    </row>
    <row r="15" spans="1:12" ht="6" customHeight="1" x14ac:dyDescent="0.3">
      <c r="A15" s="5">
        <v>14</v>
      </c>
      <c r="B15" s="6" t="s">
        <v>16</v>
      </c>
      <c r="C15" s="7" t="s">
        <v>1540</v>
      </c>
      <c r="D15" s="24" t="s">
        <v>1541</v>
      </c>
      <c r="E15" s="25"/>
      <c r="F15" s="24" t="s">
        <v>1542</v>
      </c>
      <c r="G15" s="25"/>
      <c r="H15" s="7" t="s">
        <v>1542</v>
      </c>
      <c r="I15" s="8">
        <v>35994</v>
      </c>
      <c r="J15" s="24" t="s">
        <v>1543</v>
      </c>
      <c r="K15" s="25"/>
      <c r="L15" s="9">
        <v>178</v>
      </c>
    </row>
    <row r="16" spans="1:12" ht="6" customHeight="1" x14ac:dyDescent="0.3">
      <c r="A16" s="5">
        <v>15</v>
      </c>
      <c r="B16" s="6" t="s">
        <v>16</v>
      </c>
      <c r="C16" s="7" t="s">
        <v>1544</v>
      </c>
      <c r="D16" s="24" t="s">
        <v>1545</v>
      </c>
      <c r="E16" s="25"/>
      <c r="F16" s="24" t="s">
        <v>1546</v>
      </c>
      <c r="G16" s="25"/>
      <c r="H16" s="7" t="s">
        <v>1546</v>
      </c>
      <c r="I16" s="8">
        <v>34971</v>
      </c>
      <c r="J16" s="24" t="s">
        <v>1547</v>
      </c>
      <c r="K16" s="25"/>
      <c r="L16" s="9">
        <v>184</v>
      </c>
    </row>
    <row r="17" spans="1:12" ht="6" customHeight="1" x14ac:dyDescent="0.3">
      <c r="A17" s="5">
        <v>16</v>
      </c>
      <c r="B17" s="6" t="s">
        <v>11</v>
      </c>
      <c r="C17" s="7" t="s">
        <v>1548</v>
      </c>
      <c r="D17" s="24" t="s">
        <v>1549</v>
      </c>
      <c r="E17" s="25"/>
      <c r="F17" s="24" t="s">
        <v>1550</v>
      </c>
      <c r="G17" s="25"/>
      <c r="H17" s="7" t="s">
        <v>1551</v>
      </c>
      <c r="I17" s="8">
        <v>36199</v>
      </c>
      <c r="J17" s="24" t="s">
        <v>1552</v>
      </c>
      <c r="K17" s="25"/>
      <c r="L17" s="9">
        <v>190</v>
      </c>
    </row>
    <row r="18" spans="1:12" ht="6" customHeight="1" x14ac:dyDescent="0.3">
      <c r="A18" s="5">
        <v>17</v>
      </c>
      <c r="B18" s="6" t="s">
        <v>16</v>
      </c>
      <c r="C18" s="7" t="s">
        <v>1553</v>
      </c>
      <c r="D18" s="24" t="s">
        <v>1554</v>
      </c>
      <c r="E18" s="25"/>
      <c r="F18" s="24" t="s">
        <v>1555</v>
      </c>
      <c r="G18" s="25"/>
      <c r="H18" s="7" t="s">
        <v>1555</v>
      </c>
      <c r="I18" s="8">
        <v>34517</v>
      </c>
      <c r="J18" s="24" t="s">
        <v>650</v>
      </c>
      <c r="K18" s="25"/>
      <c r="L18" s="9">
        <v>180</v>
      </c>
    </row>
    <row r="19" spans="1:12" ht="6" customHeight="1" x14ac:dyDescent="0.3">
      <c r="A19" s="5">
        <v>18</v>
      </c>
      <c r="B19" s="6" t="s">
        <v>16</v>
      </c>
      <c r="C19" s="7" t="s">
        <v>1556</v>
      </c>
      <c r="D19" s="24" t="s">
        <v>198</v>
      </c>
      <c r="E19" s="25"/>
      <c r="F19" s="24" t="s">
        <v>1557</v>
      </c>
      <c r="G19" s="25"/>
      <c r="H19" s="7" t="s">
        <v>1557</v>
      </c>
      <c r="I19" s="8">
        <v>34689</v>
      </c>
      <c r="J19" s="24" t="s">
        <v>265</v>
      </c>
      <c r="K19" s="25"/>
      <c r="L19" s="9">
        <v>186</v>
      </c>
    </row>
    <row r="20" spans="1:12" ht="6" customHeight="1" x14ac:dyDescent="0.3">
      <c r="A20" s="5">
        <v>19</v>
      </c>
      <c r="B20" s="6" t="s">
        <v>45</v>
      </c>
      <c r="C20" s="7" t="s">
        <v>1558</v>
      </c>
      <c r="D20" s="24" t="s">
        <v>1559</v>
      </c>
      <c r="E20" s="25"/>
      <c r="F20" s="24" t="s">
        <v>1560</v>
      </c>
      <c r="G20" s="25"/>
      <c r="H20" s="7" t="s">
        <v>1561</v>
      </c>
      <c r="I20" s="8">
        <v>34500</v>
      </c>
      <c r="J20" s="24" t="s">
        <v>1562</v>
      </c>
      <c r="K20" s="25"/>
      <c r="L20" s="9">
        <v>186</v>
      </c>
    </row>
    <row r="21" spans="1:12" ht="6" customHeight="1" x14ac:dyDescent="0.3">
      <c r="A21" s="5">
        <v>20</v>
      </c>
      <c r="B21" s="6" t="s">
        <v>29</v>
      </c>
      <c r="C21" s="7" t="s">
        <v>1563</v>
      </c>
      <c r="D21" s="24" t="s">
        <v>1564</v>
      </c>
      <c r="E21" s="25"/>
      <c r="F21" s="24" t="s">
        <v>1565</v>
      </c>
      <c r="G21" s="25"/>
      <c r="H21" s="7" t="s">
        <v>1566</v>
      </c>
      <c r="I21" s="8">
        <v>36740</v>
      </c>
      <c r="J21" s="24" t="s">
        <v>1567</v>
      </c>
      <c r="K21" s="25"/>
      <c r="L21" s="9">
        <v>175</v>
      </c>
    </row>
    <row r="22" spans="1:12" ht="6" customHeight="1" x14ac:dyDescent="0.3">
      <c r="A22" s="5">
        <v>21</v>
      </c>
      <c r="B22" s="6" t="s">
        <v>29</v>
      </c>
      <c r="C22" s="7" t="s">
        <v>1568</v>
      </c>
      <c r="D22" s="24" t="s">
        <v>1569</v>
      </c>
      <c r="E22" s="25"/>
      <c r="F22" s="24" t="s">
        <v>1570</v>
      </c>
      <c r="G22" s="25"/>
      <c r="H22" s="7" t="s">
        <v>1571</v>
      </c>
      <c r="I22" s="8">
        <v>36611</v>
      </c>
      <c r="J22" s="24" t="s">
        <v>339</v>
      </c>
      <c r="K22" s="25"/>
      <c r="L22" s="9">
        <v>179</v>
      </c>
    </row>
    <row r="23" spans="1:12" ht="6" customHeight="1" x14ac:dyDescent="0.3">
      <c r="A23" s="5">
        <v>22</v>
      </c>
      <c r="B23" s="6" t="s">
        <v>29</v>
      </c>
      <c r="C23" s="7" t="s">
        <v>1572</v>
      </c>
      <c r="D23" s="24" t="s">
        <v>1573</v>
      </c>
      <c r="E23" s="25"/>
      <c r="F23" s="24" t="s">
        <v>1574</v>
      </c>
      <c r="G23" s="25"/>
      <c r="H23" s="7" t="s">
        <v>1574</v>
      </c>
      <c r="I23" s="8">
        <v>37302</v>
      </c>
      <c r="J23" s="24" t="s">
        <v>261</v>
      </c>
      <c r="K23" s="25"/>
      <c r="L23" s="9">
        <v>174</v>
      </c>
    </row>
    <row r="24" spans="1:12" ht="6" customHeight="1" x14ac:dyDescent="0.3">
      <c r="A24" s="5">
        <v>23</v>
      </c>
      <c r="B24" s="6" t="s">
        <v>16</v>
      </c>
      <c r="C24" s="7" t="s">
        <v>1575</v>
      </c>
      <c r="D24" s="24" t="s">
        <v>1576</v>
      </c>
      <c r="E24" s="25"/>
      <c r="F24" s="24" t="s">
        <v>1577</v>
      </c>
      <c r="G24" s="25"/>
      <c r="H24" s="7" t="s">
        <v>1577</v>
      </c>
      <c r="I24" s="8">
        <v>34555</v>
      </c>
      <c r="J24" s="24" t="s">
        <v>1578</v>
      </c>
      <c r="K24" s="25"/>
      <c r="L24" s="9">
        <v>182</v>
      </c>
    </row>
    <row r="25" spans="1:12" ht="6" customHeight="1" x14ac:dyDescent="0.3">
      <c r="A25" s="5">
        <v>24</v>
      </c>
      <c r="B25" s="6" t="s">
        <v>29</v>
      </c>
      <c r="C25" s="7" t="s">
        <v>1579</v>
      </c>
      <c r="D25" s="24" t="s">
        <v>1580</v>
      </c>
      <c r="E25" s="25"/>
      <c r="F25" s="24" t="s">
        <v>1581</v>
      </c>
      <c r="G25" s="25"/>
      <c r="H25" s="7" t="s">
        <v>1581</v>
      </c>
      <c r="I25" s="8">
        <v>36534</v>
      </c>
      <c r="J25" s="24" t="s">
        <v>294</v>
      </c>
      <c r="K25" s="25"/>
      <c r="L25" s="9">
        <v>179</v>
      </c>
    </row>
    <row r="26" spans="1:12" ht="6" customHeight="1" x14ac:dyDescent="0.3">
      <c r="A26" s="5">
        <v>25</v>
      </c>
      <c r="B26" s="6" t="s">
        <v>45</v>
      </c>
      <c r="C26" s="7" t="s">
        <v>1582</v>
      </c>
      <c r="D26" s="24" t="s">
        <v>1583</v>
      </c>
      <c r="E26" s="25"/>
      <c r="F26" s="24" t="s">
        <v>1584</v>
      </c>
      <c r="G26" s="25"/>
      <c r="H26" s="7" t="s">
        <v>1584</v>
      </c>
      <c r="I26" s="8">
        <v>36532</v>
      </c>
      <c r="J26" s="24" t="s">
        <v>1585</v>
      </c>
      <c r="K26" s="25"/>
      <c r="L26" s="9">
        <v>172</v>
      </c>
    </row>
    <row r="27" spans="1:12" ht="6" customHeight="1" x14ac:dyDescent="0.3">
      <c r="A27" s="5">
        <v>26</v>
      </c>
      <c r="B27" s="6" t="s">
        <v>16</v>
      </c>
      <c r="C27" s="7" t="s">
        <v>1586</v>
      </c>
      <c r="D27" s="24" t="s">
        <v>1587</v>
      </c>
      <c r="E27" s="25"/>
      <c r="F27" s="24" t="s">
        <v>1588</v>
      </c>
      <c r="G27" s="25"/>
      <c r="H27" s="7" t="s">
        <v>1589</v>
      </c>
      <c r="I27" s="8">
        <v>36681</v>
      </c>
      <c r="J27" s="24" t="s">
        <v>1590</v>
      </c>
      <c r="K27" s="25"/>
      <c r="L27" s="9">
        <v>173</v>
      </c>
    </row>
    <row r="28" spans="1:12" ht="6" customHeight="1" x14ac:dyDescent="0.3">
      <c r="A28" s="20" t="s">
        <v>110</v>
      </c>
      <c r="B28" s="28"/>
      <c r="C28" s="28"/>
      <c r="D28" s="21"/>
      <c r="E28" s="20" t="s">
        <v>111</v>
      </c>
      <c r="F28" s="21"/>
      <c r="G28" s="20" t="s">
        <v>5</v>
      </c>
      <c r="H28" s="21"/>
      <c r="I28" s="20" t="s">
        <v>6</v>
      </c>
      <c r="J28" s="21"/>
      <c r="K28" s="20" t="s">
        <v>112</v>
      </c>
      <c r="L28" s="21"/>
    </row>
    <row r="29" spans="1:12" ht="6" customHeight="1" x14ac:dyDescent="0.3">
      <c r="A29" s="24" t="s">
        <v>113</v>
      </c>
      <c r="B29" s="29"/>
      <c r="C29" s="29"/>
      <c r="D29" s="25"/>
      <c r="E29" s="24" t="s">
        <v>1591</v>
      </c>
      <c r="F29" s="25"/>
      <c r="G29" s="24" t="s">
        <v>1592</v>
      </c>
      <c r="H29" s="25"/>
      <c r="I29" s="24" t="s">
        <v>1593</v>
      </c>
      <c r="J29" s="25"/>
      <c r="K29" s="24" t="s">
        <v>1594</v>
      </c>
      <c r="L29" s="25"/>
    </row>
    <row r="30" spans="1:12" ht="6" customHeight="1" x14ac:dyDescent="0.3">
      <c r="A30" s="24" t="s">
        <v>118</v>
      </c>
      <c r="B30" s="29"/>
      <c r="C30" s="29"/>
      <c r="D30" s="25"/>
      <c r="E30" s="24" t="s">
        <v>1595</v>
      </c>
      <c r="F30" s="25"/>
      <c r="G30" s="24" t="s">
        <v>1596</v>
      </c>
      <c r="H30" s="25"/>
      <c r="I30" s="24" t="s">
        <v>1597</v>
      </c>
      <c r="J30" s="25"/>
      <c r="K30" s="24" t="s">
        <v>1594</v>
      </c>
      <c r="L30" s="25"/>
    </row>
    <row r="31" spans="1:12" ht="6" customHeight="1" x14ac:dyDescent="0.3">
      <c r="A31" s="24" t="s">
        <v>118</v>
      </c>
      <c r="B31" s="29"/>
      <c r="C31" s="29"/>
      <c r="D31" s="25"/>
      <c r="E31" s="24" t="s">
        <v>1598</v>
      </c>
      <c r="F31" s="25"/>
      <c r="G31" s="24" t="s">
        <v>1599</v>
      </c>
      <c r="H31" s="25"/>
      <c r="I31" s="24" t="s">
        <v>1600</v>
      </c>
      <c r="J31" s="25"/>
      <c r="K31" s="24" t="s">
        <v>1594</v>
      </c>
      <c r="L31" s="25"/>
    </row>
    <row r="32" spans="1:12" ht="6" customHeight="1" x14ac:dyDescent="0.3">
      <c r="A32" s="24" t="s">
        <v>131</v>
      </c>
      <c r="B32" s="29"/>
      <c r="C32" s="29"/>
      <c r="D32" s="25"/>
      <c r="E32" s="24" t="s">
        <v>1601</v>
      </c>
      <c r="F32" s="25"/>
      <c r="G32" s="24" t="s">
        <v>1602</v>
      </c>
      <c r="H32" s="25"/>
      <c r="I32" s="24" t="s">
        <v>1603</v>
      </c>
      <c r="J32" s="25"/>
      <c r="K32" s="24" t="s">
        <v>1594</v>
      </c>
      <c r="L32" s="25"/>
    </row>
    <row r="33" spans="1:13" ht="10" customHeight="1" x14ac:dyDescent="0.3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2"/>
    </row>
    <row r="34" spans="1:13" ht="8.25" customHeight="1" x14ac:dyDescent="0.3">
      <c r="A34" s="19" t="s">
        <v>1604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</row>
  </sheetData>
  <mergeCells count="108">
    <mergeCell ref="A32:D32"/>
    <mergeCell ref="E32:F32"/>
    <mergeCell ref="G32:H32"/>
    <mergeCell ref="I32:J32"/>
    <mergeCell ref="K32:L32"/>
    <mergeCell ref="A33:L33"/>
    <mergeCell ref="A34:M34"/>
    <mergeCell ref="A30:D30"/>
    <mergeCell ref="E30:F30"/>
    <mergeCell ref="G30:H30"/>
    <mergeCell ref="I30:J30"/>
    <mergeCell ref="K30:L30"/>
    <mergeCell ref="A31:D31"/>
    <mergeCell ref="E31:F31"/>
    <mergeCell ref="G31:H31"/>
    <mergeCell ref="I31:J31"/>
    <mergeCell ref="K31:L31"/>
    <mergeCell ref="A28:D28"/>
    <mergeCell ref="E28:F28"/>
    <mergeCell ref="G28:H28"/>
    <mergeCell ref="I28:J28"/>
    <mergeCell ref="K28:L28"/>
    <mergeCell ref="A29:D29"/>
    <mergeCell ref="E29:F29"/>
    <mergeCell ref="G29:H29"/>
    <mergeCell ref="I29:J29"/>
    <mergeCell ref="K29:L29"/>
    <mergeCell ref="D25:E25"/>
    <mergeCell ref="F25:G25"/>
    <mergeCell ref="J25:K25"/>
    <mergeCell ref="D26:E26"/>
    <mergeCell ref="F26:G26"/>
    <mergeCell ref="J26:K26"/>
    <mergeCell ref="D27:E27"/>
    <mergeCell ref="F27:G27"/>
    <mergeCell ref="J27:K27"/>
    <mergeCell ref="D22:E22"/>
    <mergeCell ref="F22:G22"/>
    <mergeCell ref="J22:K22"/>
    <mergeCell ref="D23:E23"/>
    <mergeCell ref="F23:G23"/>
    <mergeCell ref="J23:K23"/>
    <mergeCell ref="D24:E24"/>
    <mergeCell ref="F24:G24"/>
    <mergeCell ref="J24:K24"/>
    <mergeCell ref="D19:E19"/>
    <mergeCell ref="F19:G19"/>
    <mergeCell ref="J19:K19"/>
    <mergeCell ref="D20:E20"/>
    <mergeCell ref="F20:G20"/>
    <mergeCell ref="J20:K20"/>
    <mergeCell ref="D21:E21"/>
    <mergeCell ref="F21:G21"/>
    <mergeCell ref="J21:K21"/>
    <mergeCell ref="D16:E16"/>
    <mergeCell ref="F16:G16"/>
    <mergeCell ref="J16:K16"/>
    <mergeCell ref="D17:E17"/>
    <mergeCell ref="F17:G17"/>
    <mergeCell ref="J17:K17"/>
    <mergeCell ref="D18:E18"/>
    <mergeCell ref="F18:G18"/>
    <mergeCell ref="J18:K18"/>
    <mergeCell ref="D13:E13"/>
    <mergeCell ref="F13:G13"/>
    <mergeCell ref="J13:K13"/>
    <mergeCell ref="D14:E14"/>
    <mergeCell ref="F14:G14"/>
    <mergeCell ref="J14:K14"/>
    <mergeCell ref="D15:E15"/>
    <mergeCell ref="F15:G15"/>
    <mergeCell ref="J15:K15"/>
    <mergeCell ref="D10:E10"/>
    <mergeCell ref="F10:G10"/>
    <mergeCell ref="J10:K10"/>
    <mergeCell ref="D11:E11"/>
    <mergeCell ref="F11:G11"/>
    <mergeCell ref="J11:K11"/>
    <mergeCell ref="D12:E12"/>
    <mergeCell ref="F12:G12"/>
    <mergeCell ref="J12:K12"/>
    <mergeCell ref="D7:E7"/>
    <mergeCell ref="F7:G7"/>
    <mergeCell ref="J7:K7"/>
    <mergeCell ref="D8:E8"/>
    <mergeCell ref="F8:G8"/>
    <mergeCell ref="J8:K8"/>
    <mergeCell ref="D9:E9"/>
    <mergeCell ref="F9:G9"/>
    <mergeCell ref="J9:K9"/>
    <mergeCell ref="D4:E4"/>
    <mergeCell ref="F4:G4"/>
    <mergeCell ref="J4:K4"/>
    <mergeCell ref="D5:E5"/>
    <mergeCell ref="F5:G5"/>
    <mergeCell ref="J5:K5"/>
    <mergeCell ref="D6:E6"/>
    <mergeCell ref="F6:G6"/>
    <mergeCell ref="J6:K6"/>
    <mergeCell ref="D1:E1"/>
    <mergeCell ref="F1:G1"/>
    <mergeCell ref="J1:K1"/>
    <mergeCell ref="D2:E2"/>
    <mergeCell ref="F2:G2"/>
    <mergeCell ref="J2:K2"/>
    <mergeCell ref="D3:E3"/>
    <mergeCell ref="F3:G3"/>
    <mergeCell ref="J3:K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4"/>
  <sheetViews>
    <sheetView workbookViewId="0">
      <selection activeCell="E53" sqref="E53"/>
    </sheetView>
  </sheetViews>
  <sheetFormatPr defaultRowHeight="13" x14ac:dyDescent="0.3"/>
  <cols>
    <col min="1" max="1" width="1.796875" customWidth="1"/>
    <col min="2" max="2" width="2.8984375" customWidth="1"/>
    <col min="3" max="3" width="12.69921875" customWidth="1"/>
    <col min="4" max="4" width="1.59765625" customWidth="1"/>
    <col min="5" max="5" width="12" customWidth="1"/>
    <col min="6" max="6" width="6.8984375" customWidth="1"/>
    <col min="7" max="7" width="9.296875" customWidth="1"/>
    <col min="8" max="8" width="6.69921875" customWidth="1"/>
    <col min="9" max="9" width="6.8984375" customWidth="1"/>
    <col min="10" max="10" width="7.09765625" customWidth="1"/>
    <col min="11" max="11" width="11.09765625" customWidth="1"/>
    <col min="12" max="12" width="5.296875" customWidth="1"/>
    <col min="13" max="13" width="8.19921875" customWidth="1"/>
    <col min="14" max="14" width="2.69921875" customWidth="1"/>
  </cols>
  <sheetData>
    <row r="1" spans="1:13" ht="6" customHeight="1" x14ac:dyDescent="0.3">
      <c r="A1" s="1" t="s">
        <v>2</v>
      </c>
      <c r="B1" s="2" t="s">
        <v>3</v>
      </c>
      <c r="C1" s="20" t="s">
        <v>4</v>
      </c>
      <c r="D1" s="21"/>
      <c r="E1" s="3" t="s">
        <v>5</v>
      </c>
      <c r="F1" s="20" t="s">
        <v>6</v>
      </c>
      <c r="G1" s="21"/>
      <c r="H1" s="22" t="s">
        <v>7</v>
      </c>
      <c r="I1" s="23"/>
      <c r="J1" s="2" t="s">
        <v>8</v>
      </c>
      <c r="K1" s="20" t="s">
        <v>9</v>
      </c>
      <c r="L1" s="21"/>
      <c r="M1" s="2" t="s">
        <v>10</v>
      </c>
    </row>
    <row r="2" spans="1:13" ht="6" customHeight="1" x14ac:dyDescent="0.3">
      <c r="A2" s="5">
        <v>1</v>
      </c>
      <c r="B2" s="6" t="s">
        <v>11</v>
      </c>
      <c r="C2" s="24" t="s">
        <v>1605</v>
      </c>
      <c r="D2" s="25"/>
      <c r="E2" s="7" t="s">
        <v>1606</v>
      </c>
      <c r="F2" s="24" t="s">
        <v>1607</v>
      </c>
      <c r="G2" s="25"/>
      <c r="H2" s="24" t="s">
        <v>1608</v>
      </c>
      <c r="I2" s="25"/>
      <c r="J2" s="8">
        <v>33868</v>
      </c>
      <c r="K2" s="24" t="s">
        <v>1609</v>
      </c>
      <c r="L2" s="25"/>
      <c r="M2" s="9">
        <v>194</v>
      </c>
    </row>
    <row r="3" spans="1:13" ht="6" customHeight="1" x14ac:dyDescent="0.3">
      <c r="A3" s="5">
        <v>2</v>
      </c>
      <c r="B3" s="6" t="s">
        <v>16</v>
      </c>
      <c r="C3" s="24" t="s">
        <v>1610</v>
      </c>
      <c r="D3" s="25"/>
      <c r="E3" s="7" t="s">
        <v>1611</v>
      </c>
      <c r="F3" s="24" t="s">
        <v>1612</v>
      </c>
      <c r="G3" s="25"/>
      <c r="H3" s="24" t="s">
        <v>1613</v>
      </c>
      <c r="I3" s="25"/>
      <c r="J3" s="8">
        <v>35125</v>
      </c>
      <c r="K3" s="24" t="s">
        <v>863</v>
      </c>
      <c r="L3" s="25"/>
      <c r="M3" s="9">
        <v>174</v>
      </c>
    </row>
    <row r="4" spans="1:13" ht="6" customHeight="1" x14ac:dyDescent="0.3">
      <c r="A4" s="5">
        <v>3</v>
      </c>
      <c r="B4" s="6" t="s">
        <v>16</v>
      </c>
      <c r="C4" s="24" t="s">
        <v>1614</v>
      </c>
      <c r="D4" s="25"/>
      <c r="E4" s="7" t="s">
        <v>1615</v>
      </c>
      <c r="F4" s="24" t="s">
        <v>1616</v>
      </c>
      <c r="G4" s="25"/>
      <c r="H4" s="24" t="s">
        <v>1617</v>
      </c>
      <c r="I4" s="25"/>
      <c r="J4" s="8">
        <v>32929</v>
      </c>
      <c r="K4" s="24" t="s">
        <v>931</v>
      </c>
      <c r="L4" s="25"/>
      <c r="M4" s="9">
        <v>178</v>
      </c>
    </row>
    <row r="5" spans="1:13" ht="6" customHeight="1" x14ac:dyDescent="0.3">
      <c r="A5" s="5">
        <v>4</v>
      </c>
      <c r="B5" s="6" t="s">
        <v>16</v>
      </c>
      <c r="C5" s="24" t="s">
        <v>1618</v>
      </c>
      <c r="D5" s="25"/>
      <c r="E5" s="7" t="s">
        <v>1619</v>
      </c>
      <c r="F5" s="24" t="s">
        <v>1620</v>
      </c>
      <c r="G5" s="25"/>
      <c r="H5" s="24" t="s">
        <v>1621</v>
      </c>
      <c r="I5" s="25"/>
      <c r="J5" s="8">
        <v>32642</v>
      </c>
      <c r="K5" s="24" t="s">
        <v>1622</v>
      </c>
      <c r="L5" s="25"/>
      <c r="M5" s="9">
        <v>179</v>
      </c>
    </row>
    <row r="6" spans="1:13" ht="6" customHeight="1" x14ac:dyDescent="0.3">
      <c r="A6" s="5">
        <v>5</v>
      </c>
      <c r="B6" s="6" t="s">
        <v>16</v>
      </c>
      <c r="C6" s="24" t="s">
        <v>1623</v>
      </c>
      <c r="D6" s="25"/>
      <c r="E6" s="7" t="s">
        <v>1624</v>
      </c>
      <c r="F6" s="24" t="s">
        <v>1625</v>
      </c>
      <c r="G6" s="25"/>
      <c r="H6" s="24" t="s">
        <v>1626</v>
      </c>
      <c r="I6" s="25"/>
      <c r="J6" s="8">
        <v>34241</v>
      </c>
      <c r="K6" s="24" t="s">
        <v>931</v>
      </c>
      <c r="L6" s="25"/>
      <c r="M6" s="9">
        <v>178</v>
      </c>
    </row>
    <row r="7" spans="1:13" ht="6" customHeight="1" x14ac:dyDescent="0.3">
      <c r="A7" s="5">
        <v>6</v>
      </c>
      <c r="B7" s="6" t="s">
        <v>29</v>
      </c>
      <c r="C7" s="24" t="s">
        <v>1627</v>
      </c>
      <c r="D7" s="25"/>
      <c r="E7" s="7" t="s">
        <v>1628</v>
      </c>
      <c r="F7" s="24" t="s">
        <v>1629</v>
      </c>
      <c r="G7" s="25"/>
      <c r="H7" s="24" t="s">
        <v>1630</v>
      </c>
      <c r="I7" s="25"/>
      <c r="J7" s="8">
        <v>35339</v>
      </c>
      <c r="K7" s="24" t="s">
        <v>1631</v>
      </c>
      <c r="L7" s="25"/>
      <c r="M7" s="9">
        <v>190</v>
      </c>
    </row>
    <row r="8" spans="1:13" ht="6" customHeight="1" x14ac:dyDescent="0.3">
      <c r="A8" s="5">
        <v>7</v>
      </c>
      <c r="B8" s="6" t="s">
        <v>29</v>
      </c>
      <c r="C8" s="24" t="s">
        <v>1632</v>
      </c>
      <c r="D8" s="25"/>
      <c r="E8" s="7" t="s">
        <v>1633</v>
      </c>
      <c r="F8" s="24" t="s">
        <v>1634</v>
      </c>
      <c r="G8" s="25"/>
      <c r="H8" s="24" t="s">
        <v>1635</v>
      </c>
      <c r="I8" s="25"/>
      <c r="J8" s="8">
        <v>34192</v>
      </c>
      <c r="K8" s="24" t="s">
        <v>1636</v>
      </c>
      <c r="L8" s="25"/>
      <c r="M8" s="9">
        <v>181</v>
      </c>
    </row>
    <row r="9" spans="1:13" ht="6" customHeight="1" x14ac:dyDescent="0.3">
      <c r="A9" s="5">
        <v>8</v>
      </c>
      <c r="B9" s="6" t="s">
        <v>16</v>
      </c>
      <c r="C9" s="24" t="s">
        <v>1637</v>
      </c>
      <c r="D9" s="25"/>
      <c r="E9" s="7" t="s">
        <v>1638</v>
      </c>
      <c r="F9" s="24" t="s">
        <v>1639</v>
      </c>
      <c r="G9" s="25"/>
      <c r="H9" s="24" t="s">
        <v>1640</v>
      </c>
      <c r="I9" s="25"/>
      <c r="J9" s="8">
        <v>33713</v>
      </c>
      <c r="K9" s="24" t="s">
        <v>1609</v>
      </c>
      <c r="L9" s="25"/>
      <c r="M9" s="9">
        <v>185</v>
      </c>
    </row>
    <row r="10" spans="1:13" ht="6" customHeight="1" x14ac:dyDescent="0.3">
      <c r="A10" s="5">
        <v>9</v>
      </c>
      <c r="B10" s="6" t="s">
        <v>45</v>
      </c>
      <c r="C10" s="24" t="s">
        <v>1641</v>
      </c>
      <c r="D10" s="25"/>
      <c r="E10" s="7" t="s">
        <v>1642</v>
      </c>
      <c r="F10" s="24" t="s">
        <v>1643</v>
      </c>
      <c r="G10" s="25"/>
      <c r="H10" s="24" t="s">
        <v>1643</v>
      </c>
      <c r="I10" s="25"/>
      <c r="J10" s="8">
        <v>33803</v>
      </c>
      <c r="K10" s="24" t="s">
        <v>639</v>
      </c>
      <c r="L10" s="25"/>
      <c r="M10" s="9">
        <v>185</v>
      </c>
    </row>
    <row r="11" spans="1:13" ht="6" customHeight="1" x14ac:dyDescent="0.3">
      <c r="A11" s="5">
        <v>10</v>
      </c>
      <c r="B11" s="6" t="s">
        <v>45</v>
      </c>
      <c r="C11" s="24" t="s">
        <v>1644</v>
      </c>
      <c r="D11" s="25"/>
      <c r="E11" s="7" t="s">
        <v>1645</v>
      </c>
      <c r="F11" s="24" t="s">
        <v>1646</v>
      </c>
      <c r="G11" s="25"/>
      <c r="H11" s="24" t="s">
        <v>1647</v>
      </c>
      <c r="I11" s="25"/>
      <c r="J11" s="8">
        <v>32966</v>
      </c>
      <c r="K11" s="24" t="s">
        <v>1648</v>
      </c>
      <c r="L11" s="25"/>
      <c r="M11" s="9">
        <v>186</v>
      </c>
    </row>
    <row r="12" spans="1:13" ht="6" customHeight="1" x14ac:dyDescent="0.3">
      <c r="A12" s="5">
        <v>11</v>
      </c>
      <c r="B12" s="6" t="s">
        <v>29</v>
      </c>
      <c r="C12" s="24" t="s">
        <v>1649</v>
      </c>
      <c r="D12" s="25"/>
      <c r="E12" s="7" t="s">
        <v>1650</v>
      </c>
      <c r="F12" s="24" t="s">
        <v>1651</v>
      </c>
      <c r="G12" s="25"/>
      <c r="H12" s="24" t="s">
        <v>1652</v>
      </c>
      <c r="I12" s="25"/>
      <c r="J12" s="8">
        <v>32235</v>
      </c>
      <c r="K12" s="24" t="s">
        <v>1609</v>
      </c>
      <c r="L12" s="25"/>
      <c r="M12" s="9">
        <v>179</v>
      </c>
    </row>
    <row r="13" spans="1:13" ht="6" customHeight="1" x14ac:dyDescent="0.3">
      <c r="A13" s="5">
        <v>12</v>
      </c>
      <c r="B13" s="6" t="s">
        <v>11</v>
      </c>
      <c r="C13" s="24" t="s">
        <v>1653</v>
      </c>
      <c r="D13" s="25"/>
      <c r="E13" s="7" t="s">
        <v>1654</v>
      </c>
      <c r="F13" s="24" t="s">
        <v>1655</v>
      </c>
      <c r="G13" s="25"/>
      <c r="H13" s="24" t="s">
        <v>1656</v>
      </c>
      <c r="I13" s="25"/>
      <c r="J13" s="8">
        <v>34795</v>
      </c>
      <c r="K13" s="24" t="s">
        <v>1657</v>
      </c>
      <c r="L13" s="25"/>
      <c r="M13" s="9">
        <v>194</v>
      </c>
    </row>
    <row r="14" spans="1:13" ht="6" customHeight="1" x14ac:dyDescent="0.3">
      <c r="A14" s="5">
        <v>13</v>
      </c>
      <c r="B14" s="6" t="s">
        <v>16</v>
      </c>
      <c r="C14" s="24" t="s">
        <v>1658</v>
      </c>
      <c r="D14" s="25"/>
      <c r="E14" s="7" t="s">
        <v>1659</v>
      </c>
      <c r="F14" s="24" t="s">
        <v>1660</v>
      </c>
      <c r="G14" s="25"/>
      <c r="H14" s="24" t="s">
        <v>1661</v>
      </c>
      <c r="I14" s="25"/>
      <c r="J14" s="8">
        <v>34416</v>
      </c>
      <c r="K14" s="24" t="s">
        <v>1622</v>
      </c>
      <c r="L14" s="25"/>
      <c r="M14" s="9">
        <v>188</v>
      </c>
    </row>
    <row r="15" spans="1:13" ht="6" customHeight="1" x14ac:dyDescent="0.3">
      <c r="A15" s="5">
        <v>14</v>
      </c>
      <c r="B15" s="6" t="s">
        <v>29</v>
      </c>
      <c r="C15" s="24" t="s">
        <v>1662</v>
      </c>
      <c r="D15" s="25"/>
      <c r="E15" s="7" t="s">
        <v>1663</v>
      </c>
      <c r="F15" s="24" t="s">
        <v>1664</v>
      </c>
      <c r="G15" s="25"/>
      <c r="H15" s="24" t="s">
        <v>1665</v>
      </c>
      <c r="I15" s="25"/>
      <c r="J15" s="8">
        <v>34218</v>
      </c>
      <c r="K15" s="24" t="s">
        <v>573</v>
      </c>
      <c r="L15" s="25"/>
      <c r="M15" s="9">
        <v>175</v>
      </c>
    </row>
    <row r="16" spans="1:13" ht="6" customHeight="1" x14ac:dyDescent="0.3">
      <c r="A16" s="5">
        <v>15</v>
      </c>
      <c r="B16" s="6" t="s">
        <v>16</v>
      </c>
      <c r="C16" s="24" t="s">
        <v>1666</v>
      </c>
      <c r="D16" s="25"/>
      <c r="E16" s="7" t="s">
        <v>1667</v>
      </c>
      <c r="F16" s="24" t="s">
        <v>1668</v>
      </c>
      <c r="G16" s="25"/>
      <c r="H16" s="24" t="s">
        <v>1669</v>
      </c>
      <c r="I16" s="25"/>
      <c r="J16" s="8">
        <v>34174</v>
      </c>
      <c r="K16" s="24" t="s">
        <v>1670</v>
      </c>
      <c r="L16" s="25"/>
      <c r="M16" s="9">
        <v>194</v>
      </c>
    </row>
    <row r="17" spans="1:13" ht="6" customHeight="1" x14ac:dyDescent="0.3">
      <c r="A17" s="5">
        <v>16</v>
      </c>
      <c r="B17" s="6" t="s">
        <v>29</v>
      </c>
      <c r="C17" s="24" t="s">
        <v>1671</v>
      </c>
      <c r="D17" s="25"/>
      <c r="E17" s="7" t="s">
        <v>1672</v>
      </c>
      <c r="F17" s="24" t="s">
        <v>1673</v>
      </c>
      <c r="G17" s="25"/>
      <c r="H17" s="24" t="s">
        <v>1674</v>
      </c>
      <c r="I17" s="25"/>
      <c r="J17" s="8">
        <v>34587</v>
      </c>
      <c r="K17" s="24" t="s">
        <v>1675</v>
      </c>
      <c r="L17" s="25"/>
      <c r="M17" s="9">
        <v>180</v>
      </c>
    </row>
    <row r="18" spans="1:13" ht="6" customHeight="1" x14ac:dyDescent="0.3">
      <c r="A18" s="5">
        <v>17</v>
      </c>
      <c r="B18" s="6" t="s">
        <v>29</v>
      </c>
      <c r="C18" s="24" t="s">
        <v>1676</v>
      </c>
      <c r="D18" s="25"/>
      <c r="E18" s="7" t="s">
        <v>1677</v>
      </c>
      <c r="F18" s="24" t="s">
        <v>1678</v>
      </c>
      <c r="G18" s="25"/>
      <c r="H18" s="24" t="s">
        <v>1679</v>
      </c>
      <c r="I18" s="25"/>
      <c r="J18" s="8">
        <v>35134</v>
      </c>
      <c r="K18" s="24" t="s">
        <v>1680</v>
      </c>
      <c r="L18" s="25"/>
      <c r="M18" s="9">
        <v>176</v>
      </c>
    </row>
    <row r="19" spans="1:13" ht="6" customHeight="1" x14ac:dyDescent="0.3">
      <c r="A19" s="5">
        <v>18</v>
      </c>
      <c r="B19" s="6" t="s">
        <v>29</v>
      </c>
      <c r="C19" s="24" t="s">
        <v>1681</v>
      </c>
      <c r="D19" s="25"/>
      <c r="E19" s="7" t="s">
        <v>1677</v>
      </c>
      <c r="F19" s="24" t="s">
        <v>1682</v>
      </c>
      <c r="G19" s="25"/>
      <c r="H19" s="24" t="s">
        <v>1683</v>
      </c>
      <c r="I19" s="25"/>
      <c r="J19" s="8">
        <v>34376</v>
      </c>
      <c r="K19" s="24" t="s">
        <v>1684</v>
      </c>
      <c r="L19" s="25"/>
      <c r="M19" s="9">
        <v>185</v>
      </c>
    </row>
    <row r="20" spans="1:13" ht="6" customHeight="1" x14ac:dyDescent="0.3">
      <c r="A20" s="5">
        <v>19</v>
      </c>
      <c r="B20" s="6" t="s">
        <v>16</v>
      </c>
      <c r="C20" s="24" t="s">
        <v>1685</v>
      </c>
      <c r="D20" s="25"/>
      <c r="E20" s="7" t="s">
        <v>1686</v>
      </c>
      <c r="F20" s="24" t="s">
        <v>1687</v>
      </c>
      <c r="G20" s="25"/>
      <c r="H20" s="24" t="s">
        <v>1688</v>
      </c>
      <c r="I20" s="25"/>
      <c r="J20" s="8">
        <v>35236</v>
      </c>
      <c r="K20" s="24" t="s">
        <v>1684</v>
      </c>
      <c r="L20" s="25"/>
      <c r="M20" s="9">
        <v>187</v>
      </c>
    </row>
    <row r="21" spans="1:13" ht="6" customHeight="1" x14ac:dyDescent="0.3">
      <c r="A21" s="5">
        <v>20</v>
      </c>
      <c r="B21" s="6" t="s">
        <v>45</v>
      </c>
      <c r="C21" s="24" t="s">
        <v>1689</v>
      </c>
      <c r="D21" s="25"/>
      <c r="E21" s="7" t="s">
        <v>1690</v>
      </c>
      <c r="F21" s="24" t="s">
        <v>1691</v>
      </c>
      <c r="G21" s="25"/>
      <c r="H21" s="24" t="s">
        <v>1692</v>
      </c>
      <c r="I21" s="25"/>
      <c r="J21" s="8">
        <v>34700</v>
      </c>
      <c r="K21" s="24" t="s">
        <v>68</v>
      </c>
      <c r="L21" s="25"/>
      <c r="M21" s="9">
        <v>186</v>
      </c>
    </row>
    <row r="22" spans="1:13" ht="6" customHeight="1" x14ac:dyDescent="0.3">
      <c r="A22" s="5">
        <v>21</v>
      </c>
      <c r="B22" s="6" t="s">
        <v>29</v>
      </c>
      <c r="C22" s="24" t="s">
        <v>1693</v>
      </c>
      <c r="D22" s="25"/>
      <c r="E22" s="7" t="s">
        <v>1694</v>
      </c>
      <c r="F22" s="24" t="s">
        <v>1695</v>
      </c>
      <c r="G22" s="25"/>
      <c r="H22" s="24" t="s">
        <v>1696</v>
      </c>
      <c r="I22" s="25"/>
      <c r="J22" s="8">
        <v>34001</v>
      </c>
      <c r="K22" s="24" t="s">
        <v>1697</v>
      </c>
      <c r="L22" s="25"/>
      <c r="M22" s="9">
        <v>185</v>
      </c>
    </row>
    <row r="23" spans="1:13" ht="6" customHeight="1" x14ac:dyDescent="0.3">
      <c r="A23" s="5">
        <v>22</v>
      </c>
      <c r="B23" s="6" t="s">
        <v>11</v>
      </c>
      <c r="C23" s="24" t="s">
        <v>1698</v>
      </c>
      <c r="D23" s="25"/>
      <c r="E23" s="7" t="s">
        <v>1699</v>
      </c>
      <c r="F23" s="24" t="s">
        <v>1700</v>
      </c>
      <c r="G23" s="25"/>
      <c r="H23" s="24" t="s">
        <v>1700</v>
      </c>
      <c r="I23" s="25"/>
      <c r="J23" s="8">
        <v>34085</v>
      </c>
      <c r="K23" s="24" t="s">
        <v>1701</v>
      </c>
      <c r="L23" s="25"/>
      <c r="M23" s="9">
        <v>186</v>
      </c>
    </row>
    <row r="24" spans="1:13" ht="6" customHeight="1" x14ac:dyDescent="0.3">
      <c r="A24" s="5">
        <v>23</v>
      </c>
      <c r="B24" s="6" t="s">
        <v>16</v>
      </c>
      <c r="C24" s="24" t="s">
        <v>1702</v>
      </c>
      <c r="D24" s="25"/>
      <c r="E24" s="7" t="s">
        <v>1703</v>
      </c>
      <c r="F24" s="24" t="s">
        <v>1704</v>
      </c>
      <c r="G24" s="25"/>
      <c r="H24" s="24" t="s">
        <v>1705</v>
      </c>
      <c r="I24" s="25"/>
      <c r="J24" s="8">
        <v>32953</v>
      </c>
      <c r="K24" s="24" t="s">
        <v>1657</v>
      </c>
      <c r="L24" s="25"/>
      <c r="M24" s="9">
        <v>184</v>
      </c>
    </row>
    <row r="25" spans="1:13" ht="6" customHeight="1" x14ac:dyDescent="0.3">
      <c r="A25" s="5">
        <v>24</v>
      </c>
      <c r="B25" s="6" t="s">
        <v>11</v>
      </c>
      <c r="C25" s="24" t="s">
        <v>1706</v>
      </c>
      <c r="D25" s="25"/>
      <c r="E25" s="7" t="s">
        <v>1707</v>
      </c>
      <c r="F25" s="24" t="s">
        <v>1687</v>
      </c>
      <c r="G25" s="25"/>
      <c r="H25" s="24" t="s">
        <v>1708</v>
      </c>
      <c r="I25" s="25"/>
      <c r="J25" s="8">
        <v>33785</v>
      </c>
      <c r="K25" s="24" t="s">
        <v>1670</v>
      </c>
      <c r="L25" s="25"/>
      <c r="M25" s="9">
        <v>187</v>
      </c>
    </row>
    <row r="26" spans="1:13" ht="6" customHeight="1" x14ac:dyDescent="0.3">
      <c r="A26" s="5">
        <v>25</v>
      </c>
      <c r="B26" s="6" t="s">
        <v>16</v>
      </c>
      <c r="C26" s="24" t="s">
        <v>1709</v>
      </c>
      <c r="D26" s="25"/>
      <c r="E26" s="7" t="s">
        <v>1710</v>
      </c>
      <c r="F26" s="24" t="s">
        <v>1711</v>
      </c>
      <c r="G26" s="25"/>
      <c r="H26" s="24" t="s">
        <v>1712</v>
      </c>
      <c r="I26" s="25"/>
      <c r="J26" s="8">
        <v>35972</v>
      </c>
      <c r="K26" s="24" t="s">
        <v>1670</v>
      </c>
      <c r="L26" s="25"/>
      <c r="M26" s="9">
        <v>177</v>
      </c>
    </row>
    <row r="27" spans="1:13" ht="6" customHeight="1" x14ac:dyDescent="0.3">
      <c r="A27" s="20" t="s">
        <v>110</v>
      </c>
      <c r="B27" s="28"/>
      <c r="C27" s="21"/>
      <c r="D27" s="20" t="s">
        <v>111</v>
      </c>
      <c r="E27" s="28"/>
      <c r="F27" s="21"/>
      <c r="G27" s="20" t="s">
        <v>5</v>
      </c>
      <c r="H27" s="21"/>
      <c r="I27" s="20" t="s">
        <v>6</v>
      </c>
      <c r="J27" s="28"/>
      <c r="K27" s="21"/>
      <c r="L27" s="22" t="s">
        <v>112</v>
      </c>
      <c r="M27" s="23"/>
    </row>
    <row r="28" spans="1:13" ht="6" customHeight="1" x14ac:dyDescent="0.3">
      <c r="A28" s="24" t="s">
        <v>113</v>
      </c>
      <c r="B28" s="29"/>
      <c r="C28" s="25"/>
      <c r="D28" s="24" t="s">
        <v>1713</v>
      </c>
      <c r="E28" s="29"/>
      <c r="F28" s="25"/>
      <c r="G28" s="24" t="s">
        <v>796</v>
      </c>
      <c r="H28" s="25"/>
      <c r="I28" s="24" t="s">
        <v>1714</v>
      </c>
      <c r="J28" s="29"/>
      <c r="K28" s="25"/>
      <c r="L28" s="24" t="s">
        <v>1715</v>
      </c>
      <c r="M28" s="25"/>
    </row>
    <row r="29" spans="1:13" ht="6" customHeight="1" x14ac:dyDescent="0.3">
      <c r="A29" s="24" t="s">
        <v>118</v>
      </c>
      <c r="B29" s="29"/>
      <c r="C29" s="25"/>
      <c r="D29" s="24" t="s">
        <v>1716</v>
      </c>
      <c r="E29" s="29"/>
      <c r="F29" s="25"/>
      <c r="G29" s="24" t="s">
        <v>1717</v>
      </c>
      <c r="H29" s="25"/>
      <c r="I29" s="24" t="s">
        <v>1718</v>
      </c>
      <c r="J29" s="29"/>
      <c r="K29" s="25"/>
      <c r="L29" s="24" t="s">
        <v>1715</v>
      </c>
      <c r="M29" s="25"/>
    </row>
    <row r="30" spans="1:13" ht="6" customHeight="1" x14ac:dyDescent="0.3">
      <c r="A30" s="24" t="s">
        <v>118</v>
      </c>
      <c r="B30" s="29"/>
      <c r="C30" s="25"/>
      <c r="D30" s="24" t="s">
        <v>1719</v>
      </c>
      <c r="E30" s="29"/>
      <c r="F30" s="25"/>
      <c r="G30" s="24" t="s">
        <v>1720</v>
      </c>
      <c r="H30" s="25"/>
      <c r="I30" s="24" t="s">
        <v>1721</v>
      </c>
      <c r="J30" s="29"/>
      <c r="K30" s="25"/>
      <c r="L30" s="24" t="s">
        <v>1722</v>
      </c>
      <c r="M30" s="25"/>
    </row>
    <row r="31" spans="1:13" ht="6" customHeight="1" x14ac:dyDescent="0.3">
      <c r="A31" s="24" t="s">
        <v>118</v>
      </c>
      <c r="B31" s="29"/>
      <c r="C31" s="25"/>
      <c r="D31" s="24" t="s">
        <v>1723</v>
      </c>
      <c r="E31" s="29"/>
      <c r="F31" s="25"/>
      <c r="G31" s="24" t="s">
        <v>1724</v>
      </c>
      <c r="H31" s="25"/>
      <c r="I31" s="24" t="s">
        <v>1725</v>
      </c>
      <c r="J31" s="29"/>
      <c r="K31" s="25"/>
      <c r="L31" s="24" t="s">
        <v>1715</v>
      </c>
      <c r="M31" s="25"/>
    </row>
    <row r="32" spans="1:13" ht="6" customHeight="1" x14ac:dyDescent="0.3">
      <c r="A32" s="24" t="s">
        <v>131</v>
      </c>
      <c r="B32" s="29"/>
      <c r="C32" s="25"/>
      <c r="D32" s="24" t="s">
        <v>1726</v>
      </c>
      <c r="E32" s="29"/>
      <c r="F32" s="25"/>
      <c r="G32" s="24" t="s">
        <v>1727</v>
      </c>
      <c r="H32" s="25"/>
      <c r="I32" s="24" t="s">
        <v>1728</v>
      </c>
      <c r="J32" s="29"/>
      <c r="K32" s="25"/>
      <c r="L32" s="24" t="s">
        <v>1715</v>
      </c>
      <c r="M32" s="25"/>
    </row>
    <row r="33" spans="1:14" ht="10" customHeight="1" x14ac:dyDescent="0.3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2"/>
    </row>
    <row r="34" spans="1:14" ht="8.25" customHeight="1" x14ac:dyDescent="0.3">
      <c r="A34" s="19" t="s">
        <v>1729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</sheetData>
  <mergeCells count="136">
    <mergeCell ref="A32:C32"/>
    <mergeCell ref="D32:F32"/>
    <mergeCell ref="G32:H32"/>
    <mergeCell ref="I32:K32"/>
    <mergeCell ref="L32:M32"/>
    <mergeCell ref="A33:M33"/>
    <mergeCell ref="A34:N34"/>
    <mergeCell ref="A30:C30"/>
    <mergeCell ref="D30:F30"/>
    <mergeCell ref="G30:H30"/>
    <mergeCell ref="I30:K30"/>
    <mergeCell ref="L30:M30"/>
    <mergeCell ref="A31:C31"/>
    <mergeCell ref="D31:F31"/>
    <mergeCell ref="G31:H31"/>
    <mergeCell ref="I31:K31"/>
    <mergeCell ref="L31:M31"/>
    <mergeCell ref="A28:C28"/>
    <mergeCell ref="D28:F28"/>
    <mergeCell ref="G28:H28"/>
    <mergeCell ref="I28:K28"/>
    <mergeCell ref="L28:M28"/>
    <mergeCell ref="A29:C29"/>
    <mergeCell ref="D29:F29"/>
    <mergeCell ref="G29:H29"/>
    <mergeCell ref="I29:K29"/>
    <mergeCell ref="L29:M29"/>
    <mergeCell ref="C25:D25"/>
    <mergeCell ref="F25:G25"/>
    <mergeCell ref="H25:I25"/>
    <mergeCell ref="K25:L25"/>
    <mergeCell ref="C26:D26"/>
    <mergeCell ref="F26:G26"/>
    <mergeCell ref="H26:I26"/>
    <mergeCell ref="K26:L26"/>
    <mergeCell ref="A27:C27"/>
    <mergeCell ref="D27:F27"/>
    <mergeCell ref="G27:H27"/>
    <mergeCell ref="I27:K27"/>
    <mergeCell ref="L27:M27"/>
    <mergeCell ref="C22:D22"/>
    <mergeCell ref="F22:G22"/>
    <mergeCell ref="H22:I22"/>
    <mergeCell ref="K22:L22"/>
    <mergeCell ref="C23:D23"/>
    <mergeCell ref="F23:G23"/>
    <mergeCell ref="H23:I23"/>
    <mergeCell ref="K23:L23"/>
    <mergeCell ref="C24:D24"/>
    <mergeCell ref="F24:G24"/>
    <mergeCell ref="H24:I24"/>
    <mergeCell ref="K24:L24"/>
    <mergeCell ref="C19:D19"/>
    <mergeCell ref="F19:G19"/>
    <mergeCell ref="H19:I19"/>
    <mergeCell ref="K19:L19"/>
    <mergeCell ref="C20:D20"/>
    <mergeCell ref="F20:G20"/>
    <mergeCell ref="H20:I20"/>
    <mergeCell ref="K20:L20"/>
    <mergeCell ref="C21:D21"/>
    <mergeCell ref="F21:G21"/>
    <mergeCell ref="H21:I21"/>
    <mergeCell ref="K21:L21"/>
    <mergeCell ref="C16:D16"/>
    <mergeCell ref="F16:G16"/>
    <mergeCell ref="H16:I16"/>
    <mergeCell ref="K16:L16"/>
    <mergeCell ref="C17:D17"/>
    <mergeCell ref="F17:G17"/>
    <mergeCell ref="H17:I17"/>
    <mergeCell ref="K17:L17"/>
    <mergeCell ref="C18:D18"/>
    <mergeCell ref="F18:G18"/>
    <mergeCell ref="H18:I18"/>
    <mergeCell ref="K18:L18"/>
    <mergeCell ref="C13:D13"/>
    <mergeCell ref="F13:G13"/>
    <mergeCell ref="H13:I13"/>
    <mergeCell ref="K13:L13"/>
    <mergeCell ref="C14:D14"/>
    <mergeCell ref="F14:G14"/>
    <mergeCell ref="H14:I14"/>
    <mergeCell ref="K14:L14"/>
    <mergeCell ref="C15:D15"/>
    <mergeCell ref="F15:G15"/>
    <mergeCell ref="H15:I15"/>
    <mergeCell ref="K15:L15"/>
    <mergeCell ref="C10:D10"/>
    <mergeCell ref="F10:G10"/>
    <mergeCell ref="H10:I10"/>
    <mergeCell ref="K10:L10"/>
    <mergeCell ref="C11:D11"/>
    <mergeCell ref="F11:G11"/>
    <mergeCell ref="H11:I11"/>
    <mergeCell ref="K11:L11"/>
    <mergeCell ref="C12:D12"/>
    <mergeCell ref="F12:G12"/>
    <mergeCell ref="H12:I12"/>
    <mergeCell ref="K12:L12"/>
    <mergeCell ref="C7:D7"/>
    <mergeCell ref="F7:G7"/>
    <mergeCell ref="H7:I7"/>
    <mergeCell ref="K7:L7"/>
    <mergeCell ref="C8:D8"/>
    <mergeCell ref="F8:G8"/>
    <mergeCell ref="H8:I8"/>
    <mergeCell ref="K8:L8"/>
    <mergeCell ref="C9:D9"/>
    <mergeCell ref="F9:G9"/>
    <mergeCell ref="H9:I9"/>
    <mergeCell ref="K9:L9"/>
    <mergeCell ref="C4:D4"/>
    <mergeCell ref="F4:G4"/>
    <mergeCell ref="H4:I4"/>
    <mergeCell ref="K4:L4"/>
    <mergeCell ref="C5:D5"/>
    <mergeCell ref="F5:G5"/>
    <mergeCell ref="H5:I5"/>
    <mergeCell ref="K5:L5"/>
    <mergeCell ref="C6:D6"/>
    <mergeCell ref="F6:G6"/>
    <mergeCell ref="H6:I6"/>
    <mergeCell ref="K6:L6"/>
    <mergeCell ref="C1:D1"/>
    <mergeCell ref="F1:G1"/>
    <mergeCell ref="H1:I1"/>
    <mergeCell ref="K1:L1"/>
    <mergeCell ref="C2:D2"/>
    <mergeCell ref="F2:G2"/>
    <mergeCell ref="H2:I2"/>
    <mergeCell ref="K2:L2"/>
    <mergeCell ref="C3:D3"/>
    <mergeCell ref="F3:G3"/>
    <mergeCell ref="H3:I3"/>
    <mergeCell ref="K3:L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5"/>
  <sheetViews>
    <sheetView workbookViewId="0">
      <selection activeCell="E53" sqref="E53"/>
    </sheetView>
  </sheetViews>
  <sheetFormatPr defaultRowHeight="13" x14ac:dyDescent="0.3"/>
  <cols>
    <col min="1" max="1" width="1.796875" customWidth="1"/>
    <col min="2" max="2" width="3.296875" customWidth="1"/>
    <col min="3" max="3" width="13.296875" customWidth="1"/>
    <col min="4" max="4" width="2" customWidth="1"/>
    <col min="5" max="5" width="8.3984375" customWidth="1"/>
    <col min="6" max="6" width="10.19921875" customWidth="1"/>
    <col min="7" max="7" width="2.8984375" customWidth="1"/>
    <col min="8" max="8" width="8.19921875" customWidth="1"/>
    <col min="9" max="9" width="7.796875" customWidth="1"/>
    <col min="10" max="10" width="1.09765625" customWidth="1"/>
    <col min="11" max="11" width="16.8984375" customWidth="1"/>
    <col min="12" max="12" width="6.69921875" customWidth="1"/>
    <col min="13" max="13" width="9.59765625" customWidth="1"/>
    <col min="14" max="14" width="2.69921875" customWidth="1"/>
  </cols>
  <sheetData>
    <row r="1" spans="1:13" ht="6" customHeight="1" x14ac:dyDescent="0.3">
      <c r="A1" s="1" t="s">
        <v>2</v>
      </c>
      <c r="B1" s="2" t="s">
        <v>3</v>
      </c>
      <c r="C1" s="3" t="s">
        <v>4</v>
      </c>
      <c r="D1" s="33" t="s">
        <v>5</v>
      </c>
      <c r="E1" s="34"/>
      <c r="F1" s="4" t="s">
        <v>6</v>
      </c>
      <c r="G1" s="33" t="s">
        <v>7</v>
      </c>
      <c r="H1" s="34"/>
      <c r="I1" s="2" t="s">
        <v>8</v>
      </c>
      <c r="J1" s="20" t="s">
        <v>9</v>
      </c>
      <c r="K1" s="28"/>
      <c r="L1" s="21"/>
      <c r="M1" s="2" t="s">
        <v>10</v>
      </c>
    </row>
    <row r="2" spans="1:13" ht="6" customHeight="1" x14ac:dyDescent="0.3">
      <c r="A2" s="5">
        <v>1</v>
      </c>
      <c r="B2" s="6" t="s">
        <v>11</v>
      </c>
      <c r="C2" s="7" t="s">
        <v>1730</v>
      </c>
      <c r="D2" s="24" t="s">
        <v>1731</v>
      </c>
      <c r="E2" s="25"/>
      <c r="F2" s="7" t="s">
        <v>1732</v>
      </c>
      <c r="G2" s="24" t="s">
        <v>1732</v>
      </c>
      <c r="H2" s="25"/>
      <c r="I2" s="8">
        <v>30395</v>
      </c>
      <c r="J2" s="24" t="s">
        <v>1578</v>
      </c>
      <c r="K2" s="29"/>
      <c r="L2" s="25"/>
      <c r="M2" s="9">
        <v>185</v>
      </c>
    </row>
    <row r="3" spans="1:13" ht="6" customHeight="1" x14ac:dyDescent="0.3">
      <c r="A3" s="5">
        <v>2</v>
      </c>
      <c r="B3" s="6" t="s">
        <v>16</v>
      </c>
      <c r="C3" s="7" t="s">
        <v>1733</v>
      </c>
      <c r="D3" s="24" t="s">
        <v>1734</v>
      </c>
      <c r="E3" s="25"/>
      <c r="F3" s="7" t="s">
        <v>1735</v>
      </c>
      <c r="G3" s="24" t="s">
        <v>1735</v>
      </c>
      <c r="H3" s="25"/>
      <c r="I3" s="8">
        <v>34325</v>
      </c>
      <c r="J3" s="24" t="s">
        <v>1736</v>
      </c>
      <c r="K3" s="29"/>
      <c r="L3" s="25"/>
      <c r="M3" s="9">
        <v>178</v>
      </c>
    </row>
    <row r="4" spans="1:13" ht="6" customHeight="1" x14ac:dyDescent="0.3">
      <c r="A4" s="5">
        <v>3</v>
      </c>
      <c r="B4" s="6" t="s">
        <v>16</v>
      </c>
      <c r="C4" s="7" t="s">
        <v>1737</v>
      </c>
      <c r="D4" s="24" t="s">
        <v>1738</v>
      </c>
      <c r="E4" s="25"/>
      <c r="F4" s="7" t="s">
        <v>1739</v>
      </c>
      <c r="G4" s="24" t="s">
        <v>1739</v>
      </c>
      <c r="H4" s="25"/>
      <c r="I4" s="8">
        <v>33434</v>
      </c>
      <c r="J4" s="24" t="s">
        <v>1736</v>
      </c>
      <c r="K4" s="29"/>
      <c r="L4" s="25"/>
      <c r="M4" s="9">
        <v>183</v>
      </c>
    </row>
    <row r="5" spans="1:13" ht="6" customHeight="1" x14ac:dyDescent="0.3">
      <c r="A5" s="5">
        <v>4</v>
      </c>
      <c r="B5" s="6" t="s">
        <v>16</v>
      </c>
      <c r="C5" s="7" t="s">
        <v>1740</v>
      </c>
      <c r="D5" s="24" t="s">
        <v>1741</v>
      </c>
      <c r="E5" s="25"/>
      <c r="F5" s="7" t="s">
        <v>1742</v>
      </c>
      <c r="G5" s="24" t="s">
        <v>1742</v>
      </c>
      <c r="H5" s="25"/>
      <c r="I5" s="8">
        <v>35457</v>
      </c>
      <c r="J5" s="24" t="s">
        <v>1376</v>
      </c>
      <c r="K5" s="29"/>
      <c r="L5" s="25"/>
      <c r="M5" s="9">
        <v>186</v>
      </c>
    </row>
    <row r="6" spans="1:13" ht="6" customHeight="1" x14ac:dyDescent="0.3">
      <c r="A6" s="5">
        <v>5</v>
      </c>
      <c r="B6" s="6" t="s">
        <v>16</v>
      </c>
      <c r="C6" s="7" t="s">
        <v>1743</v>
      </c>
      <c r="D6" s="24" t="s">
        <v>1744</v>
      </c>
      <c r="E6" s="25"/>
      <c r="F6" s="7" t="s">
        <v>1745</v>
      </c>
      <c r="G6" s="24" t="s">
        <v>1745</v>
      </c>
      <c r="H6" s="25"/>
      <c r="I6" s="8">
        <v>31667</v>
      </c>
      <c r="J6" s="24" t="s">
        <v>1746</v>
      </c>
      <c r="K6" s="29"/>
      <c r="L6" s="25"/>
      <c r="M6" s="9">
        <v>170</v>
      </c>
    </row>
    <row r="7" spans="1:13" ht="6" customHeight="1" x14ac:dyDescent="0.3">
      <c r="A7" s="5">
        <v>6</v>
      </c>
      <c r="B7" s="6" t="s">
        <v>29</v>
      </c>
      <c r="C7" s="7" t="s">
        <v>1747</v>
      </c>
      <c r="D7" s="24" t="s">
        <v>1748</v>
      </c>
      <c r="E7" s="25"/>
      <c r="F7" s="7" t="s">
        <v>1749</v>
      </c>
      <c r="G7" s="24" t="s">
        <v>1749</v>
      </c>
      <c r="H7" s="25"/>
      <c r="I7" s="8">
        <v>34009</v>
      </c>
      <c r="J7" s="24" t="s">
        <v>923</v>
      </c>
      <c r="K7" s="29"/>
      <c r="L7" s="25"/>
      <c r="M7" s="9">
        <v>178</v>
      </c>
    </row>
    <row r="8" spans="1:13" ht="6" customHeight="1" x14ac:dyDescent="0.3">
      <c r="A8" s="5">
        <v>7</v>
      </c>
      <c r="B8" s="6" t="s">
        <v>29</v>
      </c>
      <c r="C8" s="7" t="s">
        <v>1750</v>
      </c>
      <c r="D8" s="24" t="s">
        <v>1751</v>
      </c>
      <c r="E8" s="25"/>
      <c r="F8" s="7" t="s">
        <v>1752</v>
      </c>
      <c r="G8" s="24" t="s">
        <v>1753</v>
      </c>
      <c r="H8" s="25"/>
      <c r="I8" s="8">
        <v>33752</v>
      </c>
      <c r="J8" s="24" t="s">
        <v>1754</v>
      </c>
      <c r="K8" s="29"/>
      <c r="L8" s="25"/>
      <c r="M8" s="9">
        <v>175</v>
      </c>
    </row>
    <row r="9" spans="1:13" ht="6" customHeight="1" x14ac:dyDescent="0.3">
      <c r="A9" s="5">
        <v>8</v>
      </c>
      <c r="B9" s="6" t="s">
        <v>29</v>
      </c>
      <c r="C9" s="7" t="s">
        <v>1755</v>
      </c>
      <c r="D9" s="24" t="s">
        <v>1756</v>
      </c>
      <c r="E9" s="25"/>
      <c r="F9" s="7" t="s">
        <v>1757</v>
      </c>
      <c r="G9" s="24" t="s">
        <v>1757</v>
      </c>
      <c r="H9" s="25"/>
      <c r="I9" s="8">
        <v>35962</v>
      </c>
      <c r="J9" s="24" t="s">
        <v>1399</v>
      </c>
      <c r="K9" s="29"/>
      <c r="L9" s="25"/>
      <c r="M9" s="9">
        <v>172</v>
      </c>
    </row>
    <row r="10" spans="1:13" ht="6" customHeight="1" x14ac:dyDescent="0.3">
      <c r="A10" s="5">
        <v>9</v>
      </c>
      <c r="B10" s="6" t="s">
        <v>29</v>
      </c>
      <c r="C10" s="7" t="s">
        <v>1758</v>
      </c>
      <c r="D10" s="24" t="s">
        <v>1759</v>
      </c>
      <c r="E10" s="25"/>
      <c r="F10" s="7" t="s">
        <v>1760</v>
      </c>
      <c r="G10" s="24" t="s">
        <v>1760</v>
      </c>
      <c r="H10" s="25"/>
      <c r="I10" s="8">
        <v>35570</v>
      </c>
      <c r="J10" s="24" t="s">
        <v>86</v>
      </c>
      <c r="K10" s="29"/>
      <c r="L10" s="25"/>
      <c r="M10" s="9">
        <v>178</v>
      </c>
    </row>
    <row r="11" spans="1:13" ht="6" customHeight="1" x14ac:dyDescent="0.3">
      <c r="A11" s="5">
        <v>10</v>
      </c>
      <c r="B11" s="6" t="s">
        <v>29</v>
      </c>
      <c r="C11" s="7" t="s">
        <v>1761</v>
      </c>
      <c r="D11" s="24" t="s">
        <v>1762</v>
      </c>
      <c r="E11" s="25"/>
      <c r="F11" s="7" t="s">
        <v>1763</v>
      </c>
      <c r="G11" s="24" t="s">
        <v>1763</v>
      </c>
      <c r="H11" s="25"/>
      <c r="I11" s="8">
        <v>34715</v>
      </c>
      <c r="J11" s="24" t="s">
        <v>1304</v>
      </c>
      <c r="K11" s="29"/>
      <c r="L11" s="25"/>
      <c r="M11" s="9">
        <v>174</v>
      </c>
    </row>
    <row r="12" spans="1:13" ht="6" customHeight="1" x14ac:dyDescent="0.3">
      <c r="A12" s="5">
        <v>11</v>
      </c>
      <c r="B12" s="6" t="s">
        <v>29</v>
      </c>
      <c r="C12" s="7" t="s">
        <v>1764</v>
      </c>
      <c r="D12" s="24" t="s">
        <v>1765</v>
      </c>
      <c r="E12" s="25"/>
      <c r="F12" s="7" t="s">
        <v>1766</v>
      </c>
      <c r="G12" s="24" t="s">
        <v>1766</v>
      </c>
      <c r="H12" s="25"/>
      <c r="I12" s="8">
        <v>37046</v>
      </c>
      <c r="J12" s="24" t="s">
        <v>1767</v>
      </c>
      <c r="K12" s="29"/>
      <c r="L12" s="25"/>
      <c r="M12" s="9">
        <v>173</v>
      </c>
    </row>
    <row r="13" spans="1:13" ht="6" customHeight="1" x14ac:dyDescent="0.3">
      <c r="A13" s="5">
        <v>12</v>
      </c>
      <c r="B13" s="6" t="s">
        <v>11</v>
      </c>
      <c r="C13" s="7" t="s">
        <v>1768</v>
      </c>
      <c r="D13" s="24" t="s">
        <v>1769</v>
      </c>
      <c r="E13" s="25"/>
      <c r="F13" s="7" t="s">
        <v>1770</v>
      </c>
      <c r="G13" s="24" t="s">
        <v>1770</v>
      </c>
      <c r="H13" s="25"/>
      <c r="I13" s="8">
        <v>32570</v>
      </c>
      <c r="J13" s="24" t="s">
        <v>1771</v>
      </c>
      <c r="K13" s="29"/>
      <c r="L13" s="25"/>
      <c r="M13" s="9">
        <v>187</v>
      </c>
    </row>
    <row r="14" spans="1:13" ht="6" customHeight="1" x14ac:dyDescent="0.3">
      <c r="A14" s="5">
        <v>13</v>
      </c>
      <c r="B14" s="6" t="s">
        <v>29</v>
      </c>
      <c r="C14" s="7" t="s">
        <v>1772</v>
      </c>
      <c r="D14" s="24" t="s">
        <v>1773</v>
      </c>
      <c r="E14" s="25"/>
      <c r="F14" s="7" t="s">
        <v>1774</v>
      </c>
      <c r="G14" s="24" t="s">
        <v>1774</v>
      </c>
      <c r="H14" s="25"/>
      <c r="I14" s="8">
        <v>34829</v>
      </c>
      <c r="J14" s="24" t="s">
        <v>1514</v>
      </c>
      <c r="K14" s="29"/>
      <c r="L14" s="25"/>
      <c r="M14" s="9">
        <v>177</v>
      </c>
    </row>
    <row r="15" spans="1:13" ht="6" customHeight="1" x14ac:dyDescent="0.3">
      <c r="A15" s="5">
        <v>14</v>
      </c>
      <c r="B15" s="6" t="s">
        <v>29</v>
      </c>
      <c r="C15" s="7" t="s">
        <v>1775</v>
      </c>
      <c r="D15" s="24" t="s">
        <v>1776</v>
      </c>
      <c r="E15" s="25"/>
      <c r="F15" s="7" t="s">
        <v>1777</v>
      </c>
      <c r="G15" s="24" t="s">
        <v>1777</v>
      </c>
      <c r="H15" s="25"/>
      <c r="I15" s="8">
        <v>34037</v>
      </c>
      <c r="J15" s="24" t="s">
        <v>1778</v>
      </c>
      <c r="K15" s="29"/>
      <c r="L15" s="25"/>
      <c r="M15" s="9">
        <v>176</v>
      </c>
    </row>
    <row r="16" spans="1:13" ht="6" customHeight="1" x14ac:dyDescent="0.3">
      <c r="A16" s="5">
        <v>15</v>
      </c>
      <c r="B16" s="6" t="s">
        <v>29</v>
      </c>
      <c r="C16" s="7" t="s">
        <v>1779</v>
      </c>
      <c r="D16" s="24" t="s">
        <v>1780</v>
      </c>
      <c r="E16" s="25"/>
      <c r="F16" s="7" t="s">
        <v>1781</v>
      </c>
      <c r="G16" s="24" t="s">
        <v>1781</v>
      </c>
      <c r="H16" s="25"/>
      <c r="I16" s="8">
        <v>35282</v>
      </c>
      <c r="J16" s="24" t="s">
        <v>946</v>
      </c>
      <c r="K16" s="29"/>
      <c r="L16" s="25"/>
      <c r="M16" s="9">
        <v>180</v>
      </c>
    </row>
    <row r="17" spans="1:13" ht="6" customHeight="1" x14ac:dyDescent="0.3">
      <c r="A17" s="5">
        <v>16</v>
      </c>
      <c r="B17" s="6" t="s">
        <v>16</v>
      </c>
      <c r="C17" s="7" t="s">
        <v>1782</v>
      </c>
      <c r="D17" s="24" t="s">
        <v>1783</v>
      </c>
      <c r="E17" s="25"/>
      <c r="F17" s="7" t="s">
        <v>1784</v>
      </c>
      <c r="G17" s="24" t="s">
        <v>1784</v>
      </c>
      <c r="H17" s="25"/>
      <c r="I17" s="8">
        <v>36104</v>
      </c>
      <c r="J17" s="24" t="s">
        <v>436</v>
      </c>
      <c r="K17" s="29"/>
      <c r="L17" s="25"/>
      <c r="M17" s="9">
        <v>187</v>
      </c>
    </row>
    <row r="18" spans="1:13" ht="6" customHeight="1" x14ac:dyDescent="0.3">
      <c r="A18" s="5">
        <v>17</v>
      </c>
      <c r="B18" s="6" t="s">
        <v>29</v>
      </c>
      <c r="C18" s="7" t="s">
        <v>1785</v>
      </c>
      <c r="D18" s="24" t="s">
        <v>1786</v>
      </c>
      <c r="E18" s="25"/>
      <c r="F18" s="7" t="s">
        <v>1787</v>
      </c>
      <c r="G18" s="24" t="s">
        <v>1787</v>
      </c>
      <c r="H18" s="25"/>
      <c r="I18" s="8">
        <v>36048</v>
      </c>
      <c r="J18" s="24" t="s">
        <v>1788</v>
      </c>
      <c r="K18" s="29"/>
      <c r="L18" s="25"/>
      <c r="M18" s="9">
        <v>180</v>
      </c>
    </row>
    <row r="19" spans="1:13" ht="6" customHeight="1" x14ac:dyDescent="0.3">
      <c r="A19" s="5">
        <v>18</v>
      </c>
      <c r="B19" s="6" t="s">
        <v>45</v>
      </c>
      <c r="C19" s="7" t="s">
        <v>1789</v>
      </c>
      <c r="D19" s="24" t="s">
        <v>1790</v>
      </c>
      <c r="E19" s="25"/>
      <c r="F19" s="7" t="s">
        <v>1791</v>
      </c>
      <c r="G19" s="24" t="s">
        <v>1791</v>
      </c>
      <c r="H19" s="25"/>
      <c r="I19" s="8">
        <v>34648</v>
      </c>
      <c r="J19" s="24" t="s">
        <v>1792</v>
      </c>
      <c r="K19" s="29"/>
      <c r="L19" s="25"/>
      <c r="M19" s="9">
        <v>173</v>
      </c>
    </row>
    <row r="20" spans="1:13" ht="6" customHeight="1" x14ac:dyDescent="0.3">
      <c r="A20" s="5">
        <v>19</v>
      </c>
      <c r="B20" s="6" t="s">
        <v>16</v>
      </c>
      <c r="C20" s="7" t="s">
        <v>1793</v>
      </c>
      <c r="D20" s="24" t="s">
        <v>1794</v>
      </c>
      <c r="E20" s="25"/>
      <c r="F20" s="7" t="s">
        <v>1795</v>
      </c>
      <c r="G20" s="24" t="s">
        <v>1795</v>
      </c>
      <c r="H20" s="25"/>
      <c r="I20" s="8">
        <v>32975</v>
      </c>
      <c r="J20" s="24" t="s">
        <v>1796</v>
      </c>
      <c r="K20" s="29"/>
      <c r="L20" s="25"/>
      <c r="M20" s="9">
        <v>185</v>
      </c>
    </row>
    <row r="21" spans="1:13" ht="6" customHeight="1" x14ac:dyDescent="0.3">
      <c r="A21" s="5">
        <v>20</v>
      </c>
      <c r="B21" s="6" t="s">
        <v>45</v>
      </c>
      <c r="C21" s="7" t="s">
        <v>1797</v>
      </c>
      <c r="D21" s="24" t="s">
        <v>1798</v>
      </c>
      <c r="E21" s="25"/>
      <c r="F21" s="7" t="s">
        <v>1799</v>
      </c>
      <c r="G21" s="24" t="s">
        <v>1799</v>
      </c>
      <c r="H21" s="25"/>
      <c r="I21" s="8">
        <v>36433</v>
      </c>
      <c r="J21" s="24" t="s">
        <v>1800</v>
      </c>
      <c r="K21" s="29"/>
      <c r="L21" s="25"/>
      <c r="M21" s="9">
        <v>185</v>
      </c>
    </row>
    <row r="22" spans="1:13" ht="6" customHeight="1" x14ac:dyDescent="0.3">
      <c r="A22" s="5">
        <v>21</v>
      </c>
      <c r="B22" s="6" t="s">
        <v>45</v>
      </c>
      <c r="C22" s="7" t="s">
        <v>1801</v>
      </c>
      <c r="D22" s="24" t="s">
        <v>1802</v>
      </c>
      <c r="E22" s="25"/>
      <c r="F22" s="7" t="s">
        <v>1803</v>
      </c>
      <c r="G22" s="24" t="s">
        <v>1803</v>
      </c>
      <c r="H22" s="25"/>
      <c r="I22" s="8">
        <v>36035</v>
      </c>
      <c r="J22" s="24" t="s">
        <v>674</v>
      </c>
      <c r="K22" s="29"/>
      <c r="L22" s="25"/>
      <c r="M22" s="9">
        <v>182</v>
      </c>
    </row>
    <row r="23" spans="1:13" ht="6" customHeight="1" x14ac:dyDescent="0.3">
      <c r="A23" s="5">
        <v>22</v>
      </c>
      <c r="B23" s="6" t="s">
        <v>16</v>
      </c>
      <c r="C23" s="7" t="s">
        <v>1804</v>
      </c>
      <c r="D23" s="24" t="s">
        <v>1805</v>
      </c>
      <c r="E23" s="25"/>
      <c r="F23" s="7" t="s">
        <v>1806</v>
      </c>
      <c r="G23" s="24" t="s">
        <v>1806</v>
      </c>
      <c r="H23" s="25"/>
      <c r="I23" s="8">
        <v>32379</v>
      </c>
      <c r="J23" s="24" t="s">
        <v>1807</v>
      </c>
      <c r="K23" s="29"/>
      <c r="L23" s="25"/>
      <c r="M23" s="9">
        <v>189</v>
      </c>
    </row>
    <row r="24" spans="1:13" ht="6" customHeight="1" x14ac:dyDescent="0.3">
      <c r="A24" s="5">
        <v>23</v>
      </c>
      <c r="B24" s="6" t="s">
        <v>11</v>
      </c>
      <c r="C24" s="7" t="s">
        <v>1808</v>
      </c>
      <c r="D24" s="24" t="s">
        <v>1809</v>
      </c>
      <c r="E24" s="25"/>
      <c r="F24" s="7" t="s">
        <v>1810</v>
      </c>
      <c r="G24" s="24" t="s">
        <v>1811</v>
      </c>
      <c r="H24" s="25"/>
      <c r="I24" s="8">
        <v>33637</v>
      </c>
      <c r="J24" s="24" t="s">
        <v>1812</v>
      </c>
      <c r="K24" s="29"/>
      <c r="L24" s="25"/>
      <c r="M24" s="9">
        <v>197</v>
      </c>
    </row>
    <row r="25" spans="1:13" ht="6" customHeight="1" x14ac:dyDescent="0.3">
      <c r="A25" s="5">
        <v>24</v>
      </c>
      <c r="B25" s="6" t="s">
        <v>29</v>
      </c>
      <c r="C25" s="7" t="s">
        <v>1813</v>
      </c>
      <c r="D25" s="24" t="s">
        <v>1814</v>
      </c>
      <c r="E25" s="25"/>
      <c r="F25" s="7" t="s">
        <v>1815</v>
      </c>
      <c r="G25" s="24" t="s">
        <v>1815</v>
      </c>
      <c r="H25" s="25"/>
      <c r="I25" s="8">
        <v>35486</v>
      </c>
      <c r="J25" s="24" t="s">
        <v>1816</v>
      </c>
      <c r="K25" s="29"/>
      <c r="L25" s="25"/>
      <c r="M25" s="9">
        <v>166</v>
      </c>
    </row>
    <row r="26" spans="1:13" ht="6" customHeight="1" x14ac:dyDescent="0.3">
      <c r="A26" s="5">
        <v>25</v>
      </c>
      <c r="B26" s="6" t="s">
        <v>45</v>
      </c>
      <c r="C26" s="7" t="s">
        <v>1817</v>
      </c>
      <c r="D26" s="24" t="s">
        <v>1818</v>
      </c>
      <c r="E26" s="25"/>
      <c r="F26" s="7" t="s">
        <v>1819</v>
      </c>
      <c r="G26" s="24" t="s">
        <v>1819</v>
      </c>
      <c r="H26" s="25"/>
      <c r="I26" s="8">
        <v>35723</v>
      </c>
      <c r="J26" s="24" t="s">
        <v>181</v>
      </c>
      <c r="K26" s="29"/>
      <c r="L26" s="25"/>
      <c r="M26" s="9">
        <v>173</v>
      </c>
    </row>
    <row r="27" spans="1:13" ht="6" customHeight="1" x14ac:dyDescent="0.3">
      <c r="A27" s="5">
        <v>26</v>
      </c>
      <c r="B27" s="6" t="s">
        <v>16</v>
      </c>
      <c r="C27" s="7" t="s">
        <v>1820</v>
      </c>
      <c r="D27" s="24" t="s">
        <v>1794</v>
      </c>
      <c r="E27" s="25"/>
      <c r="F27" s="7" t="s">
        <v>1777</v>
      </c>
      <c r="G27" s="24" t="s">
        <v>1821</v>
      </c>
      <c r="H27" s="25"/>
      <c r="I27" s="8">
        <v>36292</v>
      </c>
      <c r="J27" s="24" t="s">
        <v>923</v>
      </c>
      <c r="K27" s="29"/>
      <c r="L27" s="25"/>
      <c r="M27" s="9">
        <v>188</v>
      </c>
    </row>
    <row r="28" spans="1:13" ht="6" customHeight="1" x14ac:dyDescent="0.3">
      <c r="A28" s="20" t="s">
        <v>110</v>
      </c>
      <c r="B28" s="28"/>
      <c r="C28" s="28"/>
      <c r="D28" s="21"/>
      <c r="E28" s="20" t="s">
        <v>111</v>
      </c>
      <c r="F28" s="28"/>
      <c r="G28" s="21"/>
      <c r="H28" s="20" t="s">
        <v>5</v>
      </c>
      <c r="I28" s="28"/>
      <c r="J28" s="21"/>
      <c r="K28" s="2" t="s">
        <v>6</v>
      </c>
      <c r="L28" s="20" t="s">
        <v>112</v>
      </c>
      <c r="M28" s="21"/>
    </row>
    <row r="29" spans="1:13" ht="6" customHeight="1" x14ac:dyDescent="0.3">
      <c r="A29" s="24" t="s">
        <v>113</v>
      </c>
      <c r="B29" s="29"/>
      <c r="C29" s="29"/>
      <c r="D29" s="25"/>
      <c r="E29" s="24" t="s">
        <v>1822</v>
      </c>
      <c r="F29" s="29"/>
      <c r="G29" s="25"/>
      <c r="H29" s="24" t="s">
        <v>1823</v>
      </c>
      <c r="I29" s="29"/>
      <c r="J29" s="25"/>
      <c r="K29" s="7" t="s">
        <v>1824</v>
      </c>
      <c r="L29" s="24" t="s">
        <v>1825</v>
      </c>
      <c r="M29" s="25"/>
    </row>
    <row r="30" spans="1:13" ht="6" customHeight="1" x14ac:dyDescent="0.3">
      <c r="A30" s="24" t="s">
        <v>118</v>
      </c>
      <c r="B30" s="29"/>
      <c r="C30" s="29"/>
      <c r="D30" s="25"/>
      <c r="E30" s="24" t="s">
        <v>1826</v>
      </c>
      <c r="F30" s="29"/>
      <c r="G30" s="25"/>
      <c r="H30" s="24" t="s">
        <v>1827</v>
      </c>
      <c r="I30" s="29"/>
      <c r="J30" s="25"/>
      <c r="K30" s="7" t="s">
        <v>1828</v>
      </c>
      <c r="L30" s="24" t="s">
        <v>1825</v>
      </c>
      <c r="M30" s="25"/>
    </row>
    <row r="31" spans="1:13" ht="6" customHeight="1" x14ac:dyDescent="0.3">
      <c r="A31" s="24" t="s">
        <v>118</v>
      </c>
      <c r="B31" s="29"/>
      <c r="C31" s="29"/>
      <c r="D31" s="25"/>
      <c r="E31" s="24" t="s">
        <v>1829</v>
      </c>
      <c r="F31" s="29"/>
      <c r="G31" s="25"/>
      <c r="H31" s="24" t="s">
        <v>1830</v>
      </c>
      <c r="I31" s="29"/>
      <c r="J31" s="25"/>
      <c r="K31" s="7" t="s">
        <v>1831</v>
      </c>
      <c r="L31" s="24" t="s">
        <v>1825</v>
      </c>
      <c r="M31" s="25"/>
    </row>
    <row r="32" spans="1:13" ht="6" customHeight="1" x14ac:dyDescent="0.3">
      <c r="A32" s="24" t="s">
        <v>118</v>
      </c>
      <c r="B32" s="29"/>
      <c r="C32" s="29"/>
      <c r="D32" s="25"/>
      <c r="E32" s="24" t="s">
        <v>1832</v>
      </c>
      <c r="F32" s="29"/>
      <c r="G32" s="25"/>
      <c r="H32" s="24" t="s">
        <v>1833</v>
      </c>
      <c r="I32" s="29"/>
      <c r="J32" s="25"/>
      <c r="K32" s="7" t="s">
        <v>1834</v>
      </c>
      <c r="L32" s="24" t="s">
        <v>1825</v>
      </c>
      <c r="M32" s="25"/>
    </row>
    <row r="33" spans="1:14" ht="6" customHeight="1" x14ac:dyDescent="0.3">
      <c r="A33" s="24" t="s">
        <v>131</v>
      </c>
      <c r="B33" s="29"/>
      <c r="C33" s="29"/>
      <c r="D33" s="25"/>
      <c r="E33" s="24" t="s">
        <v>1835</v>
      </c>
      <c r="F33" s="29"/>
      <c r="G33" s="25"/>
      <c r="H33" s="24" t="s">
        <v>1836</v>
      </c>
      <c r="I33" s="29"/>
      <c r="J33" s="25"/>
      <c r="K33" s="7" t="s">
        <v>1837</v>
      </c>
      <c r="L33" s="24" t="s">
        <v>1825</v>
      </c>
      <c r="M33" s="25"/>
    </row>
    <row r="34" spans="1:14" ht="10" customHeight="1" x14ac:dyDescent="0.3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2"/>
    </row>
    <row r="35" spans="1:14" ht="8.25" customHeight="1" x14ac:dyDescent="0.3">
      <c r="A35" s="19" t="s">
        <v>1838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</sheetData>
  <mergeCells count="107">
    <mergeCell ref="A34:M34"/>
    <mergeCell ref="A35:N35"/>
    <mergeCell ref="A31:D31"/>
    <mergeCell ref="E31:G31"/>
    <mergeCell ref="H31:J31"/>
    <mergeCell ref="L31:M31"/>
    <mergeCell ref="A32:D32"/>
    <mergeCell ref="E32:G32"/>
    <mergeCell ref="H32:J32"/>
    <mergeCell ref="L32:M32"/>
    <mergeCell ref="A33:D33"/>
    <mergeCell ref="E33:G33"/>
    <mergeCell ref="H33:J33"/>
    <mergeCell ref="L33:M33"/>
    <mergeCell ref="A28:D28"/>
    <mergeCell ref="E28:G28"/>
    <mergeCell ref="H28:J28"/>
    <mergeCell ref="L28:M28"/>
    <mergeCell ref="A29:D29"/>
    <mergeCell ref="E29:G29"/>
    <mergeCell ref="H29:J29"/>
    <mergeCell ref="L29:M29"/>
    <mergeCell ref="A30:D30"/>
    <mergeCell ref="E30:G30"/>
    <mergeCell ref="H30:J30"/>
    <mergeCell ref="L30:M30"/>
    <mergeCell ref="D25:E25"/>
    <mergeCell ref="G25:H25"/>
    <mergeCell ref="J25:L25"/>
    <mergeCell ref="D26:E26"/>
    <mergeCell ref="G26:H26"/>
    <mergeCell ref="J26:L26"/>
    <mergeCell ref="D27:E27"/>
    <mergeCell ref="G27:H27"/>
    <mergeCell ref="J27:L27"/>
    <mergeCell ref="D22:E22"/>
    <mergeCell ref="G22:H22"/>
    <mergeCell ref="J22:L22"/>
    <mergeCell ref="D23:E23"/>
    <mergeCell ref="G23:H23"/>
    <mergeCell ref="J23:L23"/>
    <mergeCell ref="D24:E24"/>
    <mergeCell ref="G24:H24"/>
    <mergeCell ref="J24:L24"/>
    <mergeCell ref="D19:E19"/>
    <mergeCell ref="G19:H19"/>
    <mergeCell ref="J19:L19"/>
    <mergeCell ref="D20:E20"/>
    <mergeCell ref="G20:H20"/>
    <mergeCell ref="J20:L20"/>
    <mergeCell ref="D21:E21"/>
    <mergeCell ref="G21:H21"/>
    <mergeCell ref="J21:L21"/>
    <mergeCell ref="D16:E16"/>
    <mergeCell ref="G16:H16"/>
    <mergeCell ref="J16:L16"/>
    <mergeCell ref="D17:E17"/>
    <mergeCell ref="G17:H17"/>
    <mergeCell ref="J17:L17"/>
    <mergeCell ref="D18:E18"/>
    <mergeCell ref="G18:H18"/>
    <mergeCell ref="J18:L18"/>
    <mergeCell ref="D13:E13"/>
    <mergeCell ref="G13:H13"/>
    <mergeCell ref="J13:L13"/>
    <mergeCell ref="D14:E14"/>
    <mergeCell ref="G14:H14"/>
    <mergeCell ref="J14:L14"/>
    <mergeCell ref="D15:E15"/>
    <mergeCell ref="G15:H15"/>
    <mergeCell ref="J15:L15"/>
    <mergeCell ref="D10:E10"/>
    <mergeCell ref="G10:H10"/>
    <mergeCell ref="J10:L10"/>
    <mergeCell ref="D11:E11"/>
    <mergeCell ref="G11:H11"/>
    <mergeCell ref="J11:L11"/>
    <mergeCell ref="D12:E12"/>
    <mergeCell ref="G12:H12"/>
    <mergeCell ref="J12:L12"/>
    <mergeCell ref="D7:E7"/>
    <mergeCell ref="G7:H7"/>
    <mergeCell ref="J7:L7"/>
    <mergeCell ref="D8:E8"/>
    <mergeCell ref="G8:H8"/>
    <mergeCell ref="J8:L8"/>
    <mergeCell ref="D9:E9"/>
    <mergeCell ref="G9:H9"/>
    <mergeCell ref="J9:L9"/>
    <mergeCell ref="D4:E4"/>
    <mergeCell ref="G4:H4"/>
    <mergeCell ref="J4:L4"/>
    <mergeCell ref="D5:E5"/>
    <mergeCell ref="G5:H5"/>
    <mergeCell ref="J5:L5"/>
    <mergeCell ref="D6:E6"/>
    <mergeCell ref="G6:H6"/>
    <mergeCell ref="J6:L6"/>
    <mergeCell ref="D1:E1"/>
    <mergeCell ref="G1:H1"/>
    <mergeCell ref="J1:L1"/>
    <mergeCell ref="D2:E2"/>
    <mergeCell ref="G2:H2"/>
    <mergeCell ref="J2:L2"/>
    <mergeCell ref="D3:E3"/>
    <mergeCell ref="G3:H3"/>
    <mergeCell ref="J3:L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6"/>
  <sheetViews>
    <sheetView workbookViewId="0">
      <selection activeCell="E53" sqref="E53"/>
    </sheetView>
  </sheetViews>
  <sheetFormatPr defaultRowHeight="13" x14ac:dyDescent="0.3"/>
  <cols>
    <col min="1" max="1" width="1.796875" customWidth="1"/>
    <col min="2" max="2" width="3.296875" customWidth="1"/>
    <col min="3" max="3" width="12.8984375" customWidth="1"/>
    <col min="4" max="4" width="10.69921875" customWidth="1"/>
    <col min="5" max="5" width="6.19921875" customWidth="1"/>
    <col min="6" max="6" width="4" customWidth="1"/>
    <col min="7" max="7" width="11.59765625" customWidth="1"/>
    <col min="8" max="8" width="3.09765625" customWidth="1"/>
    <col min="9" max="9" width="4.8984375" customWidth="1"/>
    <col min="10" max="10" width="18.69921875" customWidth="1"/>
    <col min="11" max="11" width="5.796875" customWidth="1"/>
    <col min="12" max="12" width="9.796875" customWidth="1"/>
    <col min="13" max="13" width="2.69921875" customWidth="1"/>
  </cols>
  <sheetData>
    <row r="1" spans="1:12" ht="6" customHeight="1" x14ac:dyDescent="0.3">
      <c r="A1" s="1" t="s">
        <v>2</v>
      </c>
      <c r="B1" s="2" t="s">
        <v>3</v>
      </c>
      <c r="C1" s="3" t="s">
        <v>4</v>
      </c>
      <c r="D1" s="4" t="s">
        <v>5</v>
      </c>
      <c r="E1" s="33" t="s">
        <v>6</v>
      </c>
      <c r="F1" s="34"/>
      <c r="G1" s="3" t="s">
        <v>7</v>
      </c>
      <c r="H1" s="20" t="s">
        <v>8</v>
      </c>
      <c r="I1" s="21"/>
      <c r="J1" s="20" t="s">
        <v>9</v>
      </c>
      <c r="K1" s="21"/>
      <c r="L1" s="2" t="s">
        <v>10</v>
      </c>
    </row>
    <row r="2" spans="1:12" ht="6" customHeight="1" x14ac:dyDescent="0.3">
      <c r="A2" s="5">
        <v>1</v>
      </c>
      <c r="B2" s="6" t="s">
        <v>11</v>
      </c>
      <c r="C2" s="7" t="s">
        <v>1839</v>
      </c>
      <c r="D2" s="7" t="s">
        <v>1840</v>
      </c>
      <c r="E2" s="24" t="s">
        <v>1841</v>
      </c>
      <c r="F2" s="25"/>
      <c r="G2" s="7" t="s">
        <v>1842</v>
      </c>
      <c r="H2" s="26">
        <v>33146</v>
      </c>
      <c r="I2" s="27"/>
      <c r="J2" s="24" t="s">
        <v>1843</v>
      </c>
      <c r="K2" s="25"/>
      <c r="L2" s="9">
        <v>187</v>
      </c>
    </row>
    <row r="3" spans="1:12" ht="6" customHeight="1" x14ac:dyDescent="0.3">
      <c r="A3" s="5">
        <v>2</v>
      </c>
      <c r="B3" s="6" t="s">
        <v>16</v>
      </c>
      <c r="C3" s="7" t="s">
        <v>1844</v>
      </c>
      <c r="D3" s="7" t="s">
        <v>1845</v>
      </c>
      <c r="E3" s="24" t="s">
        <v>1846</v>
      </c>
      <c r="F3" s="25"/>
      <c r="G3" s="7" t="s">
        <v>1847</v>
      </c>
      <c r="H3" s="26">
        <v>35874</v>
      </c>
      <c r="I3" s="27"/>
      <c r="J3" s="24" t="s">
        <v>1848</v>
      </c>
      <c r="K3" s="25"/>
      <c r="L3" s="9">
        <v>173</v>
      </c>
    </row>
    <row r="4" spans="1:12" ht="6" customHeight="1" x14ac:dyDescent="0.3">
      <c r="A4" s="5">
        <v>3</v>
      </c>
      <c r="B4" s="6" t="s">
        <v>16</v>
      </c>
      <c r="C4" s="7" t="s">
        <v>1849</v>
      </c>
      <c r="D4" s="7" t="s">
        <v>1850</v>
      </c>
      <c r="E4" s="24" t="s">
        <v>1841</v>
      </c>
      <c r="F4" s="25"/>
      <c r="G4" s="7" t="s">
        <v>1851</v>
      </c>
      <c r="H4" s="26">
        <v>33768</v>
      </c>
      <c r="I4" s="27"/>
      <c r="J4" s="24" t="s">
        <v>1852</v>
      </c>
      <c r="K4" s="25"/>
      <c r="L4" s="9">
        <v>177</v>
      </c>
    </row>
    <row r="5" spans="1:12" ht="6" customHeight="1" x14ac:dyDescent="0.3">
      <c r="A5" s="5">
        <v>4</v>
      </c>
      <c r="B5" s="6" t="s">
        <v>16</v>
      </c>
      <c r="C5" s="7" t="s">
        <v>1853</v>
      </c>
      <c r="D5" s="7" t="s">
        <v>1854</v>
      </c>
      <c r="E5" s="24" t="s">
        <v>1841</v>
      </c>
      <c r="F5" s="25"/>
      <c r="G5" s="7" t="s">
        <v>1855</v>
      </c>
      <c r="H5" s="26">
        <v>35384</v>
      </c>
      <c r="I5" s="27"/>
      <c r="J5" s="24" t="s">
        <v>520</v>
      </c>
      <c r="K5" s="25"/>
      <c r="L5" s="9">
        <v>189</v>
      </c>
    </row>
    <row r="6" spans="1:12" ht="6" customHeight="1" x14ac:dyDescent="0.3">
      <c r="A6" s="5">
        <v>5</v>
      </c>
      <c r="B6" s="6" t="s">
        <v>29</v>
      </c>
      <c r="C6" s="7" t="s">
        <v>1856</v>
      </c>
      <c r="D6" s="7" t="s">
        <v>1857</v>
      </c>
      <c r="E6" s="24" t="s">
        <v>1858</v>
      </c>
      <c r="F6" s="25"/>
      <c r="G6" s="7" t="s">
        <v>1859</v>
      </c>
      <c r="H6" s="26">
        <v>32856</v>
      </c>
      <c r="I6" s="27"/>
      <c r="J6" s="24" t="s">
        <v>1526</v>
      </c>
      <c r="K6" s="25"/>
      <c r="L6" s="9">
        <v>188</v>
      </c>
    </row>
    <row r="7" spans="1:12" ht="6" customHeight="1" x14ac:dyDescent="0.3">
      <c r="A7" s="5">
        <v>6</v>
      </c>
      <c r="B7" s="6" t="s">
        <v>29</v>
      </c>
      <c r="C7" s="7" t="s">
        <v>1860</v>
      </c>
      <c r="D7" s="7" t="s">
        <v>1861</v>
      </c>
      <c r="E7" s="24" t="s">
        <v>1862</v>
      </c>
      <c r="F7" s="25"/>
      <c r="G7" s="7" t="s">
        <v>1863</v>
      </c>
      <c r="H7" s="26">
        <v>35328</v>
      </c>
      <c r="I7" s="27"/>
      <c r="J7" s="24" t="s">
        <v>550</v>
      </c>
      <c r="K7" s="25"/>
      <c r="L7" s="9">
        <v>177</v>
      </c>
    </row>
    <row r="8" spans="1:12" ht="6" customHeight="1" x14ac:dyDescent="0.3">
      <c r="A8" s="5">
        <v>7</v>
      </c>
      <c r="B8" s="6" t="s">
        <v>29</v>
      </c>
      <c r="C8" s="7" t="s">
        <v>1864</v>
      </c>
      <c r="D8" s="7" t="s">
        <v>1865</v>
      </c>
      <c r="E8" s="24" t="s">
        <v>1866</v>
      </c>
      <c r="F8" s="25"/>
      <c r="G8" s="7" t="s">
        <v>1867</v>
      </c>
      <c r="H8" s="26">
        <v>33793</v>
      </c>
      <c r="I8" s="27"/>
      <c r="J8" s="24" t="s">
        <v>64</v>
      </c>
      <c r="K8" s="25"/>
      <c r="L8" s="9">
        <v>183</v>
      </c>
    </row>
    <row r="9" spans="1:12" ht="6" customHeight="1" x14ac:dyDescent="0.3">
      <c r="A9" s="5">
        <v>8</v>
      </c>
      <c r="B9" s="6" t="s">
        <v>29</v>
      </c>
      <c r="C9" s="7" t="s">
        <v>1868</v>
      </c>
      <c r="D9" s="7" t="s">
        <v>1869</v>
      </c>
      <c r="E9" s="24" t="s">
        <v>1870</v>
      </c>
      <c r="F9" s="25"/>
      <c r="G9" s="7" t="s">
        <v>1871</v>
      </c>
      <c r="H9" s="26">
        <v>35506</v>
      </c>
      <c r="I9" s="27"/>
      <c r="J9" s="24" t="s">
        <v>1852</v>
      </c>
      <c r="K9" s="25"/>
      <c r="L9" s="9">
        <v>182</v>
      </c>
    </row>
    <row r="10" spans="1:12" ht="6" customHeight="1" x14ac:dyDescent="0.3">
      <c r="A10" s="5">
        <v>9</v>
      </c>
      <c r="B10" s="6" t="s">
        <v>45</v>
      </c>
      <c r="C10" s="7" t="s">
        <v>1872</v>
      </c>
      <c r="D10" s="7" t="s">
        <v>1873</v>
      </c>
      <c r="E10" s="24" t="s">
        <v>1874</v>
      </c>
      <c r="F10" s="25"/>
      <c r="G10" s="7" t="s">
        <v>1875</v>
      </c>
      <c r="H10" s="26">
        <v>35820</v>
      </c>
      <c r="I10" s="27"/>
      <c r="J10" s="24" t="s">
        <v>1852</v>
      </c>
      <c r="K10" s="25"/>
      <c r="L10" s="9">
        <v>188</v>
      </c>
    </row>
    <row r="11" spans="1:12" ht="6" customHeight="1" x14ac:dyDescent="0.3">
      <c r="A11" s="5">
        <v>10</v>
      </c>
      <c r="B11" s="6" t="s">
        <v>29</v>
      </c>
      <c r="C11" s="7" t="s">
        <v>1876</v>
      </c>
      <c r="D11" s="7" t="s">
        <v>1877</v>
      </c>
      <c r="E11" s="24" t="s">
        <v>1878</v>
      </c>
      <c r="F11" s="25"/>
      <c r="G11" s="7" t="s">
        <v>1879</v>
      </c>
      <c r="H11" s="26">
        <v>33826</v>
      </c>
      <c r="I11" s="27"/>
      <c r="J11" s="24" t="s">
        <v>1880</v>
      </c>
      <c r="K11" s="25"/>
      <c r="L11" s="9">
        <v>180</v>
      </c>
    </row>
    <row r="12" spans="1:12" ht="6" customHeight="1" x14ac:dyDescent="0.3">
      <c r="A12" s="5">
        <v>11</v>
      </c>
      <c r="B12" s="6" t="s">
        <v>29</v>
      </c>
      <c r="C12" s="7" t="s">
        <v>1881</v>
      </c>
      <c r="D12" s="7" t="s">
        <v>1882</v>
      </c>
      <c r="E12" s="24" t="s">
        <v>1862</v>
      </c>
      <c r="F12" s="25"/>
      <c r="G12" s="7" t="s">
        <v>1883</v>
      </c>
      <c r="H12" s="26">
        <v>35090</v>
      </c>
      <c r="I12" s="27"/>
      <c r="J12" s="24" t="s">
        <v>1884</v>
      </c>
      <c r="K12" s="25"/>
      <c r="L12" s="9">
        <v>177</v>
      </c>
    </row>
    <row r="13" spans="1:12" ht="6" customHeight="1" x14ac:dyDescent="0.3">
      <c r="A13" s="5">
        <v>12</v>
      </c>
      <c r="B13" s="6" t="s">
        <v>11</v>
      </c>
      <c r="C13" s="7" t="s">
        <v>1885</v>
      </c>
      <c r="D13" s="7" t="s">
        <v>1886</v>
      </c>
      <c r="E13" s="24" t="s">
        <v>1887</v>
      </c>
      <c r="F13" s="25"/>
      <c r="G13" s="7" t="s">
        <v>1888</v>
      </c>
      <c r="H13" s="26">
        <v>35718</v>
      </c>
      <c r="I13" s="27"/>
      <c r="J13" s="24" t="s">
        <v>1852</v>
      </c>
      <c r="K13" s="25"/>
      <c r="L13" s="9">
        <v>196</v>
      </c>
    </row>
    <row r="14" spans="1:12" ht="6" customHeight="1" x14ac:dyDescent="0.3">
      <c r="A14" s="5">
        <v>13</v>
      </c>
      <c r="B14" s="6" t="s">
        <v>29</v>
      </c>
      <c r="C14" s="7" t="s">
        <v>1889</v>
      </c>
      <c r="D14" s="7" t="s">
        <v>1890</v>
      </c>
      <c r="E14" s="24" t="s">
        <v>1866</v>
      </c>
      <c r="F14" s="25"/>
      <c r="G14" s="7" t="s">
        <v>1891</v>
      </c>
      <c r="H14" s="26">
        <v>33736</v>
      </c>
      <c r="I14" s="27"/>
      <c r="J14" s="24" t="s">
        <v>1892</v>
      </c>
      <c r="K14" s="25"/>
      <c r="L14" s="9">
        <v>178</v>
      </c>
    </row>
    <row r="15" spans="1:12" ht="6" customHeight="1" x14ac:dyDescent="0.3">
      <c r="A15" s="5">
        <v>14</v>
      </c>
      <c r="B15" s="6" t="s">
        <v>16</v>
      </c>
      <c r="C15" s="7" t="s">
        <v>1893</v>
      </c>
      <c r="D15" s="7" t="s">
        <v>1894</v>
      </c>
      <c r="E15" s="24" t="s">
        <v>1895</v>
      </c>
      <c r="F15" s="25"/>
      <c r="G15" s="7" t="s">
        <v>1896</v>
      </c>
      <c r="H15" s="26">
        <v>33133</v>
      </c>
      <c r="I15" s="27"/>
      <c r="J15" s="24" t="s">
        <v>1897</v>
      </c>
      <c r="K15" s="25"/>
      <c r="L15" s="9">
        <v>177</v>
      </c>
    </row>
    <row r="16" spans="1:12" ht="6" customHeight="1" x14ac:dyDescent="0.3">
      <c r="A16" s="5">
        <v>15</v>
      </c>
      <c r="B16" s="6" t="s">
        <v>16</v>
      </c>
      <c r="C16" s="7" t="s">
        <v>1898</v>
      </c>
      <c r="D16" s="7" t="s">
        <v>1899</v>
      </c>
      <c r="E16" s="24" t="s">
        <v>1841</v>
      </c>
      <c r="F16" s="25"/>
      <c r="G16" s="7" t="s">
        <v>1900</v>
      </c>
      <c r="H16" s="26">
        <v>34912</v>
      </c>
      <c r="I16" s="27"/>
      <c r="J16" s="24" t="s">
        <v>1852</v>
      </c>
      <c r="K16" s="25"/>
      <c r="L16" s="9">
        <v>173</v>
      </c>
    </row>
    <row r="17" spans="1:12" ht="6" customHeight="1" x14ac:dyDescent="0.3">
      <c r="A17" s="5">
        <v>16</v>
      </c>
      <c r="B17" s="6" t="s">
        <v>45</v>
      </c>
      <c r="C17" s="7" t="s">
        <v>1901</v>
      </c>
      <c r="D17" s="7" t="s">
        <v>1902</v>
      </c>
      <c r="E17" s="24" t="s">
        <v>1862</v>
      </c>
      <c r="F17" s="25"/>
      <c r="G17" s="7" t="s">
        <v>1903</v>
      </c>
      <c r="H17" s="26">
        <v>33844</v>
      </c>
      <c r="I17" s="27"/>
      <c r="J17" s="24" t="s">
        <v>550</v>
      </c>
      <c r="K17" s="25"/>
      <c r="L17" s="9">
        <v>184</v>
      </c>
    </row>
    <row r="18" spans="1:12" ht="6" customHeight="1" x14ac:dyDescent="0.3">
      <c r="A18" s="5">
        <v>17</v>
      </c>
      <c r="B18" s="6" t="s">
        <v>29</v>
      </c>
      <c r="C18" s="7" t="s">
        <v>1904</v>
      </c>
      <c r="D18" s="7" t="s">
        <v>1905</v>
      </c>
      <c r="E18" s="24" t="s">
        <v>1906</v>
      </c>
      <c r="F18" s="25"/>
      <c r="G18" s="7" t="s">
        <v>1907</v>
      </c>
      <c r="H18" s="26">
        <v>35289</v>
      </c>
      <c r="I18" s="27"/>
      <c r="J18" s="24" t="s">
        <v>1848</v>
      </c>
      <c r="K18" s="25"/>
      <c r="L18" s="9">
        <v>173</v>
      </c>
    </row>
    <row r="19" spans="1:12" ht="6" customHeight="1" x14ac:dyDescent="0.3">
      <c r="A19" s="5">
        <v>18</v>
      </c>
      <c r="B19" s="6" t="s">
        <v>29</v>
      </c>
      <c r="C19" s="7" t="s">
        <v>1908</v>
      </c>
      <c r="D19" s="7" t="s">
        <v>1909</v>
      </c>
      <c r="E19" s="24" t="s">
        <v>1878</v>
      </c>
      <c r="F19" s="25"/>
      <c r="G19" s="7" t="s">
        <v>1910</v>
      </c>
      <c r="H19" s="26">
        <v>36941</v>
      </c>
      <c r="I19" s="27"/>
      <c r="J19" s="24" t="s">
        <v>1911</v>
      </c>
      <c r="K19" s="25"/>
      <c r="L19" s="9">
        <v>173</v>
      </c>
    </row>
    <row r="20" spans="1:12" ht="6" customHeight="1" x14ac:dyDescent="0.3">
      <c r="A20" s="5">
        <v>19</v>
      </c>
      <c r="B20" s="6" t="s">
        <v>16</v>
      </c>
      <c r="C20" s="7" t="s">
        <v>1912</v>
      </c>
      <c r="D20" s="7" t="s">
        <v>1913</v>
      </c>
      <c r="E20" s="24" t="s">
        <v>1841</v>
      </c>
      <c r="F20" s="25"/>
      <c r="G20" s="7" t="s">
        <v>1914</v>
      </c>
      <c r="H20" s="26">
        <v>32931</v>
      </c>
      <c r="I20" s="27"/>
      <c r="J20" s="24" t="s">
        <v>1915</v>
      </c>
      <c r="K20" s="25"/>
      <c r="L20" s="9">
        <v>186</v>
      </c>
    </row>
    <row r="21" spans="1:12" ht="6" customHeight="1" x14ac:dyDescent="0.3">
      <c r="A21" s="5">
        <v>20</v>
      </c>
      <c r="B21" s="6" t="s">
        <v>16</v>
      </c>
      <c r="C21" s="7" t="s">
        <v>1916</v>
      </c>
      <c r="D21" s="7" t="s">
        <v>1917</v>
      </c>
      <c r="E21" s="24" t="s">
        <v>1918</v>
      </c>
      <c r="F21" s="25"/>
      <c r="G21" s="7" t="s">
        <v>1919</v>
      </c>
      <c r="H21" s="26">
        <v>33634</v>
      </c>
      <c r="I21" s="27"/>
      <c r="J21" s="24" t="s">
        <v>1920</v>
      </c>
      <c r="K21" s="25"/>
      <c r="L21" s="9">
        <v>187</v>
      </c>
    </row>
    <row r="22" spans="1:12" ht="6" customHeight="1" x14ac:dyDescent="0.3">
      <c r="A22" s="5">
        <v>21</v>
      </c>
      <c r="B22" s="6" t="s">
        <v>11</v>
      </c>
      <c r="C22" s="7" t="s">
        <v>1921</v>
      </c>
      <c r="D22" s="7" t="s">
        <v>1922</v>
      </c>
      <c r="E22" s="24" t="s">
        <v>1923</v>
      </c>
      <c r="F22" s="25"/>
      <c r="G22" s="7" t="s">
        <v>1924</v>
      </c>
      <c r="H22" s="26">
        <v>33506</v>
      </c>
      <c r="I22" s="27"/>
      <c r="J22" s="24" t="s">
        <v>1915</v>
      </c>
      <c r="K22" s="25"/>
      <c r="L22" s="9">
        <v>189</v>
      </c>
    </row>
    <row r="23" spans="1:12" ht="6" customHeight="1" x14ac:dyDescent="0.3">
      <c r="A23" s="5">
        <v>22</v>
      </c>
      <c r="B23" s="6" t="s">
        <v>29</v>
      </c>
      <c r="C23" s="7" t="s">
        <v>1925</v>
      </c>
      <c r="D23" s="7" t="s">
        <v>1926</v>
      </c>
      <c r="E23" s="24" t="s">
        <v>1918</v>
      </c>
      <c r="F23" s="25"/>
      <c r="G23" s="7" t="s">
        <v>1927</v>
      </c>
      <c r="H23" s="26">
        <v>34515</v>
      </c>
      <c r="I23" s="27"/>
      <c r="J23" s="24" t="s">
        <v>1928</v>
      </c>
      <c r="K23" s="25"/>
      <c r="L23" s="9">
        <v>174</v>
      </c>
    </row>
    <row r="24" spans="1:12" ht="6" customHeight="1" x14ac:dyDescent="0.3">
      <c r="A24" s="5">
        <v>23</v>
      </c>
      <c r="B24" s="6" t="s">
        <v>16</v>
      </c>
      <c r="C24" s="7" t="s">
        <v>1929</v>
      </c>
      <c r="D24" s="7" t="s">
        <v>1930</v>
      </c>
      <c r="E24" s="24" t="s">
        <v>1841</v>
      </c>
      <c r="F24" s="25"/>
      <c r="G24" s="7" t="s">
        <v>1931</v>
      </c>
      <c r="H24" s="26">
        <v>32713</v>
      </c>
      <c r="I24" s="27"/>
      <c r="J24" s="24" t="s">
        <v>1915</v>
      </c>
      <c r="K24" s="25"/>
      <c r="L24" s="9">
        <v>177</v>
      </c>
    </row>
    <row r="25" spans="1:12" ht="6" customHeight="1" x14ac:dyDescent="0.3">
      <c r="A25" s="5">
        <v>24</v>
      </c>
      <c r="B25" s="6" t="s">
        <v>16</v>
      </c>
      <c r="C25" s="7" t="s">
        <v>1932</v>
      </c>
      <c r="D25" s="7" t="s">
        <v>1933</v>
      </c>
      <c r="E25" s="24" t="s">
        <v>1874</v>
      </c>
      <c r="F25" s="25"/>
      <c r="G25" s="7" t="s">
        <v>1934</v>
      </c>
      <c r="H25" s="26">
        <v>35386</v>
      </c>
      <c r="I25" s="27"/>
      <c r="J25" s="24" t="s">
        <v>1935</v>
      </c>
      <c r="K25" s="25"/>
      <c r="L25" s="9">
        <v>182</v>
      </c>
    </row>
    <row r="26" spans="1:12" ht="6" customHeight="1" x14ac:dyDescent="0.3">
      <c r="A26" s="5">
        <v>25</v>
      </c>
      <c r="B26" s="6" t="s">
        <v>29</v>
      </c>
      <c r="C26" s="7" t="s">
        <v>1936</v>
      </c>
      <c r="D26" s="7" t="s">
        <v>1937</v>
      </c>
      <c r="E26" s="24" t="s">
        <v>1938</v>
      </c>
      <c r="F26" s="25"/>
      <c r="G26" s="7" t="s">
        <v>1939</v>
      </c>
      <c r="H26" s="26">
        <v>36423</v>
      </c>
      <c r="I26" s="27"/>
      <c r="J26" s="24" t="s">
        <v>1399</v>
      </c>
      <c r="K26" s="25"/>
      <c r="L26" s="9">
        <v>180</v>
      </c>
    </row>
    <row r="27" spans="1:12" ht="6" customHeight="1" x14ac:dyDescent="0.3">
      <c r="A27" s="5">
        <v>26</v>
      </c>
      <c r="B27" s="6" t="s">
        <v>29</v>
      </c>
      <c r="C27" s="7" t="s">
        <v>1940</v>
      </c>
      <c r="D27" s="7" t="s">
        <v>1941</v>
      </c>
      <c r="E27" s="24" t="s">
        <v>1887</v>
      </c>
      <c r="F27" s="25"/>
      <c r="G27" s="7" t="s">
        <v>1942</v>
      </c>
      <c r="H27" s="26">
        <v>36415</v>
      </c>
      <c r="I27" s="27"/>
      <c r="J27" s="24" t="s">
        <v>1852</v>
      </c>
      <c r="K27" s="25"/>
      <c r="L27" s="9">
        <v>179</v>
      </c>
    </row>
    <row r="28" spans="1:12" ht="6" customHeight="1" x14ac:dyDescent="0.3">
      <c r="A28" s="20" t="s">
        <v>110</v>
      </c>
      <c r="B28" s="28"/>
      <c r="C28" s="21"/>
      <c r="D28" s="20" t="s">
        <v>111</v>
      </c>
      <c r="E28" s="21"/>
      <c r="F28" s="20" t="s">
        <v>5</v>
      </c>
      <c r="G28" s="28"/>
      <c r="H28" s="21"/>
      <c r="I28" s="20" t="s">
        <v>6</v>
      </c>
      <c r="J28" s="21"/>
      <c r="K28" s="20" t="s">
        <v>112</v>
      </c>
      <c r="L28" s="21"/>
    </row>
    <row r="29" spans="1:12" ht="6" customHeight="1" x14ac:dyDescent="0.3">
      <c r="A29" s="24" t="s">
        <v>113</v>
      </c>
      <c r="B29" s="29"/>
      <c r="C29" s="25"/>
      <c r="D29" s="24" t="s">
        <v>1943</v>
      </c>
      <c r="E29" s="25"/>
      <c r="F29" s="24" t="s">
        <v>1944</v>
      </c>
      <c r="G29" s="29"/>
      <c r="H29" s="25"/>
      <c r="I29" s="24" t="s">
        <v>1945</v>
      </c>
      <c r="J29" s="25"/>
      <c r="K29" s="24" t="s">
        <v>1715</v>
      </c>
      <c r="L29" s="25"/>
    </row>
    <row r="30" spans="1:12" ht="6" customHeight="1" x14ac:dyDescent="0.3">
      <c r="A30" s="24" t="s">
        <v>118</v>
      </c>
      <c r="B30" s="29"/>
      <c r="C30" s="25"/>
      <c r="D30" s="24" t="s">
        <v>1946</v>
      </c>
      <c r="E30" s="25"/>
      <c r="F30" s="24" t="s">
        <v>1947</v>
      </c>
      <c r="G30" s="29"/>
      <c r="H30" s="25"/>
      <c r="I30" s="24" t="s">
        <v>1948</v>
      </c>
      <c r="J30" s="25"/>
      <c r="K30" s="24" t="s">
        <v>1949</v>
      </c>
      <c r="L30" s="25"/>
    </row>
    <row r="31" spans="1:12" ht="6" customHeight="1" x14ac:dyDescent="0.3">
      <c r="A31" s="24" t="s">
        <v>118</v>
      </c>
      <c r="B31" s="29"/>
      <c r="C31" s="25"/>
      <c r="D31" s="24" t="s">
        <v>1950</v>
      </c>
      <c r="E31" s="25"/>
      <c r="F31" s="24" t="s">
        <v>1951</v>
      </c>
      <c r="G31" s="29"/>
      <c r="H31" s="25"/>
      <c r="I31" s="24" t="s">
        <v>1841</v>
      </c>
      <c r="J31" s="25"/>
      <c r="K31" s="24" t="s">
        <v>714</v>
      </c>
      <c r="L31" s="25"/>
    </row>
    <row r="32" spans="1:12" ht="6" customHeight="1" x14ac:dyDescent="0.3">
      <c r="A32" s="24" t="s">
        <v>118</v>
      </c>
      <c r="B32" s="29"/>
      <c r="C32" s="25"/>
      <c r="D32" s="24" t="s">
        <v>1952</v>
      </c>
      <c r="E32" s="25"/>
      <c r="F32" s="24" t="s">
        <v>1953</v>
      </c>
      <c r="G32" s="29"/>
      <c r="H32" s="25"/>
      <c r="I32" s="24" t="s">
        <v>1954</v>
      </c>
      <c r="J32" s="25"/>
      <c r="K32" s="24" t="s">
        <v>1715</v>
      </c>
      <c r="L32" s="25"/>
    </row>
    <row r="33" spans="1:13" ht="6" customHeight="1" x14ac:dyDescent="0.3">
      <c r="A33" s="24" t="s">
        <v>118</v>
      </c>
      <c r="B33" s="29"/>
      <c r="C33" s="25"/>
      <c r="D33" s="24" t="s">
        <v>1955</v>
      </c>
      <c r="E33" s="25"/>
      <c r="F33" s="24" t="s">
        <v>1956</v>
      </c>
      <c r="G33" s="29"/>
      <c r="H33" s="25"/>
      <c r="I33" s="24" t="s">
        <v>1957</v>
      </c>
      <c r="J33" s="25"/>
      <c r="K33" s="24" t="s">
        <v>1715</v>
      </c>
      <c r="L33" s="25"/>
    </row>
    <row r="34" spans="1:13" ht="6" customHeight="1" x14ac:dyDescent="0.3">
      <c r="A34" s="24" t="s">
        <v>131</v>
      </c>
      <c r="B34" s="29"/>
      <c r="C34" s="25"/>
      <c r="D34" s="24" t="s">
        <v>1958</v>
      </c>
      <c r="E34" s="25"/>
      <c r="F34" s="24" t="s">
        <v>1959</v>
      </c>
      <c r="G34" s="29"/>
      <c r="H34" s="25"/>
      <c r="I34" s="24" t="s">
        <v>1960</v>
      </c>
      <c r="J34" s="25"/>
      <c r="K34" s="24" t="s">
        <v>1715</v>
      </c>
      <c r="L34" s="25"/>
    </row>
    <row r="35" spans="1:13" ht="10" customHeight="1" x14ac:dyDescent="0.3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2"/>
    </row>
    <row r="36" spans="1:13" ht="8.25" customHeight="1" x14ac:dyDescent="0.3">
      <c r="A36" s="19" t="s">
        <v>1961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</row>
  </sheetData>
  <mergeCells count="118">
    <mergeCell ref="A34:C34"/>
    <mergeCell ref="D34:E34"/>
    <mergeCell ref="F34:H34"/>
    <mergeCell ref="I34:J34"/>
    <mergeCell ref="K34:L34"/>
    <mergeCell ref="A35:L35"/>
    <mergeCell ref="A36:M36"/>
    <mergeCell ref="A32:C32"/>
    <mergeCell ref="D32:E32"/>
    <mergeCell ref="F32:H32"/>
    <mergeCell ref="I32:J32"/>
    <mergeCell ref="K32:L32"/>
    <mergeCell ref="A33:C33"/>
    <mergeCell ref="D33:E33"/>
    <mergeCell ref="F33:H33"/>
    <mergeCell ref="I33:J33"/>
    <mergeCell ref="K33:L33"/>
    <mergeCell ref="A30:C30"/>
    <mergeCell ref="D30:E30"/>
    <mergeCell ref="F30:H30"/>
    <mergeCell ref="I30:J30"/>
    <mergeCell ref="K30:L30"/>
    <mergeCell ref="A31:C31"/>
    <mergeCell ref="D31:E31"/>
    <mergeCell ref="F31:H31"/>
    <mergeCell ref="I31:J31"/>
    <mergeCell ref="K31:L31"/>
    <mergeCell ref="A28:C28"/>
    <mergeCell ref="D28:E28"/>
    <mergeCell ref="F28:H28"/>
    <mergeCell ref="I28:J28"/>
    <mergeCell ref="K28:L28"/>
    <mergeCell ref="A29:C29"/>
    <mergeCell ref="D29:E29"/>
    <mergeCell ref="F29:H29"/>
    <mergeCell ref="I29:J29"/>
    <mergeCell ref="K29:L29"/>
    <mergeCell ref="E25:F25"/>
    <mergeCell ref="H25:I25"/>
    <mergeCell ref="J25:K25"/>
    <mergeCell ref="E26:F26"/>
    <mergeCell ref="H26:I26"/>
    <mergeCell ref="J26:K26"/>
    <mergeCell ref="E27:F27"/>
    <mergeCell ref="H27:I27"/>
    <mergeCell ref="J27:K27"/>
    <mergeCell ref="E22:F22"/>
    <mergeCell ref="H22:I22"/>
    <mergeCell ref="J22:K22"/>
    <mergeCell ref="E23:F23"/>
    <mergeCell ref="H23:I23"/>
    <mergeCell ref="J23:K23"/>
    <mergeCell ref="E24:F24"/>
    <mergeCell ref="H24:I24"/>
    <mergeCell ref="J24:K24"/>
    <mergeCell ref="E19:F19"/>
    <mergeCell ref="H19:I19"/>
    <mergeCell ref="J19:K19"/>
    <mergeCell ref="E20:F20"/>
    <mergeCell ref="H20:I20"/>
    <mergeCell ref="J20:K20"/>
    <mergeCell ref="E21:F21"/>
    <mergeCell ref="H21:I21"/>
    <mergeCell ref="J21:K21"/>
    <mergeCell ref="E16:F16"/>
    <mergeCell ref="H16:I16"/>
    <mergeCell ref="J16:K16"/>
    <mergeCell ref="E17:F17"/>
    <mergeCell ref="H17:I17"/>
    <mergeCell ref="J17:K17"/>
    <mergeCell ref="E18:F18"/>
    <mergeCell ref="H18:I18"/>
    <mergeCell ref="J18:K18"/>
    <mergeCell ref="E13:F13"/>
    <mergeCell ref="H13:I13"/>
    <mergeCell ref="J13:K13"/>
    <mergeCell ref="E14:F14"/>
    <mergeCell ref="H14:I14"/>
    <mergeCell ref="J14:K14"/>
    <mergeCell ref="E15:F15"/>
    <mergeCell ref="H15:I15"/>
    <mergeCell ref="J15:K15"/>
    <mergeCell ref="E10:F10"/>
    <mergeCell ref="H10:I10"/>
    <mergeCell ref="J10:K10"/>
    <mergeCell ref="E11:F11"/>
    <mergeCell ref="H11:I11"/>
    <mergeCell ref="J11:K11"/>
    <mergeCell ref="E12:F12"/>
    <mergeCell ref="H12:I12"/>
    <mergeCell ref="J12:K12"/>
    <mergeCell ref="E7:F7"/>
    <mergeCell ref="H7:I7"/>
    <mergeCell ref="J7:K7"/>
    <mergeCell ref="E8:F8"/>
    <mergeCell ref="H8:I8"/>
    <mergeCell ref="J8:K8"/>
    <mergeCell ref="E9:F9"/>
    <mergeCell ref="H9:I9"/>
    <mergeCell ref="J9:K9"/>
    <mergeCell ref="E4:F4"/>
    <mergeCell ref="H4:I4"/>
    <mergeCell ref="J4:K4"/>
    <mergeCell ref="E5:F5"/>
    <mergeCell ref="H5:I5"/>
    <mergeCell ref="J5:K5"/>
    <mergeCell ref="E6:F6"/>
    <mergeCell ref="H6:I6"/>
    <mergeCell ref="J6:K6"/>
    <mergeCell ref="E1:F1"/>
    <mergeCell ref="H1:I1"/>
    <mergeCell ref="J1:K1"/>
    <mergeCell ref="E2:F2"/>
    <mergeCell ref="H2:I2"/>
    <mergeCell ref="J2:K2"/>
    <mergeCell ref="E3:F3"/>
    <mergeCell ref="H3:I3"/>
    <mergeCell ref="J3:K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workbookViewId="0">
      <selection activeCell="E53" sqref="E53"/>
    </sheetView>
  </sheetViews>
  <sheetFormatPr defaultRowHeight="13" x14ac:dyDescent="0.3"/>
  <cols>
    <col min="1" max="1" width="1.796875" customWidth="1"/>
    <col min="2" max="2" width="2.8984375" customWidth="1"/>
    <col min="3" max="3" width="12.69921875" customWidth="1"/>
    <col min="4" max="4" width="2.8984375" customWidth="1"/>
    <col min="5" max="5" width="8.8984375" customWidth="1"/>
    <col min="6" max="6" width="12.8984375" customWidth="1"/>
    <col min="7" max="7" width="3.09765625" customWidth="1"/>
    <col min="8" max="8" width="10.19921875" customWidth="1"/>
    <col min="9" max="9" width="4" customWidth="1"/>
    <col min="10" max="10" width="2.8984375" customWidth="1"/>
    <col min="11" max="11" width="14" customWidth="1"/>
    <col min="12" max="12" width="7.296875" customWidth="1"/>
    <col min="13" max="13" width="8.3984375" customWidth="1"/>
    <col min="14" max="14" width="2.69921875" customWidth="1"/>
  </cols>
  <sheetData>
    <row r="1" spans="1:13" ht="6" customHeight="1" x14ac:dyDescent="0.3">
      <c r="A1" s="1" t="s">
        <v>2</v>
      </c>
      <c r="B1" s="2" t="s">
        <v>3</v>
      </c>
      <c r="C1" s="3" t="s">
        <v>4</v>
      </c>
      <c r="D1" s="22" t="s">
        <v>5</v>
      </c>
      <c r="E1" s="23"/>
      <c r="F1" s="20" t="s">
        <v>6</v>
      </c>
      <c r="G1" s="21"/>
      <c r="H1" s="4" t="s">
        <v>7</v>
      </c>
      <c r="I1" s="20" t="s">
        <v>8</v>
      </c>
      <c r="J1" s="21"/>
      <c r="K1" s="20" t="s">
        <v>9</v>
      </c>
      <c r="L1" s="21"/>
      <c r="M1" s="2" t="s">
        <v>10</v>
      </c>
    </row>
    <row r="2" spans="1:13" ht="6" customHeight="1" x14ac:dyDescent="0.3">
      <c r="A2" s="5">
        <v>1</v>
      </c>
      <c r="B2" s="6" t="s">
        <v>11</v>
      </c>
      <c r="C2" s="7" t="s">
        <v>1962</v>
      </c>
      <c r="D2" s="24" t="s">
        <v>1963</v>
      </c>
      <c r="E2" s="25"/>
      <c r="F2" s="24" t="s">
        <v>1964</v>
      </c>
      <c r="G2" s="25"/>
      <c r="H2" s="7" t="s">
        <v>1965</v>
      </c>
      <c r="I2" s="26">
        <v>30212</v>
      </c>
      <c r="J2" s="27"/>
      <c r="K2" s="24" t="s">
        <v>1966</v>
      </c>
      <c r="L2" s="25"/>
      <c r="M2" s="9">
        <v>188</v>
      </c>
    </row>
    <row r="3" spans="1:13" ht="6" customHeight="1" x14ac:dyDescent="0.3">
      <c r="A3" s="5">
        <v>2</v>
      </c>
      <c r="B3" s="6" t="s">
        <v>16</v>
      </c>
      <c r="C3" s="7" t="s">
        <v>1967</v>
      </c>
      <c r="D3" s="24" t="s">
        <v>1968</v>
      </c>
      <c r="E3" s="25"/>
      <c r="F3" s="24" t="s">
        <v>1969</v>
      </c>
      <c r="G3" s="25"/>
      <c r="H3" s="7" t="s">
        <v>1970</v>
      </c>
      <c r="I3" s="26">
        <v>33479</v>
      </c>
      <c r="J3" s="27"/>
      <c r="K3" s="24" t="s">
        <v>1971</v>
      </c>
      <c r="L3" s="25"/>
      <c r="M3" s="9">
        <v>187</v>
      </c>
    </row>
    <row r="4" spans="1:13" ht="6" customHeight="1" x14ac:dyDescent="0.3">
      <c r="A4" s="5">
        <v>3</v>
      </c>
      <c r="B4" s="6" t="s">
        <v>16</v>
      </c>
      <c r="C4" s="7" t="s">
        <v>1972</v>
      </c>
      <c r="D4" s="24" t="s">
        <v>1973</v>
      </c>
      <c r="E4" s="25"/>
      <c r="F4" s="24" t="s">
        <v>1974</v>
      </c>
      <c r="G4" s="25"/>
      <c r="H4" s="7" t="s">
        <v>1975</v>
      </c>
      <c r="I4" s="26">
        <v>35485</v>
      </c>
      <c r="J4" s="27"/>
      <c r="K4" s="24" t="s">
        <v>1976</v>
      </c>
      <c r="L4" s="25"/>
      <c r="M4" s="9">
        <v>191</v>
      </c>
    </row>
    <row r="5" spans="1:13" ht="6" customHeight="1" x14ac:dyDescent="0.3">
      <c r="A5" s="5">
        <v>4</v>
      </c>
      <c r="B5" s="6" t="s">
        <v>16</v>
      </c>
      <c r="C5" s="7" t="s">
        <v>1977</v>
      </c>
      <c r="D5" s="24" t="s">
        <v>1978</v>
      </c>
      <c r="E5" s="25"/>
      <c r="F5" s="24" t="s">
        <v>1979</v>
      </c>
      <c r="G5" s="25"/>
      <c r="H5" s="7" t="s">
        <v>1980</v>
      </c>
      <c r="I5" s="26">
        <v>35727</v>
      </c>
      <c r="J5" s="27"/>
      <c r="K5" s="24" t="s">
        <v>1567</v>
      </c>
      <c r="L5" s="25"/>
      <c r="M5" s="9">
        <v>180</v>
      </c>
    </row>
    <row r="6" spans="1:13" ht="6" customHeight="1" x14ac:dyDescent="0.3">
      <c r="A6" s="5">
        <v>5</v>
      </c>
      <c r="B6" s="6" t="s">
        <v>16</v>
      </c>
      <c r="C6" s="7" t="s">
        <v>1981</v>
      </c>
      <c r="D6" s="24" t="s">
        <v>1982</v>
      </c>
      <c r="E6" s="25"/>
      <c r="F6" s="24" t="s">
        <v>1983</v>
      </c>
      <c r="G6" s="25"/>
      <c r="H6" s="7" t="s">
        <v>1984</v>
      </c>
      <c r="I6" s="26">
        <v>36090</v>
      </c>
      <c r="J6" s="27"/>
      <c r="K6" s="24" t="s">
        <v>1985</v>
      </c>
      <c r="L6" s="25"/>
      <c r="M6" s="9">
        <v>182</v>
      </c>
    </row>
    <row r="7" spans="1:13" ht="6" customHeight="1" x14ac:dyDescent="0.3">
      <c r="A7" s="5">
        <v>6</v>
      </c>
      <c r="B7" s="6" t="s">
        <v>16</v>
      </c>
      <c r="C7" s="7" t="s">
        <v>1986</v>
      </c>
      <c r="D7" s="24" t="s">
        <v>1987</v>
      </c>
      <c r="E7" s="25"/>
      <c r="F7" s="24" t="s">
        <v>1988</v>
      </c>
      <c r="G7" s="25"/>
      <c r="H7" s="7" t="s">
        <v>1989</v>
      </c>
      <c r="I7" s="26">
        <v>36045</v>
      </c>
      <c r="J7" s="27"/>
      <c r="K7" s="24" t="s">
        <v>1142</v>
      </c>
      <c r="L7" s="25"/>
      <c r="M7" s="9">
        <v>175</v>
      </c>
    </row>
    <row r="8" spans="1:13" ht="6" customHeight="1" x14ac:dyDescent="0.3">
      <c r="A8" s="5">
        <v>7</v>
      </c>
      <c r="B8" s="6" t="s">
        <v>29</v>
      </c>
      <c r="C8" s="7" t="s">
        <v>1990</v>
      </c>
      <c r="D8" s="24" t="s">
        <v>1991</v>
      </c>
      <c r="E8" s="25"/>
      <c r="F8" s="24" t="s">
        <v>1992</v>
      </c>
      <c r="G8" s="25"/>
      <c r="H8" s="7" t="s">
        <v>1993</v>
      </c>
      <c r="I8" s="26">
        <v>34855</v>
      </c>
      <c r="J8" s="27"/>
      <c r="K8" s="24" t="s">
        <v>1976</v>
      </c>
      <c r="L8" s="25"/>
      <c r="M8" s="9">
        <v>183</v>
      </c>
    </row>
    <row r="9" spans="1:13" ht="6" customHeight="1" x14ac:dyDescent="0.3">
      <c r="A9" s="5">
        <v>8</v>
      </c>
      <c r="B9" s="6" t="s">
        <v>29</v>
      </c>
      <c r="C9" s="7" t="s">
        <v>1994</v>
      </c>
      <c r="D9" s="24" t="s">
        <v>1995</v>
      </c>
      <c r="E9" s="25"/>
      <c r="F9" s="24" t="s">
        <v>1996</v>
      </c>
      <c r="G9" s="25"/>
      <c r="H9" s="7" t="s">
        <v>1997</v>
      </c>
      <c r="I9" s="26">
        <v>35433</v>
      </c>
      <c r="J9" s="27"/>
      <c r="K9" s="24" t="s">
        <v>1116</v>
      </c>
      <c r="L9" s="25"/>
      <c r="M9" s="9">
        <v>170</v>
      </c>
    </row>
    <row r="10" spans="1:13" ht="6" customHeight="1" x14ac:dyDescent="0.3">
      <c r="A10" s="5">
        <v>9</v>
      </c>
      <c r="B10" s="6" t="s">
        <v>45</v>
      </c>
      <c r="C10" s="7" t="s">
        <v>1998</v>
      </c>
      <c r="D10" s="24" t="s">
        <v>1999</v>
      </c>
      <c r="E10" s="25"/>
      <c r="F10" s="24" t="s">
        <v>2000</v>
      </c>
      <c r="G10" s="25"/>
      <c r="H10" s="7" t="s">
        <v>2001</v>
      </c>
      <c r="I10" s="26">
        <v>33363</v>
      </c>
      <c r="J10" s="27"/>
      <c r="K10" s="24" t="s">
        <v>1884</v>
      </c>
      <c r="L10" s="25"/>
      <c r="M10" s="9">
        <v>188</v>
      </c>
    </row>
    <row r="11" spans="1:13" ht="6" customHeight="1" x14ac:dyDescent="0.3">
      <c r="A11" s="5">
        <v>10</v>
      </c>
      <c r="B11" s="6" t="s">
        <v>45</v>
      </c>
      <c r="C11" s="7" t="s">
        <v>2002</v>
      </c>
      <c r="D11" s="24" t="s">
        <v>2003</v>
      </c>
      <c r="E11" s="25"/>
      <c r="F11" s="24" t="s">
        <v>2004</v>
      </c>
      <c r="G11" s="25"/>
      <c r="H11" s="7" t="s">
        <v>2005</v>
      </c>
      <c r="I11" s="26">
        <v>35759</v>
      </c>
      <c r="J11" s="27"/>
      <c r="K11" s="24" t="s">
        <v>2006</v>
      </c>
      <c r="L11" s="25"/>
      <c r="M11" s="9">
        <v>175</v>
      </c>
    </row>
    <row r="12" spans="1:13" ht="6" customHeight="1" x14ac:dyDescent="0.3">
      <c r="A12" s="5">
        <v>11</v>
      </c>
      <c r="B12" s="6" t="s">
        <v>45</v>
      </c>
      <c r="C12" s="7" t="s">
        <v>2007</v>
      </c>
      <c r="D12" s="24" t="s">
        <v>2008</v>
      </c>
      <c r="E12" s="25"/>
      <c r="F12" s="24" t="s">
        <v>2009</v>
      </c>
      <c r="G12" s="25"/>
      <c r="H12" s="7" t="s">
        <v>2010</v>
      </c>
      <c r="I12" s="26">
        <v>33302</v>
      </c>
      <c r="J12" s="27"/>
      <c r="K12" s="24" t="s">
        <v>1976</v>
      </c>
      <c r="L12" s="25"/>
      <c r="M12" s="9">
        <v>186</v>
      </c>
    </row>
    <row r="13" spans="1:13" ht="6" customHeight="1" x14ac:dyDescent="0.3">
      <c r="A13" s="5">
        <v>12</v>
      </c>
      <c r="B13" s="6" t="s">
        <v>11</v>
      </c>
      <c r="C13" s="7" t="s">
        <v>2011</v>
      </c>
      <c r="D13" s="24" t="s">
        <v>2012</v>
      </c>
      <c r="E13" s="25"/>
      <c r="F13" s="24" t="s">
        <v>2013</v>
      </c>
      <c r="G13" s="25"/>
      <c r="H13" s="7" t="s">
        <v>2014</v>
      </c>
      <c r="I13" s="26">
        <v>31961</v>
      </c>
      <c r="J13" s="27"/>
      <c r="K13" s="24" t="s">
        <v>780</v>
      </c>
      <c r="L13" s="25"/>
      <c r="M13" s="9">
        <v>188</v>
      </c>
    </row>
    <row r="14" spans="1:13" ht="6" customHeight="1" x14ac:dyDescent="0.3">
      <c r="A14" s="5">
        <v>13</v>
      </c>
      <c r="B14" s="6" t="s">
        <v>11</v>
      </c>
      <c r="C14" s="7" t="s">
        <v>2015</v>
      </c>
      <c r="D14" s="24" t="s">
        <v>2016</v>
      </c>
      <c r="E14" s="25"/>
      <c r="F14" s="24" t="s">
        <v>2017</v>
      </c>
      <c r="G14" s="25"/>
      <c r="H14" s="7" t="s">
        <v>2018</v>
      </c>
      <c r="I14" s="26">
        <v>31241</v>
      </c>
      <c r="J14" s="27"/>
      <c r="K14" s="24" t="s">
        <v>1971</v>
      </c>
      <c r="L14" s="25"/>
      <c r="M14" s="9">
        <v>185</v>
      </c>
    </row>
    <row r="15" spans="1:13" ht="6" customHeight="1" x14ac:dyDescent="0.3">
      <c r="A15" s="5">
        <v>14</v>
      </c>
      <c r="B15" s="6" t="s">
        <v>29</v>
      </c>
      <c r="C15" s="7" t="s">
        <v>2019</v>
      </c>
      <c r="D15" s="24" t="s">
        <v>2020</v>
      </c>
      <c r="E15" s="25"/>
      <c r="F15" s="24" t="s">
        <v>2021</v>
      </c>
      <c r="G15" s="25"/>
      <c r="H15" s="7" t="s">
        <v>2022</v>
      </c>
      <c r="I15" s="26">
        <v>34865</v>
      </c>
      <c r="J15" s="27"/>
      <c r="K15" s="24" t="s">
        <v>2023</v>
      </c>
      <c r="L15" s="25"/>
      <c r="M15" s="9">
        <v>176</v>
      </c>
    </row>
    <row r="16" spans="1:13" ht="6" customHeight="1" x14ac:dyDescent="0.3">
      <c r="A16" s="5">
        <v>15</v>
      </c>
      <c r="B16" s="6" t="s">
        <v>16</v>
      </c>
      <c r="C16" s="7" t="s">
        <v>2024</v>
      </c>
      <c r="D16" s="24" t="s">
        <v>2025</v>
      </c>
      <c r="E16" s="25"/>
      <c r="F16" s="24" t="s">
        <v>2026</v>
      </c>
      <c r="G16" s="25"/>
      <c r="H16" s="7" t="s">
        <v>2027</v>
      </c>
      <c r="I16" s="26">
        <v>32159</v>
      </c>
      <c r="J16" s="27"/>
      <c r="K16" s="24" t="s">
        <v>1976</v>
      </c>
      <c r="L16" s="25"/>
      <c r="M16" s="9">
        <v>182</v>
      </c>
    </row>
    <row r="17" spans="1:13" ht="6" customHeight="1" x14ac:dyDescent="0.3">
      <c r="A17" s="5">
        <v>16</v>
      </c>
      <c r="B17" s="6" t="s">
        <v>29</v>
      </c>
      <c r="C17" s="7" t="s">
        <v>2028</v>
      </c>
      <c r="D17" s="24" t="s">
        <v>2029</v>
      </c>
      <c r="E17" s="25"/>
      <c r="F17" s="24" t="s">
        <v>2030</v>
      </c>
      <c r="G17" s="25"/>
      <c r="H17" s="7" t="s">
        <v>2031</v>
      </c>
      <c r="I17" s="26">
        <v>32982</v>
      </c>
      <c r="J17" s="27"/>
      <c r="K17" s="24" t="s">
        <v>2032</v>
      </c>
      <c r="L17" s="25"/>
      <c r="M17" s="9">
        <v>180</v>
      </c>
    </row>
    <row r="18" spans="1:13" ht="6" customHeight="1" x14ac:dyDescent="0.3">
      <c r="A18" s="5">
        <v>17</v>
      </c>
      <c r="B18" s="6" t="s">
        <v>45</v>
      </c>
      <c r="C18" s="7" t="s">
        <v>2033</v>
      </c>
      <c r="D18" s="24" t="s">
        <v>2034</v>
      </c>
      <c r="E18" s="25"/>
      <c r="F18" s="24" t="s">
        <v>2035</v>
      </c>
      <c r="G18" s="25"/>
      <c r="H18" s="7" t="s">
        <v>2036</v>
      </c>
      <c r="I18" s="26">
        <v>35148</v>
      </c>
      <c r="J18" s="27"/>
      <c r="K18" s="24" t="s">
        <v>931</v>
      </c>
      <c r="L18" s="25"/>
      <c r="M18" s="9">
        <v>169</v>
      </c>
    </row>
    <row r="19" spans="1:13" ht="6" customHeight="1" x14ac:dyDescent="0.3">
      <c r="A19" s="5">
        <v>18</v>
      </c>
      <c r="B19" s="6" t="s">
        <v>29</v>
      </c>
      <c r="C19" s="7" t="s">
        <v>2037</v>
      </c>
      <c r="D19" s="24" t="s">
        <v>2038</v>
      </c>
      <c r="E19" s="25"/>
      <c r="F19" s="24" t="s">
        <v>2039</v>
      </c>
      <c r="G19" s="25"/>
      <c r="H19" s="7" t="s">
        <v>2040</v>
      </c>
      <c r="I19" s="26">
        <v>31683</v>
      </c>
      <c r="J19" s="27"/>
      <c r="K19" s="24" t="s">
        <v>37</v>
      </c>
      <c r="L19" s="25"/>
      <c r="M19" s="9">
        <v>167</v>
      </c>
    </row>
    <row r="20" spans="1:13" ht="6" customHeight="1" x14ac:dyDescent="0.3">
      <c r="A20" s="5">
        <v>19</v>
      </c>
      <c r="B20" s="6" t="s">
        <v>16</v>
      </c>
      <c r="C20" s="7" t="s">
        <v>2041</v>
      </c>
      <c r="D20" s="24" t="s">
        <v>2042</v>
      </c>
      <c r="E20" s="25"/>
      <c r="F20" s="24" t="s">
        <v>2043</v>
      </c>
      <c r="G20" s="25"/>
      <c r="H20" s="7" t="s">
        <v>2044</v>
      </c>
      <c r="I20" s="26">
        <v>35774</v>
      </c>
      <c r="J20" s="27"/>
      <c r="K20" s="24" t="s">
        <v>1567</v>
      </c>
      <c r="L20" s="25"/>
      <c r="M20" s="9">
        <v>170</v>
      </c>
    </row>
    <row r="21" spans="1:13" ht="6" customHeight="1" x14ac:dyDescent="0.3">
      <c r="A21" s="5">
        <v>20</v>
      </c>
      <c r="B21" s="6" t="s">
        <v>45</v>
      </c>
      <c r="C21" s="7" t="s">
        <v>2045</v>
      </c>
      <c r="D21" s="24" t="s">
        <v>2046</v>
      </c>
      <c r="E21" s="25"/>
      <c r="F21" s="24" t="s">
        <v>2047</v>
      </c>
      <c r="G21" s="25"/>
      <c r="H21" s="7" t="s">
        <v>2048</v>
      </c>
      <c r="I21" s="26">
        <v>33926</v>
      </c>
      <c r="J21" s="27"/>
      <c r="K21" s="24" t="s">
        <v>1971</v>
      </c>
      <c r="L21" s="25"/>
      <c r="M21" s="9">
        <v>180</v>
      </c>
    </row>
    <row r="22" spans="1:13" ht="6" customHeight="1" x14ac:dyDescent="0.3">
      <c r="A22" s="5">
        <v>21</v>
      </c>
      <c r="B22" s="6" t="s">
        <v>45</v>
      </c>
      <c r="C22" s="7" t="s">
        <v>2049</v>
      </c>
      <c r="D22" s="24" t="s">
        <v>2050</v>
      </c>
      <c r="E22" s="25"/>
      <c r="F22" s="24" t="s">
        <v>2051</v>
      </c>
      <c r="G22" s="25"/>
      <c r="H22" s="7" t="s">
        <v>2052</v>
      </c>
      <c r="I22" s="26">
        <v>35663</v>
      </c>
      <c r="J22" s="27"/>
      <c r="K22" s="24" t="s">
        <v>1116</v>
      </c>
      <c r="L22" s="25"/>
      <c r="M22" s="9">
        <v>167</v>
      </c>
    </row>
    <row r="23" spans="1:13" ht="6" customHeight="1" x14ac:dyDescent="0.3">
      <c r="A23" s="5">
        <v>22</v>
      </c>
      <c r="B23" s="6" t="s">
        <v>45</v>
      </c>
      <c r="C23" s="7" t="s">
        <v>2053</v>
      </c>
      <c r="D23" s="24" t="s">
        <v>2054</v>
      </c>
      <c r="E23" s="25"/>
      <c r="F23" s="24" t="s">
        <v>2055</v>
      </c>
      <c r="G23" s="25"/>
      <c r="H23" s="7" t="s">
        <v>2056</v>
      </c>
      <c r="I23" s="26">
        <v>34910</v>
      </c>
      <c r="J23" s="27"/>
      <c r="K23" s="24" t="s">
        <v>520</v>
      </c>
      <c r="L23" s="25"/>
      <c r="M23" s="9">
        <v>176</v>
      </c>
    </row>
    <row r="24" spans="1:13" ht="6" customHeight="1" x14ac:dyDescent="0.3">
      <c r="A24" s="5">
        <v>23</v>
      </c>
      <c r="B24" s="6" t="s">
        <v>16</v>
      </c>
      <c r="C24" s="7" t="s">
        <v>2057</v>
      </c>
      <c r="D24" s="24" t="s">
        <v>2058</v>
      </c>
      <c r="E24" s="25"/>
      <c r="F24" s="24" t="s">
        <v>2059</v>
      </c>
      <c r="G24" s="25"/>
      <c r="H24" s="7" t="s">
        <v>2060</v>
      </c>
      <c r="I24" s="26">
        <v>34561</v>
      </c>
      <c r="J24" s="27"/>
      <c r="K24" s="24" t="s">
        <v>1976</v>
      </c>
      <c r="L24" s="25"/>
      <c r="M24" s="9">
        <v>174</v>
      </c>
    </row>
    <row r="25" spans="1:13" ht="6" customHeight="1" x14ac:dyDescent="0.3">
      <c r="A25" s="5">
        <v>24</v>
      </c>
      <c r="B25" s="6" t="s">
        <v>29</v>
      </c>
      <c r="C25" s="7" t="s">
        <v>2061</v>
      </c>
      <c r="D25" s="24" t="s">
        <v>2062</v>
      </c>
      <c r="E25" s="25"/>
      <c r="F25" s="24" t="s">
        <v>2063</v>
      </c>
      <c r="G25" s="25"/>
      <c r="H25" s="7" t="s">
        <v>2064</v>
      </c>
      <c r="I25" s="26">
        <v>35079</v>
      </c>
      <c r="J25" s="27"/>
      <c r="K25" s="24" t="s">
        <v>1111</v>
      </c>
      <c r="L25" s="25"/>
      <c r="M25" s="9">
        <v>178</v>
      </c>
    </row>
    <row r="26" spans="1:13" ht="6" customHeight="1" x14ac:dyDescent="0.3">
      <c r="A26" s="5">
        <v>25</v>
      </c>
      <c r="B26" s="6" t="s">
        <v>45</v>
      </c>
      <c r="C26" s="7" t="s">
        <v>2065</v>
      </c>
      <c r="D26" s="24" t="s">
        <v>2066</v>
      </c>
      <c r="E26" s="25"/>
      <c r="F26" s="24" t="s">
        <v>2067</v>
      </c>
      <c r="G26" s="25"/>
      <c r="H26" s="7" t="s">
        <v>2068</v>
      </c>
      <c r="I26" s="26">
        <v>36045</v>
      </c>
      <c r="J26" s="27"/>
      <c r="K26" s="24" t="s">
        <v>2006</v>
      </c>
      <c r="L26" s="25"/>
      <c r="M26" s="9">
        <v>176</v>
      </c>
    </row>
    <row r="27" spans="1:13" ht="6" customHeight="1" x14ac:dyDescent="0.3">
      <c r="A27" s="5">
        <v>26</v>
      </c>
      <c r="B27" s="6" t="s">
        <v>16</v>
      </c>
      <c r="C27" s="7" t="s">
        <v>2069</v>
      </c>
      <c r="D27" s="24" t="s">
        <v>2070</v>
      </c>
      <c r="E27" s="25"/>
      <c r="F27" s="24" t="s">
        <v>2071</v>
      </c>
      <c r="G27" s="25"/>
      <c r="H27" s="7" t="s">
        <v>2072</v>
      </c>
      <c r="I27" s="26">
        <v>36175</v>
      </c>
      <c r="J27" s="27"/>
      <c r="K27" s="24" t="s">
        <v>1111</v>
      </c>
      <c r="L27" s="25"/>
      <c r="M27" s="9">
        <v>176</v>
      </c>
    </row>
    <row r="28" spans="1:13" ht="6" customHeight="1" x14ac:dyDescent="0.3">
      <c r="A28" s="20" t="s">
        <v>110</v>
      </c>
      <c r="B28" s="28"/>
      <c r="C28" s="28"/>
      <c r="D28" s="21"/>
      <c r="E28" s="20" t="s">
        <v>111</v>
      </c>
      <c r="F28" s="21"/>
      <c r="G28" s="20" t="s">
        <v>5</v>
      </c>
      <c r="H28" s="28"/>
      <c r="I28" s="21"/>
      <c r="J28" s="20" t="s">
        <v>6</v>
      </c>
      <c r="K28" s="21"/>
      <c r="L28" s="20" t="s">
        <v>112</v>
      </c>
      <c r="M28" s="21"/>
    </row>
    <row r="29" spans="1:13" ht="6" customHeight="1" x14ac:dyDescent="0.3">
      <c r="A29" s="24" t="s">
        <v>113</v>
      </c>
      <c r="B29" s="29"/>
      <c r="C29" s="29"/>
      <c r="D29" s="25"/>
      <c r="E29" s="24" t="s">
        <v>2073</v>
      </c>
      <c r="F29" s="25"/>
      <c r="G29" s="24" t="s">
        <v>1987</v>
      </c>
      <c r="H29" s="29"/>
      <c r="I29" s="25"/>
      <c r="J29" s="24" t="s">
        <v>2074</v>
      </c>
      <c r="K29" s="25"/>
      <c r="L29" s="24" t="s">
        <v>117</v>
      </c>
      <c r="M29" s="25"/>
    </row>
    <row r="30" spans="1:13" ht="6" customHeight="1" x14ac:dyDescent="0.3">
      <c r="A30" s="24" t="s">
        <v>118</v>
      </c>
      <c r="B30" s="29"/>
      <c r="C30" s="29"/>
      <c r="D30" s="25"/>
      <c r="E30" s="24" t="s">
        <v>2075</v>
      </c>
      <c r="F30" s="25"/>
      <c r="G30" s="24" t="s">
        <v>2076</v>
      </c>
      <c r="H30" s="29"/>
      <c r="I30" s="25"/>
      <c r="J30" s="24" t="s">
        <v>2077</v>
      </c>
      <c r="K30" s="25"/>
      <c r="L30" s="24" t="s">
        <v>2078</v>
      </c>
      <c r="M30" s="25"/>
    </row>
    <row r="31" spans="1:13" ht="6" customHeight="1" x14ac:dyDescent="0.3">
      <c r="A31" s="24" t="s">
        <v>118</v>
      </c>
      <c r="B31" s="29"/>
      <c r="C31" s="29"/>
      <c r="D31" s="25"/>
      <c r="E31" s="24" t="s">
        <v>2079</v>
      </c>
      <c r="F31" s="25"/>
      <c r="G31" s="24" t="s">
        <v>2080</v>
      </c>
      <c r="H31" s="29"/>
      <c r="I31" s="25"/>
      <c r="J31" s="24" t="s">
        <v>2081</v>
      </c>
      <c r="K31" s="25"/>
      <c r="L31" s="24" t="s">
        <v>117</v>
      </c>
      <c r="M31" s="25"/>
    </row>
    <row r="32" spans="1:13" ht="6" customHeight="1" x14ac:dyDescent="0.3">
      <c r="A32" s="24" t="s">
        <v>118</v>
      </c>
      <c r="B32" s="29"/>
      <c r="C32" s="29"/>
      <c r="D32" s="25"/>
      <c r="E32" s="24" t="s">
        <v>2082</v>
      </c>
      <c r="F32" s="25"/>
      <c r="G32" s="24" t="s">
        <v>2083</v>
      </c>
      <c r="H32" s="29"/>
      <c r="I32" s="25"/>
      <c r="J32" s="24" t="s">
        <v>2084</v>
      </c>
      <c r="K32" s="25"/>
      <c r="L32" s="24" t="s">
        <v>117</v>
      </c>
      <c r="M32" s="25"/>
    </row>
    <row r="33" spans="1:14" ht="6" customHeight="1" x14ac:dyDescent="0.3">
      <c r="A33" s="24" t="s">
        <v>131</v>
      </c>
      <c r="B33" s="29"/>
      <c r="C33" s="29"/>
      <c r="D33" s="25"/>
      <c r="E33" s="24" t="s">
        <v>2085</v>
      </c>
      <c r="F33" s="25"/>
      <c r="G33" s="24" t="s">
        <v>2086</v>
      </c>
      <c r="H33" s="29"/>
      <c r="I33" s="25"/>
      <c r="J33" s="24" t="s">
        <v>2087</v>
      </c>
      <c r="K33" s="25"/>
      <c r="L33" s="24" t="s">
        <v>117</v>
      </c>
      <c r="M33" s="25"/>
    </row>
    <row r="34" spans="1:14" ht="10" customHeight="1" x14ac:dyDescent="0.3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2"/>
    </row>
    <row r="35" spans="1:14" ht="8.25" customHeight="1" x14ac:dyDescent="0.3">
      <c r="A35" s="19" t="s">
        <v>2088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</sheetData>
  <mergeCells count="140">
    <mergeCell ref="A34:M34"/>
    <mergeCell ref="A35:N35"/>
    <mergeCell ref="A32:D32"/>
    <mergeCell ref="E32:F32"/>
    <mergeCell ref="G32:I32"/>
    <mergeCell ref="J32:K32"/>
    <mergeCell ref="L32:M32"/>
    <mergeCell ref="A33:D33"/>
    <mergeCell ref="E33:F33"/>
    <mergeCell ref="G33:I33"/>
    <mergeCell ref="J33:K33"/>
    <mergeCell ref="L33:M33"/>
    <mergeCell ref="A30:D30"/>
    <mergeCell ref="E30:F30"/>
    <mergeCell ref="G30:I30"/>
    <mergeCell ref="J30:K30"/>
    <mergeCell ref="L30:M30"/>
    <mergeCell ref="A31:D31"/>
    <mergeCell ref="E31:F31"/>
    <mergeCell ref="G31:I31"/>
    <mergeCell ref="J31:K31"/>
    <mergeCell ref="L31:M31"/>
    <mergeCell ref="A28:D28"/>
    <mergeCell ref="E28:F28"/>
    <mergeCell ref="G28:I28"/>
    <mergeCell ref="J28:K28"/>
    <mergeCell ref="L28:M28"/>
    <mergeCell ref="A29:D29"/>
    <mergeCell ref="E29:F29"/>
    <mergeCell ref="G29:I29"/>
    <mergeCell ref="J29:K29"/>
    <mergeCell ref="L29:M29"/>
    <mergeCell ref="D25:E25"/>
    <mergeCell ref="F25:G25"/>
    <mergeCell ref="I25:J25"/>
    <mergeCell ref="K25:L25"/>
    <mergeCell ref="D26:E26"/>
    <mergeCell ref="F26:G26"/>
    <mergeCell ref="I26:J26"/>
    <mergeCell ref="K26:L26"/>
    <mergeCell ref="D27:E27"/>
    <mergeCell ref="F27:G27"/>
    <mergeCell ref="I27:J27"/>
    <mergeCell ref="K27:L27"/>
    <mergeCell ref="D22:E22"/>
    <mergeCell ref="F22:G22"/>
    <mergeCell ref="I22:J22"/>
    <mergeCell ref="K22:L22"/>
    <mergeCell ref="D23:E23"/>
    <mergeCell ref="F23:G23"/>
    <mergeCell ref="I23:J23"/>
    <mergeCell ref="K23:L23"/>
    <mergeCell ref="D24:E24"/>
    <mergeCell ref="F24:G24"/>
    <mergeCell ref="I24:J24"/>
    <mergeCell ref="K24:L24"/>
    <mergeCell ref="D19:E19"/>
    <mergeCell ref="F19:G19"/>
    <mergeCell ref="I19:J19"/>
    <mergeCell ref="K19:L19"/>
    <mergeCell ref="D20:E20"/>
    <mergeCell ref="F20:G20"/>
    <mergeCell ref="I20:J20"/>
    <mergeCell ref="K20:L20"/>
    <mergeCell ref="D21:E21"/>
    <mergeCell ref="F21:G21"/>
    <mergeCell ref="I21:J21"/>
    <mergeCell ref="K21:L21"/>
    <mergeCell ref="D16:E16"/>
    <mergeCell ref="F16:G16"/>
    <mergeCell ref="I16:J16"/>
    <mergeCell ref="K16:L16"/>
    <mergeCell ref="D17:E17"/>
    <mergeCell ref="F17:G17"/>
    <mergeCell ref="I17:J17"/>
    <mergeCell ref="K17:L17"/>
    <mergeCell ref="D18:E18"/>
    <mergeCell ref="F18:G18"/>
    <mergeCell ref="I18:J18"/>
    <mergeCell ref="K18:L18"/>
    <mergeCell ref="D13:E13"/>
    <mergeCell ref="F13:G13"/>
    <mergeCell ref="I13:J13"/>
    <mergeCell ref="K13:L13"/>
    <mergeCell ref="D14:E14"/>
    <mergeCell ref="F14:G14"/>
    <mergeCell ref="I14:J14"/>
    <mergeCell ref="K14:L14"/>
    <mergeCell ref="D15:E15"/>
    <mergeCell ref="F15:G15"/>
    <mergeCell ref="I15:J15"/>
    <mergeCell ref="K15:L15"/>
    <mergeCell ref="D10:E10"/>
    <mergeCell ref="F10:G10"/>
    <mergeCell ref="I10:J10"/>
    <mergeCell ref="K10:L10"/>
    <mergeCell ref="D11:E11"/>
    <mergeCell ref="F11:G11"/>
    <mergeCell ref="I11:J11"/>
    <mergeCell ref="K11:L11"/>
    <mergeCell ref="D12:E12"/>
    <mergeCell ref="F12:G12"/>
    <mergeCell ref="I12:J12"/>
    <mergeCell ref="K12:L12"/>
    <mergeCell ref="D7:E7"/>
    <mergeCell ref="F7:G7"/>
    <mergeCell ref="I7:J7"/>
    <mergeCell ref="K7:L7"/>
    <mergeCell ref="D8:E8"/>
    <mergeCell ref="F8:G8"/>
    <mergeCell ref="I8:J8"/>
    <mergeCell ref="K8:L8"/>
    <mergeCell ref="D9:E9"/>
    <mergeCell ref="F9:G9"/>
    <mergeCell ref="I9:J9"/>
    <mergeCell ref="K9:L9"/>
    <mergeCell ref="D4:E4"/>
    <mergeCell ref="F4:G4"/>
    <mergeCell ref="I4:J4"/>
    <mergeCell ref="K4:L4"/>
    <mergeCell ref="D5:E5"/>
    <mergeCell ref="F5:G5"/>
    <mergeCell ref="I5:J5"/>
    <mergeCell ref="K5:L5"/>
    <mergeCell ref="D6:E6"/>
    <mergeCell ref="F6:G6"/>
    <mergeCell ref="I6:J6"/>
    <mergeCell ref="K6:L6"/>
    <mergeCell ref="D1:E1"/>
    <mergeCell ref="F1:G1"/>
    <mergeCell ref="I1:J1"/>
    <mergeCell ref="K1:L1"/>
    <mergeCell ref="D2:E2"/>
    <mergeCell ref="F2:G2"/>
    <mergeCell ref="I2:J2"/>
    <mergeCell ref="K2:L2"/>
    <mergeCell ref="D3:E3"/>
    <mergeCell ref="F3:G3"/>
    <mergeCell ref="I3:J3"/>
    <mergeCell ref="K3:L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4"/>
  <sheetViews>
    <sheetView zoomScale="160" zoomScaleNormal="160" workbookViewId="0">
      <selection activeCell="J11" sqref="J11"/>
    </sheetView>
  </sheetViews>
  <sheetFormatPr defaultRowHeight="13" x14ac:dyDescent="0.3"/>
  <cols>
    <col min="1" max="1" width="1.796875" customWidth="1"/>
    <col min="2" max="2" width="2.8984375" customWidth="1"/>
    <col min="3" max="3" width="14" customWidth="1"/>
    <col min="4" max="4" width="1.296875" customWidth="1"/>
    <col min="5" max="5" width="12.8984375" customWidth="1"/>
    <col min="6" max="6" width="8.3984375" customWidth="1"/>
    <col min="7" max="7" width="6.8984375" customWidth="1"/>
    <col min="8" max="8" width="8.3984375" customWidth="1"/>
    <col min="9" max="9" width="1.59765625" customWidth="1"/>
    <col min="10" max="10" width="7.09765625" customWidth="1"/>
    <col min="11" max="11" width="12.3984375" customWidth="1"/>
    <col min="12" max="12" width="6" customWidth="1"/>
    <col min="13" max="13" width="8.3984375" customWidth="1"/>
    <col min="14" max="14" width="2.69921875" customWidth="1"/>
  </cols>
  <sheetData>
    <row r="1" spans="1:13" ht="6" customHeight="1" x14ac:dyDescent="0.3">
      <c r="A1" s="1" t="s">
        <v>2</v>
      </c>
      <c r="B1" s="2" t="s">
        <v>3</v>
      </c>
      <c r="C1" s="20" t="s">
        <v>4</v>
      </c>
      <c r="D1" s="21"/>
      <c r="E1" s="3" t="s">
        <v>5</v>
      </c>
      <c r="F1" s="20" t="s">
        <v>6</v>
      </c>
      <c r="G1" s="21"/>
      <c r="H1" s="33" t="s">
        <v>7</v>
      </c>
      <c r="I1" s="34"/>
      <c r="J1" s="2" t="s">
        <v>8</v>
      </c>
      <c r="K1" s="20" t="s">
        <v>9</v>
      </c>
      <c r="L1" s="21"/>
      <c r="M1" s="2" t="s">
        <v>10</v>
      </c>
    </row>
    <row r="2" spans="1:13" ht="6" customHeight="1" x14ac:dyDescent="0.3">
      <c r="A2" s="5">
        <v>1</v>
      </c>
      <c r="B2" s="6" t="s">
        <v>11</v>
      </c>
      <c r="C2" s="24" t="s">
        <v>2089</v>
      </c>
      <c r="D2" s="25"/>
      <c r="E2" s="7" t="s">
        <v>2090</v>
      </c>
      <c r="F2" s="24" t="s">
        <v>2091</v>
      </c>
      <c r="G2" s="25"/>
      <c r="H2" s="24" t="s">
        <v>2092</v>
      </c>
      <c r="I2" s="25"/>
      <c r="J2" s="8">
        <v>33333</v>
      </c>
      <c r="K2" s="24" t="s">
        <v>28</v>
      </c>
      <c r="L2" s="25"/>
      <c r="M2" s="9">
        <v>190</v>
      </c>
    </row>
    <row r="3" spans="1:13" ht="6" customHeight="1" x14ac:dyDescent="0.3">
      <c r="A3" s="5">
        <v>2</v>
      </c>
      <c r="B3" s="6" t="s">
        <v>16</v>
      </c>
      <c r="C3" s="24" t="s">
        <v>2093</v>
      </c>
      <c r="D3" s="25"/>
      <c r="E3" s="7" t="s">
        <v>2094</v>
      </c>
      <c r="F3" s="24" t="s">
        <v>2095</v>
      </c>
      <c r="G3" s="25"/>
      <c r="H3" s="24" t="s">
        <v>2095</v>
      </c>
      <c r="I3" s="25"/>
      <c r="J3" s="8">
        <v>36103</v>
      </c>
      <c r="K3" s="24" t="s">
        <v>54</v>
      </c>
      <c r="L3" s="25"/>
      <c r="M3" s="9">
        <v>181</v>
      </c>
    </row>
    <row r="4" spans="1:13" ht="6" customHeight="1" x14ac:dyDescent="0.3">
      <c r="A4" s="5">
        <v>3</v>
      </c>
      <c r="B4" s="6" t="s">
        <v>16</v>
      </c>
      <c r="C4" s="24" t="s">
        <v>2096</v>
      </c>
      <c r="D4" s="25"/>
      <c r="E4" s="7" t="s">
        <v>2097</v>
      </c>
      <c r="F4" s="24" t="s">
        <v>2098</v>
      </c>
      <c r="G4" s="25"/>
      <c r="H4" s="24" t="s">
        <v>2098</v>
      </c>
      <c r="I4" s="25"/>
      <c r="J4" s="8">
        <v>35748</v>
      </c>
      <c r="K4" s="24" t="s">
        <v>541</v>
      </c>
      <c r="L4" s="25"/>
      <c r="M4" s="9">
        <v>183</v>
      </c>
    </row>
    <row r="5" spans="1:13" ht="6" customHeight="1" x14ac:dyDescent="0.3">
      <c r="A5" s="5">
        <v>4</v>
      </c>
      <c r="B5" s="6" t="s">
        <v>29</v>
      </c>
      <c r="C5" s="24" t="s">
        <v>2099</v>
      </c>
      <c r="D5" s="25"/>
      <c r="E5" s="7" t="s">
        <v>2100</v>
      </c>
      <c r="F5" s="24" t="s">
        <v>2101</v>
      </c>
      <c r="G5" s="25"/>
      <c r="H5" s="24" t="s">
        <v>2101</v>
      </c>
      <c r="I5" s="25"/>
      <c r="J5" s="8">
        <v>35298</v>
      </c>
      <c r="K5" s="24" t="s">
        <v>70</v>
      </c>
      <c r="L5" s="25"/>
      <c r="M5" s="9">
        <v>183</v>
      </c>
    </row>
    <row r="6" spans="1:13" ht="6" customHeight="1" x14ac:dyDescent="0.3">
      <c r="A6" s="5">
        <v>5</v>
      </c>
      <c r="B6" s="6" t="s">
        <v>16</v>
      </c>
      <c r="C6" s="24" t="s">
        <v>2102</v>
      </c>
      <c r="D6" s="25"/>
      <c r="E6" s="7" t="s">
        <v>2103</v>
      </c>
      <c r="F6" s="24" t="s">
        <v>2104</v>
      </c>
      <c r="G6" s="25"/>
      <c r="H6" s="24" t="s">
        <v>2104</v>
      </c>
      <c r="I6" s="25"/>
      <c r="J6" s="8">
        <v>35154</v>
      </c>
      <c r="K6" s="24" t="s">
        <v>395</v>
      </c>
      <c r="L6" s="25"/>
      <c r="M6" s="9">
        <v>190</v>
      </c>
    </row>
    <row r="7" spans="1:13" ht="6" customHeight="1" x14ac:dyDescent="0.3">
      <c r="A7" s="5">
        <v>6</v>
      </c>
      <c r="B7" s="6" t="s">
        <v>16</v>
      </c>
      <c r="C7" s="24" t="s">
        <v>2105</v>
      </c>
      <c r="D7" s="25"/>
      <c r="E7" s="7" t="s">
        <v>2106</v>
      </c>
      <c r="F7" s="24" t="s">
        <v>2107</v>
      </c>
      <c r="G7" s="25"/>
      <c r="H7" s="24" t="s">
        <v>2107</v>
      </c>
      <c r="I7" s="25"/>
      <c r="J7" s="8">
        <v>32958</v>
      </c>
      <c r="K7" s="24" t="s">
        <v>515</v>
      </c>
      <c r="L7" s="25"/>
      <c r="M7" s="9">
        <v>190</v>
      </c>
    </row>
    <row r="8" spans="1:13" ht="6" customHeight="1" x14ac:dyDescent="0.3">
      <c r="A8" s="5">
        <v>7</v>
      </c>
      <c r="B8" s="6" t="s">
        <v>29</v>
      </c>
      <c r="C8" s="24" t="s">
        <v>2108</v>
      </c>
      <c r="D8" s="25"/>
      <c r="E8" s="7" t="s">
        <v>2109</v>
      </c>
      <c r="F8" s="24" t="s">
        <v>2110</v>
      </c>
      <c r="G8" s="25"/>
      <c r="H8" s="24" t="s">
        <v>2111</v>
      </c>
      <c r="I8" s="25"/>
      <c r="J8" s="8">
        <v>34047</v>
      </c>
      <c r="K8" s="24" t="s">
        <v>381</v>
      </c>
      <c r="L8" s="25"/>
      <c r="M8" s="9">
        <v>181</v>
      </c>
    </row>
    <row r="9" spans="1:13" ht="6" customHeight="1" x14ac:dyDescent="0.3">
      <c r="A9" s="5">
        <v>8</v>
      </c>
      <c r="B9" s="6" t="s">
        <v>29</v>
      </c>
      <c r="C9" s="24" t="s">
        <v>2112</v>
      </c>
      <c r="D9" s="25"/>
      <c r="E9" s="7" t="s">
        <v>2113</v>
      </c>
      <c r="F9" s="24" t="s">
        <v>2114</v>
      </c>
      <c r="G9" s="25"/>
      <c r="H9" s="24" t="s">
        <v>2114</v>
      </c>
      <c r="I9" s="25"/>
      <c r="J9" s="8">
        <v>36635</v>
      </c>
      <c r="K9" s="24" t="s">
        <v>2115</v>
      </c>
      <c r="L9" s="25"/>
      <c r="M9" s="9">
        <v>182</v>
      </c>
    </row>
    <row r="10" spans="1:13" ht="6" customHeight="1" x14ac:dyDescent="0.3">
      <c r="A10" s="5">
        <v>9</v>
      </c>
      <c r="B10" s="6" t="s">
        <v>45</v>
      </c>
      <c r="C10" s="24" t="s">
        <v>2116</v>
      </c>
      <c r="D10" s="25"/>
      <c r="E10" s="7" t="s">
        <v>2117</v>
      </c>
      <c r="F10" s="24" t="s">
        <v>2118</v>
      </c>
      <c r="G10" s="25"/>
      <c r="H10" s="24" t="s">
        <v>2119</v>
      </c>
      <c r="I10" s="25"/>
      <c r="J10" s="8">
        <v>33224</v>
      </c>
      <c r="K10" s="24" t="s">
        <v>2120</v>
      </c>
      <c r="L10" s="25"/>
      <c r="M10" s="9">
        <v>179</v>
      </c>
    </row>
    <row r="11" spans="1:13" ht="6" customHeight="1" x14ac:dyDescent="0.3">
      <c r="A11" s="5">
        <v>10</v>
      </c>
      <c r="B11" s="6" t="s">
        <v>29</v>
      </c>
      <c r="C11" s="24" t="s">
        <v>3524</v>
      </c>
      <c r="D11" s="25"/>
      <c r="E11" s="7"/>
      <c r="F11" s="24"/>
      <c r="G11" s="25"/>
      <c r="H11" s="24"/>
      <c r="I11" s="25"/>
      <c r="J11" s="8">
        <v>36837</v>
      </c>
      <c r="K11" s="24"/>
      <c r="L11" s="25"/>
      <c r="M11" s="9"/>
    </row>
    <row r="12" spans="1:13" ht="6" customHeight="1" x14ac:dyDescent="0.3">
      <c r="A12" s="5">
        <v>11</v>
      </c>
      <c r="B12" s="6" t="s">
        <v>45</v>
      </c>
      <c r="C12" s="24" t="s">
        <v>2121</v>
      </c>
      <c r="D12" s="25"/>
      <c r="E12" s="7" t="s">
        <v>2122</v>
      </c>
      <c r="F12" s="24" t="s">
        <v>2123</v>
      </c>
      <c r="G12" s="25"/>
      <c r="H12" s="24" t="s">
        <v>2123</v>
      </c>
      <c r="I12" s="25"/>
      <c r="J12" s="8">
        <v>35397</v>
      </c>
      <c r="K12" s="24" t="s">
        <v>2124</v>
      </c>
      <c r="L12" s="25"/>
      <c r="M12" s="9">
        <v>186</v>
      </c>
    </row>
    <row r="13" spans="1:13" ht="6" customHeight="1" x14ac:dyDescent="0.3">
      <c r="A13" s="5">
        <v>12</v>
      </c>
      <c r="B13" s="6" t="s">
        <v>11</v>
      </c>
      <c r="C13" s="24" t="s">
        <v>2125</v>
      </c>
      <c r="D13" s="25"/>
      <c r="E13" s="7" t="s">
        <v>2126</v>
      </c>
      <c r="F13" s="24" t="s">
        <v>2127</v>
      </c>
      <c r="G13" s="25"/>
      <c r="H13" s="24" t="s">
        <v>2127</v>
      </c>
      <c r="I13" s="25"/>
      <c r="J13" s="8">
        <v>32638</v>
      </c>
      <c r="K13" s="24" t="s">
        <v>754</v>
      </c>
      <c r="L13" s="25"/>
      <c r="M13" s="9">
        <v>190</v>
      </c>
    </row>
    <row r="14" spans="1:13" ht="6" customHeight="1" x14ac:dyDescent="0.3">
      <c r="A14" s="5">
        <v>13</v>
      </c>
      <c r="B14" s="6" t="s">
        <v>29</v>
      </c>
      <c r="C14" s="24" t="s">
        <v>2128</v>
      </c>
      <c r="D14" s="25"/>
      <c r="E14" s="7" t="s">
        <v>2129</v>
      </c>
      <c r="F14" s="24" t="s">
        <v>2130</v>
      </c>
      <c r="G14" s="25"/>
      <c r="H14" s="24" t="s">
        <v>2130</v>
      </c>
      <c r="I14" s="25"/>
      <c r="J14" s="8">
        <v>35733</v>
      </c>
      <c r="K14" s="24" t="s">
        <v>2131</v>
      </c>
      <c r="L14" s="25"/>
      <c r="M14" s="9">
        <v>164</v>
      </c>
    </row>
    <row r="15" spans="1:13" ht="6" customHeight="1" x14ac:dyDescent="0.3">
      <c r="A15" s="5">
        <v>14</v>
      </c>
      <c r="B15" s="6" t="s">
        <v>29</v>
      </c>
      <c r="C15" s="24" t="s">
        <v>2132</v>
      </c>
      <c r="D15" s="25"/>
      <c r="E15" s="7" t="s">
        <v>2133</v>
      </c>
      <c r="F15" s="24" t="s">
        <v>2134</v>
      </c>
      <c r="G15" s="25"/>
      <c r="H15" s="24" t="s">
        <v>2134</v>
      </c>
      <c r="I15" s="25"/>
      <c r="J15" s="8">
        <v>36574</v>
      </c>
      <c r="K15" s="24" t="s">
        <v>2135</v>
      </c>
      <c r="L15" s="25"/>
      <c r="M15" s="9">
        <v>179</v>
      </c>
    </row>
    <row r="16" spans="1:13" ht="6" customHeight="1" x14ac:dyDescent="0.3">
      <c r="A16" s="5">
        <v>15</v>
      </c>
      <c r="B16" s="6" t="s">
        <v>29</v>
      </c>
      <c r="C16" s="24" t="s">
        <v>2136</v>
      </c>
      <c r="D16" s="25"/>
      <c r="E16" s="7" t="s">
        <v>2137</v>
      </c>
      <c r="F16" s="24" t="s">
        <v>2138</v>
      </c>
      <c r="G16" s="25"/>
      <c r="H16" s="24" t="s">
        <v>2138</v>
      </c>
      <c r="I16" s="25"/>
      <c r="J16" s="8">
        <v>35384</v>
      </c>
      <c r="K16" s="24" t="s">
        <v>2139</v>
      </c>
      <c r="L16" s="25"/>
      <c r="M16" s="9">
        <v>186</v>
      </c>
    </row>
    <row r="17" spans="1:13" ht="6" customHeight="1" x14ac:dyDescent="0.3">
      <c r="A17" s="5">
        <v>16</v>
      </c>
      <c r="B17" s="6" t="s">
        <v>45</v>
      </c>
      <c r="C17" s="24" t="s">
        <v>2140</v>
      </c>
      <c r="D17" s="25"/>
      <c r="E17" s="7" t="s">
        <v>2141</v>
      </c>
      <c r="F17" s="24" t="s">
        <v>2142</v>
      </c>
      <c r="G17" s="25"/>
      <c r="H17" s="24" t="s">
        <v>2142</v>
      </c>
      <c r="I17" s="25"/>
      <c r="J17" s="8">
        <v>37242</v>
      </c>
      <c r="K17" s="24" t="s">
        <v>917</v>
      </c>
      <c r="L17" s="25"/>
      <c r="M17" s="9">
        <v>177</v>
      </c>
    </row>
    <row r="18" spans="1:13" ht="6" customHeight="1" x14ac:dyDescent="0.3">
      <c r="A18" s="5">
        <v>17</v>
      </c>
      <c r="B18" s="6" t="s">
        <v>29</v>
      </c>
      <c r="C18" s="24" t="s">
        <v>2143</v>
      </c>
      <c r="D18" s="25"/>
      <c r="E18" s="7" t="s">
        <v>2144</v>
      </c>
      <c r="F18" s="24" t="s">
        <v>2145</v>
      </c>
      <c r="G18" s="25"/>
      <c r="H18" s="24" t="s">
        <v>2145</v>
      </c>
      <c r="I18" s="25"/>
      <c r="J18" s="8">
        <v>34229</v>
      </c>
      <c r="K18" s="24" t="s">
        <v>2115</v>
      </c>
      <c r="L18" s="25"/>
      <c r="M18" s="9">
        <v>170</v>
      </c>
    </row>
    <row r="19" spans="1:13" ht="6" customHeight="1" x14ac:dyDescent="0.3">
      <c r="A19" s="5">
        <v>18</v>
      </c>
      <c r="B19" s="6" t="s">
        <v>16</v>
      </c>
      <c r="C19" s="24" t="s">
        <v>2146</v>
      </c>
      <c r="D19" s="25"/>
      <c r="E19" s="7" t="s">
        <v>2147</v>
      </c>
      <c r="F19" s="24" t="s">
        <v>2148</v>
      </c>
      <c r="G19" s="25"/>
      <c r="H19" s="24" t="s">
        <v>2148</v>
      </c>
      <c r="I19" s="25"/>
      <c r="J19" s="8">
        <v>33663</v>
      </c>
      <c r="K19" s="24" t="s">
        <v>1150</v>
      </c>
      <c r="L19" s="25"/>
      <c r="M19" s="9">
        <v>193</v>
      </c>
    </row>
    <row r="20" spans="1:13" ht="6" customHeight="1" x14ac:dyDescent="0.3">
      <c r="A20" s="5">
        <v>19</v>
      </c>
      <c r="B20" s="6" t="s">
        <v>45</v>
      </c>
      <c r="C20" s="24" t="s">
        <v>2149</v>
      </c>
      <c r="D20" s="25"/>
      <c r="E20" s="7" t="s">
        <v>2150</v>
      </c>
      <c r="F20" s="24" t="s">
        <v>2151</v>
      </c>
      <c r="G20" s="25"/>
      <c r="H20" s="24" t="s">
        <v>2151</v>
      </c>
      <c r="I20" s="25"/>
      <c r="J20" s="8">
        <v>35582</v>
      </c>
      <c r="K20" s="24" t="s">
        <v>28</v>
      </c>
      <c r="L20" s="25"/>
      <c r="M20" s="9">
        <v>188</v>
      </c>
    </row>
    <row r="21" spans="1:13" ht="6" customHeight="1" x14ac:dyDescent="0.3">
      <c r="A21" s="5">
        <v>20</v>
      </c>
      <c r="B21" s="6" t="s">
        <v>16</v>
      </c>
      <c r="C21" s="24" t="s">
        <v>2152</v>
      </c>
      <c r="D21" s="25"/>
      <c r="E21" s="7" t="s">
        <v>2094</v>
      </c>
      <c r="F21" s="24" t="s">
        <v>2153</v>
      </c>
      <c r="G21" s="25"/>
      <c r="H21" s="24" t="s">
        <v>2153</v>
      </c>
      <c r="I21" s="25"/>
      <c r="J21" s="8">
        <v>36286</v>
      </c>
      <c r="K21" s="24" t="s">
        <v>2154</v>
      </c>
      <c r="L21" s="25"/>
      <c r="M21" s="9">
        <v>190</v>
      </c>
    </row>
    <row r="22" spans="1:13" ht="6" customHeight="1" x14ac:dyDescent="0.3">
      <c r="A22" s="5">
        <v>21</v>
      </c>
      <c r="B22" s="6" t="s">
        <v>45</v>
      </c>
      <c r="C22" s="24" t="s">
        <v>2155</v>
      </c>
      <c r="D22" s="25"/>
      <c r="E22" s="7" t="s">
        <v>2156</v>
      </c>
      <c r="F22" s="24" t="s">
        <v>2157</v>
      </c>
      <c r="G22" s="25"/>
      <c r="H22" s="24" t="s">
        <v>2157</v>
      </c>
      <c r="I22" s="25"/>
      <c r="J22" s="8">
        <v>35817</v>
      </c>
      <c r="K22" s="24" t="s">
        <v>2158</v>
      </c>
      <c r="L22" s="25"/>
      <c r="M22" s="9">
        <v>187</v>
      </c>
    </row>
    <row r="23" spans="1:13" ht="6" customHeight="1" x14ac:dyDescent="0.3">
      <c r="A23" s="5">
        <v>22</v>
      </c>
      <c r="B23" s="6" t="s">
        <v>11</v>
      </c>
      <c r="C23" s="24" t="s">
        <v>2159</v>
      </c>
      <c r="D23" s="25"/>
      <c r="E23" s="7" t="s">
        <v>2160</v>
      </c>
      <c r="F23" s="24" t="s">
        <v>2161</v>
      </c>
      <c r="G23" s="25"/>
      <c r="H23" s="24" t="s">
        <v>2161</v>
      </c>
      <c r="I23" s="25"/>
      <c r="J23" s="8">
        <v>35160</v>
      </c>
      <c r="K23" s="24" t="s">
        <v>2162</v>
      </c>
      <c r="L23" s="25"/>
      <c r="M23" s="9">
        <v>186</v>
      </c>
    </row>
    <row r="24" spans="1:13" ht="6" customHeight="1" x14ac:dyDescent="0.3">
      <c r="A24" s="5">
        <v>23</v>
      </c>
      <c r="B24" s="6" t="s">
        <v>29</v>
      </c>
      <c r="C24" s="24" t="s">
        <v>2163</v>
      </c>
      <c r="D24" s="25"/>
      <c r="E24" s="7" t="s">
        <v>2164</v>
      </c>
      <c r="F24" s="24" t="s">
        <v>2165</v>
      </c>
      <c r="G24" s="25"/>
      <c r="H24" s="24" t="s">
        <v>2165</v>
      </c>
      <c r="I24" s="25"/>
      <c r="J24" s="8">
        <v>38117</v>
      </c>
      <c r="K24" s="24" t="s">
        <v>1142</v>
      </c>
      <c r="L24" s="25"/>
      <c r="M24" s="9">
        <v>180</v>
      </c>
    </row>
    <row r="25" spans="1:13" ht="6" customHeight="1" x14ac:dyDescent="0.3">
      <c r="A25" s="5">
        <v>24</v>
      </c>
      <c r="B25" s="6" t="s">
        <v>16</v>
      </c>
      <c r="C25" s="24" t="s">
        <v>2166</v>
      </c>
      <c r="D25" s="25"/>
      <c r="E25" s="7" t="s">
        <v>2167</v>
      </c>
      <c r="F25" s="24" t="s">
        <v>2168</v>
      </c>
      <c r="G25" s="25"/>
      <c r="H25" s="24" t="s">
        <v>2168</v>
      </c>
      <c r="I25" s="25"/>
      <c r="J25" s="8">
        <v>34242</v>
      </c>
      <c r="K25" s="24" t="s">
        <v>2169</v>
      </c>
      <c r="L25" s="25"/>
      <c r="M25" s="9">
        <v>188</v>
      </c>
    </row>
    <row r="26" spans="1:13" ht="6" customHeight="1" x14ac:dyDescent="0.3">
      <c r="A26" s="5">
        <v>25</v>
      </c>
      <c r="B26" s="6" t="s">
        <v>16</v>
      </c>
      <c r="C26" s="24" t="s">
        <v>2170</v>
      </c>
      <c r="D26" s="25"/>
      <c r="E26" s="7" t="s">
        <v>2171</v>
      </c>
      <c r="F26" s="24" t="s">
        <v>2172</v>
      </c>
      <c r="G26" s="25"/>
      <c r="H26" s="24" t="s">
        <v>2173</v>
      </c>
      <c r="I26" s="25"/>
      <c r="J26" s="8">
        <v>34760</v>
      </c>
      <c r="K26" s="24" t="s">
        <v>2162</v>
      </c>
      <c r="L26" s="25"/>
      <c r="M26" s="9">
        <v>176</v>
      </c>
    </row>
    <row r="27" spans="1:13" ht="6" customHeight="1" x14ac:dyDescent="0.3">
      <c r="A27" s="5">
        <v>26</v>
      </c>
      <c r="B27" s="6" t="s">
        <v>29</v>
      </c>
      <c r="C27" s="24" t="s">
        <v>2174</v>
      </c>
      <c r="D27" s="25"/>
      <c r="E27" s="7" t="s">
        <v>2171</v>
      </c>
      <c r="F27" s="24" t="s">
        <v>2175</v>
      </c>
      <c r="G27" s="25"/>
      <c r="H27" s="24" t="s">
        <v>2175</v>
      </c>
      <c r="I27" s="25"/>
      <c r="J27" s="8">
        <v>33407</v>
      </c>
      <c r="K27" s="24" t="s">
        <v>2162</v>
      </c>
      <c r="L27" s="25"/>
      <c r="M27" s="9">
        <v>183</v>
      </c>
    </row>
    <row r="28" spans="1:13" ht="6" customHeight="1" x14ac:dyDescent="0.3">
      <c r="A28" s="20" t="s">
        <v>110</v>
      </c>
      <c r="B28" s="28"/>
      <c r="C28" s="21"/>
      <c r="D28" s="20" t="s">
        <v>111</v>
      </c>
      <c r="E28" s="28"/>
      <c r="F28" s="21"/>
      <c r="G28" s="20" t="s">
        <v>5</v>
      </c>
      <c r="H28" s="21"/>
      <c r="I28" s="20" t="s">
        <v>6</v>
      </c>
      <c r="J28" s="28"/>
      <c r="K28" s="21"/>
      <c r="L28" s="20" t="s">
        <v>112</v>
      </c>
      <c r="M28" s="21"/>
    </row>
    <row r="29" spans="1:13" ht="6" customHeight="1" x14ac:dyDescent="0.3">
      <c r="A29" s="24" t="s">
        <v>113</v>
      </c>
      <c r="B29" s="29"/>
      <c r="C29" s="25"/>
      <c r="D29" s="24" t="s">
        <v>2176</v>
      </c>
      <c r="E29" s="29"/>
      <c r="F29" s="25"/>
      <c r="G29" s="24" t="s">
        <v>2177</v>
      </c>
      <c r="H29" s="25"/>
      <c r="I29" s="24" t="s">
        <v>2178</v>
      </c>
      <c r="J29" s="29"/>
      <c r="K29" s="25"/>
      <c r="L29" s="24" t="s">
        <v>2179</v>
      </c>
      <c r="M29" s="25"/>
    </row>
    <row r="30" spans="1:13" ht="6" customHeight="1" x14ac:dyDescent="0.3">
      <c r="A30" s="24" t="s">
        <v>118</v>
      </c>
      <c r="B30" s="29"/>
      <c r="C30" s="25"/>
      <c r="D30" s="24" t="s">
        <v>2180</v>
      </c>
      <c r="E30" s="29"/>
      <c r="F30" s="25"/>
      <c r="G30" s="24" t="s">
        <v>2181</v>
      </c>
      <c r="H30" s="25"/>
      <c r="I30" s="24" t="s">
        <v>2182</v>
      </c>
      <c r="J30" s="29"/>
      <c r="K30" s="25"/>
      <c r="L30" s="24" t="s">
        <v>2179</v>
      </c>
      <c r="M30" s="25"/>
    </row>
    <row r="31" spans="1:13" ht="6" customHeight="1" x14ac:dyDescent="0.3">
      <c r="A31" s="24" t="s">
        <v>118</v>
      </c>
      <c r="B31" s="29"/>
      <c r="C31" s="25"/>
      <c r="D31" s="24" t="s">
        <v>2183</v>
      </c>
      <c r="E31" s="29"/>
      <c r="F31" s="25"/>
      <c r="G31" s="24" t="s">
        <v>2184</v>
      </c>
      <c r="H31" s="25"/>
      <c r="I31" s="24" t="s">
        <v>2185</v>
      </c>
      <c r="J31" s="29"/>
      <c r="K31" s="25"/>
      <c r="L31" s="24" t="s">
        <v>2179</v>
      </c>
      <c r="M31" s="25"/>
    </row>
    <row r="32" spans="1:13" ht="6" customHeight="1" x14ac:dyDescent="0.3">
      <c r="A32" s="24" t="s">
        <v>131</v>
      </c>
      <c r="B32" s="29"/>
      <c r="C32" s="25"/>
      <c r="D32" s="24" t="s">
        <v>2186</v>
      </c>
      <c r="E32" s="29"/>
      <c r="F32" s="25"/>
      <c r="G32" s="24" t="s">
        <v>2187</v>
      </c>
      <c r="H32" s="25"/>
      <c r="I32" s="24" t="s">
        <v>2188</v>
      </c>
      <c r="J32" s="29"/>
      <c r="K32" s="25"/>
      <c r="L32" s="24" t="s">
        <v>2179</v>
      </c>
      <c r="M32" s="25"/>
    </row>
    <row r="33" spans="1:14" ht="10" customHeight="1" x14ac:dyDescent="0.3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2"/>
    </row>
    <row r="34" spans="1:14" ht="8.25" customHeight="1" x14ac:dyDescent="0.3">
      <c r="A34" s="19" t="s">
        <v>2189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</sheetData>
  <mergeCells count="135">
    <mergeCell ref="A32:C32"/>
    <mergeCell ref="D32:F32"/>
    <mergeCell ref="G32:H32"/>
    <mergeCell ref="I32:K32"/>
    <mergeCell ref="L32:M32"/>
    <mergeCell ref="A33:M33"/>
    <mergeCell ref="A34:N34"/>
    <mergeCell ref="A30:C30"/>
    <mergeCell ref="D30:F30"/>
    <mergeCell ref="G30:H30"/>
    <mergeCell ref="I30:K30"/>
    <mergeCell ref="L30:M30"/>
    <mergeCell ref="A31:C31"/>
    <mergeCell ref="D31:F31"/>
    <mergeCell ref="G31:H31"/>
    <mergeCell ref="I31:K31"/>
    <mergeCell ref="L31:M31"/>
    <mergeCell ref="A28:C28"/>
    <mergeCell ref="D28:F28"/>
    <mergeCell ref="G28:H28"/>
    <mergeCell ref="I28:K28"/>
    <mergeCell ref="L28:M28"/>
    <mergeCell ref="A29:C29"/>
    <mergeCell ref="D29:F29"/>
    <mergeCell ref="G29:H29"/>
    <mergeCell ref="I29:K29"/>
    <mergeCell ref="L29:M29"/>
    <mergeCell ref="C25:D25"/>
    <mergeCell ref="F25:G25"/>
    <mergeCell ref="H25:I25"/>
    <mergeCell ref="K25:L25"/>
    <mergeCell ref="C26:D26"/>
    <mergeCell ref="F26:G26"/>
    <mergeCell ref="H26:I26"/>
    <mergeCell ref="K26:L26"/>
    <mergeCell ref="C27:D27"/>
    <mergeCell ref="F27:G27"/>
    <mergeCell ref="H27:I27"/>
    <mergeCell ref="K27:L27"/>
    <mergeCell ref="C22:D22"/>
    <mergeCell ref="F22:G22"/>
    <mergeCell ref="H22:I22"/>
    <mergeCell ref="K22:L22"/>
    <mergeCell ref="C23:D23"/>
    <mergeCell ref="F23:G23"/>
    <mergeCell ref="H23:I23"/>
    <mergeCell ref="K23:L23"/>
    <mergeCell ref="C24:D24"/>
    <mergeCell ref="F24:G24"/>
    <mergeCell ref="H24:I24"/>
    <mergeCell ref="K24:L24"/>
    <mergeCell ref="C19:D19"/>
    <mergeCell ref="F19:G19"/>
    <mergeCell ref="H19:I19"/>
    <mergeCell ref="K19:L19"/>
    <mergeCell ref="C20:D20"/>
    <mergeCell ref="F20:G20"/>
    <mergeCell ref="H20:I20"/>
    <mergeCell ref="K20:L20"/>
    <mergeCell ref="C21:D21"/>
    <mergeCell ref="F21:G21"/>
    <mergeCell ref="H21:I21"/>
    <mergeCell ref="K21:L21"/>
    <mergeCell ref="C16:D16"/>
    <mergeCell ref="F16:G16"/>
    <mergeCell ref="H16:I16"/>
    <mergeCell ref="K16:L16"/>
    <mergeCell ref="C17:D17"/>
    <mergeCell ref="F17:G17"/>
    <mergeCell ref="H17:I17"/>
    <mergeCell ref="K17:L17"/>
    <mergeCell ref="C18:D18"/>
    <mergeCell ref="F18:G18"/>
    <mergeCell ref="H18:I18"/>
    <mergeCell ref="K18:L18"/>
    <mergeCell ref="C13:D13"/>
    <mergeCell ref="F13:G13"/>
    <mergeCell ref="H13:I13"/>
    <mergeCell ref="K13:L13"/>
    <mergeCell ref="C14:D14"/>
    <mergeCell ref="F14:G14"/>
    <mergeCell ref="H14:I14"/>
    <mergeCell ref="K14:L14"/>
    <mergeCell ref="C15:D15"/>
    <mergeCell ref="F15:G15"/>
    <mergeCell ref="H15:I15"/>
    <mergeCell ref="K15:L15"/>
    <mergeCell ref="C10:D10"/>
    <mergeCell ref="F10:G10"/>
    <mergeCell ref="H10:I10"/>
    <mergeCell ref="K10:L10"/>
    <mergeCell ref="C11:D11"/>
    <mergeCell ref="F11:G11"/>
    <mergeCell ref="H11:I11"/>
    <mergeCell ref="K11:L11"/>
    <mergeCell ref="C12:D12"/>
    <mergeCell ref="F12:G12"/>
    <mergeCell ref="H12:I12"/>
    <mergeCell ref="K12:L12"/>
    <mergeCell ref="C7:D7"/>
    <mergeCell ref="F7:G7"/>
    <mergeCell ref="H7:I7"/>
    <mergeCell ref="K7:L7"/>
    <mergeCell ref="C8:D8"/>
    <mergeCell ref="F8:G8"/>
    <mergeCell ref="H8:I8"/>
    <mergeCell ref="K8:L8"/>
    <mergeCell ref="C9:D9"/>
    <mergeCell ref="F9:G9"/>
    <mergeCell ref="H9:I9"/>
    <mergeCell ref="K9:L9"/>
    <mergeCell ref="C4:D4"/>
    <mergeCell ref="F4:G4"/>
    <mergeCell ref="H4:I4"/>
    <mergeCell ref="K4:L4"/>
    <mergeCell ref="C5:D5"/>
    <mergeCell ref="F5:G5"/>
    <mergeCell ref="H5:I5"/>
    <mergeCell ref="K5:L5"/>
    <mergeCell ref="C6:D6"/>
    <mergeCell ref="F6:G6"/>
    <mergeCell ref="H6:I6"/>
    <mergeCell ref="K6:L6"/>
    <mergeCell ref="C1:D1"/>
    <mergeCell ref="F1:G1"/>
    <mergeCell ref="H1:I1"/>
    <mergeCell ref="K1:L1"/>
    <mergeCell ref="C2:D2"/>
    <mergeCell ref="F2:G2"/>
    <mergeCell ref="H2:I2"/>
    <mergeCell ref="K2:L2"/>
    <mergeCell ref="C3:D3"/>
    <mergeCell ref="F3:G3"/>
    <mergeCell ref="H3:I3"/>
    <mergeCell ref="K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1"/>
  <sheetViews>
    <sheetView zoomScale="183" workbookViewId="0">
      <selection activeCell="M7" sqref="M7"/>
    </sheetView>
  </sheetViews>
  <sheetFormatPr defaultRowHeight="13" x14ac:dyDescent="0.3"/>
  <cols>
    <col min="1" max="1" width="1.796875" customWidth="1"/>
    <col min="2" max="2" width="3.296875" customWidth="1"/>
    <col min="3" max="3" width="13.59765625" customWidth="1"/>
    <col min="4" max="4" width="13.09765625" customWidth="1"/>
    <col min="5" max="5" width="8" customWidth="1"/>
    <col min="6" max="6" width="2.3984375" customWidth="1"/>
    <col min="7" max="7" width="11.296875" customWidth="1"/>
    <col min="8" max="8" width="8" customWidth="1"/>
    <col min="9" max="9" width="16" customWidth="1"/>
    <col min="10" max="10" width="5.296875" customWidth="1"/>
    <col min="11" max="11" width="9.59765625" customWidth="1"/>
    <col min="12" max="12" width="2.69921875" customWidth="1"/>
    <col min="21" max="21" width="29.19921875" customWidth="1"/>
  </cols>
  <sheetData>
    <row r="1" spans="1:24" ht="6" customHeight="1" x14ac:dyDescent="0.3">
      <c r="A1" s="1" t="s">
        <v>2</v>
      </c>
      <c r="B1" s="2" t="s">
        <v>3</v>
      </c>
      <c r="C1" s="3" t="s">
        <v>4</v>
      </c>
      <c r="D1" s="3" t="s">
        <v>5</v>
      </c>
      <c r="E1" s="33" t="s">
        <v>6</v>
      </c>
      <c r="F1" s="34"/>
      <c r="G1" s="4" t="s">
        <v>7</v>
      </c>
      <c r="H1" s="2" t="s">
        <v>8</v>
      </c>
      <c r="I1" s="20" t="s">
        <v>9</v>
      </c>
      <c r="J1" s="21"/>
      <c r="K1" s="2" t="s">
        <v>10</v>
      </c>
      <c r="M1" s="10" t="s">
        <v>3477</v>
      </c>
      <c r="N1" s="10" t="s">
        <v>3478</v>
      </c>
      <c r="O1" s="10" t="s">
        <v>3479</v>
      </c>
      <c r="P1" s="10" t="s">
        <v>3481</v>
      </c>
      <c r="Q1" s="10" t="s">
        <v>3482</v>
      </c>
      <c r="R1" s="10" t="s">
        <v>3483</v>
      </c>
      <c r="S1" s="10" t="s">
        <v>3484</v>
      </c>
      <c r="T1" s="10" t="s">
        <v>3485</v>
      </c>
      <c r="U1" s="10" t="s">
        <v>3486</v>
      </c>
      <c r="V1" s="10"/>
      <c r="W1" s="10"/>
      <c r="X1" s="10"/>
    </row>
    <row r="2" spans="1:24" ht="6" customHeight="1" x14ac:dyDescent="0.3">
      <c r="A2" s="5">
        <v>1</v>
      </c>
      <c r="B2" s="6" t="s">
        <v>11</v>
      </c>
      <c r="C2" s="7" t="s">
        <v>136</v>
      </c>
      <c r="D2" s="7" t="s">
        <v>137</v>
      </c>
      <c r="E2" s="24" t="s">
        <v>138</v>
      </c>
      <c r="F2" s="25"/>
      <c r="G2" s="7" t="s">
        <v>138</v>
      </c>
      <c r="H2" s="8">
        <v>33702</v>
      </c>
      <c r="I2" s="24" t="s">
        <v>139</v>
      </c>
      <c r="J2" s="25"/>
      <c r="K2" s="9">
        <v>184</v>
      </c>
      <c r="M2" s="10">
        <v>1</v>
      </c>
      <c r="N2" s="11">
        <f>A2</f>
        <v>1</v>
      </c>
      <c r="O2" s="10" t="str">
        <f>C2</f>
        <v>RYAN Mathew</v>
      </c>
      <c r="P2" s="10" t="str">
        <f>IF(DAY(H2)&lt;10,"0"&amp;DAY(H2),DAY(H2))</f>
        <v>08</v>
      </c>
      <c r="Q2" s="10" t="str">
        <f>IF(MONTH(H2)&lt;10,"0"&amp;MONTH(H2),DAY(H2))</f>
        <v>04</v>
      </c>
      <c r="R2" s="10">
        <f>YEAR(H2)</f>
        <v>1992</v>
      </c>
      <c r="S2" s="10">
        <f>IF(B2="GK",1,IF(B2="DF",2,IF(B2="MF",3,IF(B2="FW",4,0))))</f>
        <v>1</v>
      </c>
      <c r="T2" s="10">
        <v>2</v>
      </c>
      <c r="U2" s="10" t="str">
        <f>"INSERT INTO Jogador VALUES("&amp;M2&amp;","&amp;N2&amp;",'"&amp;O2&amp;"',"&amp;"'"&amp;P2&amp;"-"&amp;Q2&amp;"-"&amp;R2&amp;"'"&amp;","&amp;S2&amp;","&amp;T2&amp;");"</f>
        <v>INSERT INTO Jogador VALUES(1,1,'RYAN Mathew','08-04-1992',1,2);</v>
      </c>
      <c r="V2" s="10"/>
      <c r="W2" s="10"/>
      <c r="X2" s="10"/>
    </row>
    <row r="3" spans="1:24" ht="6" customHeight="1" x14ac:dyDescent="0.3">
      <c r="A3" s="5">
        <v>2</v>
      </c>
      <c r="B3" s="6" t="s">
        <v>16</v>
      </c>
      <c r="C3" s="7" t="s">
        <v>140</v>
      </c>
      <c r="D3" s="7" t="s">
        <v>141</v>
      </c>
      <c r="E3" s="24" t="s">
        <v>142</v>
      </c>
      <c r="F3" s="25"/>
      <c r="G3" s="7" t="s">
        <v>142</v>
      </c>
      <c r="H3" s="8">
        <v>34452</v>
      </c>
      <c r="I3" s="24" t="s">
        <v>143</v>
      </c>
      <c r="J3" s="25"/>
      <c r="K3" s="9">
        <v>187</v>
      </c>
      <c r="M3" s="10">
        <f>M2+1</f>
        <v>2</v>
      </c>
      <c r="N3" s="11">
        <f t="shared" ref="N3:N27" si="0">A3</f>
        <v>2</v>
      </c>
      <c r="O3" s="10" t="str">
        <f t="shared" ref="O3:O27" si="1">C3</f>
        <v>DEGENEK Milos</v>
      </c>
      <c r="P3" s="10">
        <f t="shared" ref="P3:P27" si="2">IF(DAY(H3)&lt;10,"0"&amp;DAY(H3),DAY(H3))</f>
        <v>28</v>
      </c>
      <c r="Q3" s="10" t="str">
        <f t="shared" ref="Q3:Q27" si="3">IF(MONTH(H3)&lt;10,"0"&amp;MONTH(H3),DAY(H3))</f>
        <v>04</v>
      </c>
      <c r="R3" s="10">
        <f t="shared" ref="R3:R27" si="4">YEAR(H3)</f>
        <v>1994</v>
      </c>
      <c r="S3" s="10">
        <f t="shared" ref="S3:S27" si="5">IF(B3="GK",1,IF(B3="DF",2,IF(B3="MF",3,IF(B3="FW",4,0))))</f>
        <v>2</v>
      </c>
      <c r="T3" s="10">
        <f>T2</f>
        <v>2</v>
      </c>
      <c r="U3" s="10" t="str">
        <f t="shared" ref="U3:U27" si="6">"INSERT INTO Jogador VALUES("&amp;M3&amp;","&amp;N3&amp;",'"&amp;O3&amp;"',"&amp;"'"&amp;P3&amp;"-"&amp;Q3&amp;"-"&amp;R3&amp;"'"&amp;","&amp;S3&amp;","&amp;T3&amp;");"</f>
        <v>INSERT INTO Jogador VALUES(2,2,'DEGENEK Milos','28-04-1994',2,2);</v>
      </c>
      <c r="V3" s="10"/>
      <c r="W3" s="10"/>
      <c r="X3" s="10"/>
    </row>
    <row r="4" spans="1:24" ht="6" customHeight="1" x14ac:dyDescent="0.3">
      <c r="A4" s="5">
        <v>3</v>
      </c>
      <c r="B4" s="6" t="s">
        <v>16</v>
      </c>
      <c r="C4" s="7" t="s">
        <v>144</v>
      </c>
      <c r="D4" s="7" t="s">
        <v>145</v>
      </c>
      <c r="E4" s="24" t="s">
        <v>146</v>
      </c>
      <c r="F4" s="25"/>
      <c r="G4" s="7" t="s">
        <v>146</v>
      </c>
      <c r="H4" s="8">
        <v>36324</v>
      </c>
      <c r="I4" s="24" t="s">
        <v>147</v>
      </c>
      <c r="J4" s="25"/>
      <c r="K4" s="9">
        <v>181</v>
      </c>
      <c r="M4" s="10">
        <f t="shared" ref="M4:M27" si="7">M3+1</f>
        <v>3</v>
      </c>
      <c r="N4" s="11">
        <f t="shared" si="0"/>
        <v>3</v>
      </c>
      <c r="O4" s="10" t="str">
        <f t="shared" si="1"/>
        <v>ATKINSON Nathaniel</v>
      </c>
      <c r="P4" s="10">
        <f t="shared" si="2"/>
        <v>13</v>
      </c>
      <c r="Q4" s="10" t="str">
        <f t="shared" si="3"/>
        <v>06</v>
      </c>
      <c r="R4" s="10">
        <f t="shared" si="4"/>
        <v>1999</v>
      </c>
      <c r="S4" s="10">
        <f t="shared" si="5"/>
        <v>2</v>
      </c>
      <c r="T4" s="10">
        <f t="shared" ref="T4:T27" si="8">T3</f>
        <v>2</v>
      </c>
      <c r="U4" s="10" t="str">
        <f t="shared" si="6"/>
        <v>INSERT INTO Jogador VALUES(3,3,'ATKINSON Nathaniel','13-06-1999',2,2);</v>
      </c>
      <c r="V4" s="10"/>
      <c r="W4" s="10"/>
      <c r="X4" s="10"/>
    </row>
    <row r="5" spans="1:24" ht="6" customHeight="1" x14ac:dyDescent="0.3">
      <c r="A5" s="5">
        <v>4</v>
      </c>
      <c r="B5" s="6" t="s">
        <v>16</v>
      </c>
      <c r="C5" s="7" t="s">
        <v>148</v>
      </c>
      <c r="D5" s="7" t="s">
        <v>149</v>
      </c>
      <c r="E5" s="24" t="s">
        <v>150</v>
      </c>
      <c r="F5" s="25"/>
      <c r="G5" s="7" t="s">
        <v>150</v>
      </c>
      <c r="H5" s="8">
        <v>35970</v>
      </c>
      <c r="I5" s="24" t="s">
        <v>147</v>
      </c>
      <c r="J5" s="25"/>
      <c r="K5" s="9">
        <v>185</v>
      </c>
      <c r="M5" s="10">
        <f t="shared" si="7"/>
        <v>4</v>
      </c>
      <c r="N5" s="11">
        <f t="shared" si="0"/>
        <v>4</v>
      </c>
      <c r="O5" s="10" t="str">
        <f t="shared" si="1"/>
        <v>ROWLES Kye</v>
      </c>
      <c r="P5" s="10">
        <f t="shared" si="2"/>
        <v>24</v>
      </c>
      <c r="Q5" s="10" t="str">
        <f t="shared" si="3"/>
        <v>06</v>
      </c>
      <c r="R5" s="10">
        <f t="shared" si="4"/>
        <v>1998</v>
      </c>
      <c r="S5" s="10">
        <f t="shared" si="5"/>
        <v>2</v>
      </c>
      <c r="T5" s="10">
        <f t="shared" si="8"/>
        <v>2</v>
      </c>
      <c r="U5" s="10" t="str">
        <f t="shared" si="6"/>
        <v>INSERT INTO Jogador VALUES(4,4,'ROWLES Kye','24-06-1998',2,2);</v>
      </c>
      <c r="V5" s="10"/>
      <c r="W5" s="10"/>
      <c r="X5" s="10"/>
    </row>
    <row r="6" spans="1:24" ht="6" customHeight="1" x14ac:dyDescent="0.3">
      <c r="A6" s="5">
        <v>5</v>
      </c>
      <c r="B6" s="6" t="s">
        <v>16</v>
      </c>
      <c r="C6" s="7" t="s">
        <v>151</v>
      </c>
      <c r="D6" s="7" t="s">
        <v>152</v>
      </c>
      <c r="E6" s="24" t="s">
        <v>153</v>
      </c>
      <c r="F6" s="25"/>
      <c r="G6" s="7" t="s">
        <v>153</v>
      </c>
      <c r="H6" s="8">
        <v>35197</v>
      </c>
      <c r="I6" s="24" t="s">
        <v>154</v>
      </c>
      <c r="J6" s="25"/>
      <c r="K6" s="9">
        <v>181</v>
      </c>
      <c r="M6" s="10">
        <f t="shared" si="7"/>
        <v>5</v>
      </c>
      <c r="N6" s="11">
        <f t="shared" si="0"/>
        <v>5</v>
      </c>
      <c r="O6" s="10" t="str">
        <f t="shared" si="1"/>
        <v>KARACIC Fran</v>
      </c>
      <c r="P6" s="10">
        <f t="shared" si="2"/>
        <v>12</v>
      </c>
      <c r="Q6" s="10" t="str">
        <f t="shared" si="3"/>
        <v>05</v>
      </c>
      <c r="R6" s="10">
        <f t="shared" si="4"/>
        <v>1996</v>
      </c>
      <c r="S6" s="10">
        <f t="shared" si="5"/>
        <v>2</v>
      </c>
      <c r="T6" s="10">
        <f t="shared" si="8"/>
        <v>2</v>
      </c>
      <c r="U6" s="10" t="str">
        <f t="shared" si="6"/>
        <v>INSERT INTO Jogador VALUES(5,5,'KARACIC Fran','12-05-1996',2,2);</v>
      </c>
      <c r="V6" s="10"/>
      <c r="W6" s="10"/>
      <c r="X6" s="10"/>
    </row>
    <row r="7" spans="1:24" ht="6" customHeight="1" x14ac:dyDescent="0.3">
      <c r="A7" s="5">
        <v>6</v>
      </c>
      <c r="B7" s="6" t="s">
        <v>45</v>
      </c>
      <c r="C7" s="7" t="s">
        <v>3522</v>
      </c>
      <c r="D7" s="7"/>
      <c r="E7" s="24"/>
      <c r="F7" s="25"/>
      <c r="G7" s="7"/>
      <c r="H7" s="8">
        <v>37126</v>
      </c>
      <c r="I7" s="24"/>
      <c r="J7" s="25"/>
      <c r="K7" s="9"/>
      <c r="M7" s="10">
        <f t="shared" si="7"/>
        <v>6</v>
      </c>
      <c r="N7" s="11">
        <f t="shared" si="0"/>
        <v>6</v>
      </c>
      <c r="O7" s="10" t="str">
        <f t="shared" si="1"/>
        <v>TILIO Marco</v>
      </c>
      <c r="P7" s="10">
        <f t="shared" si="2"/>
        <v>23</v>
      </c>
      <c r="Q7" s="10" t="str">
        <f t="shared" si="3"/>
        <v>08</v>
      </c>
      <c r="R7" s="10">
        <f t="shared" si="4"/>
        <v>2001</v>
      </c>
      <c r="S7" s="10">
        <f t="shared" si="5"/>
        <v>4</v>
      </c>
      <c r="T7" s="10">
        <f t="shared" si="8"/>
        <v>2</v>
      </c>
      <c r="U7" s="10" t="str">
        <f t="shared" si="6"/>
        <v>INSERT INTO Jogador VALUES(6,6,'TILIO Marco','23-08-2001',4,2);</v>
      </c>
      <c r="V7" s="10"/>
      <c r="W7" s="10"/>
      <c r="X7" s="10"/>
    </row>
    <row r="8" spans="1:24" ht="6" customHeight="1" x14ac:dyDescent="0.3">
      <c r="A8" s="5">
        <v>7</v>
      </c>
      <c r="B8" s="6" t="s">
        <v>45</v>
      </c>
      <c r="C8" s="7" t="s">
        <v>155</v>
      </c>
      <c r="D8" s="7" t="s">
        <v>156</v>
      </c>
      <c r="E8" s="24" t="s">
        <v>157</v>
      </c>
      <c r="F8" s="25"/>
      <c r="G8" s="7" t="s">
        <v>157</v>
      </c>
      <c r="H8" s="8">
        <v>33273</v>
      </c>
      <c r="I8" s="24" t="s">
        <v>158</v>
      </c>
      <c r="J8" s="25"/>
      <c r="K8" s="9">
        <v>181</v>
      </c>
      <c r="M8" s="10">
        <f t="shared" si="7"/>
        <v>7</v>
      </c>
      <c r="N8" s="11">
        <f t="shared" si="0"/>
        <v>7</v>
      </c>
      <c r="O8" s="10" t="str">
        <f t="shared" si="1"/>
        <v>LECKIE Mathew</v>
      </c>
      <c r="P8" s="10" t="str">
        <f t="shared" si="2"/>
        <v>04</v>
      </c>
      <c r="Q8" s="10" t="str">
        <f t="shared" si="3"/>
        <v>02</v>
      </c>
      <c r="R8" s="10">
        <f t="shared" si="4"/>
        <v>1991</v>
      </c>
      <c r="S8" s="10">
        <f t="shared" si="5"/>
        <v>4</v>
      </c>
      <c r="T8" s="10">
        <f t="shared" si="8"/>
        <v>2</v>
      </c>
      <c r="U8" s="10" t="str">
        <f t="shared" si="6"/>
        <v>INSERT INTO Jogador VALUES(7,7,'LECKIE Mathew','04-02-1991',4,2);</v>
      </c>
      <c r="V8" s="10"/>
      <c r="W8" s="10"/>
      <c r="X8" s="10"/>
    </row>
    <row r="9" spans="1:24" ht="6" customHeight="1" x14ac:dyDescent="0.3">
      <c r="A9" s="5">
        <v>8</v>
      </c>
      <c r="B9" s="6" t="s">
        <v>16</v>
      </c>
      <c r="C9" s="7" t="s">
        <v>159</v>
      </c>
      <c r="D9" s="7" t="s">
        <v>160</v>
      </c>
      <c r="E9" s="24" t="s">
        <v>161</v>
      </c>
      <c r="F9" s="25"/>
      <c r="G9" s="7" t="s">
        <v>161</v>
      </c>
      <c r="H9" s="8">
        <v>33813</v>
      </c>
      <c r="I9" s="24" t="s">
        <v>162</v>
      </c>
      <c r="J9" s="25"/>
      <c r="K9" s="9">
        <v>184</v>
      </c>
      <c r="M9" s="10">
        <f t="shared" si="7"/>
        <v>8</v>
      </c>
      <c r="N9" s="11">
        <f t="shared" si="0"/>
        <v>8</v>
      </c>
      <c r="O9" s="10" t="str">
        <f t="shared" si="1"/>
        <v>WRIGHT Bailey</v>
      </c>
      <c r="P9" s="10">
        <f t="shared" si="2"/>
        <v>28</v>
      </c>
      <c r="Q9" s="10" t="str">
        <f t="shared" si="3"/>
        <v>07</v>
      </c>
      <c r="R9" s="10">
        <f t="shared" si="4"/>
        <v>1992</v>
      </c>
      <c r="S9" s="10">
        <f t="shared" si="5"/>
        <v>2</v>
      </c>
      <c r="T9" s="10">
        <f t="shared" si="8"/>
        <v>2</v>
      </c>
      <c r="U9" s="10" t="str">
        <f t="shared" si="6"/>
        <v>INSERT INTO Jogador VALUES(8,8,'WRIGHT Bailey','28-07-1992',2,2);</v>
      </c>
      <c r="V9" s="10"/>
      <c r="W9" s="10"/>
      <c r="X9" s="10"/>
    </row>
    <row r="10" spans="1:24" ht="6" customHeight="1" x14ac:dyDescent="0.3">
      <c r="A10" s="5">
        <v>9</v>
      </c>
      <c r="B10" s="6" t="s">
        <v>45</v>
      </c>
      <c r="C10" s="7" t="s">
        <v>163</v>
      </c>
      <c r="D10" s="7" t="s">
        <v>164</v>
      </c>
      <c r="E10" s="24" t="s">
        <v>165</v>
      </c>
      <c r="F10" s="25"/>
      <c r="G10" s="7" t="s">
        <v>165</v>
      </c>
      <c r="H10" s="8">
        <v>34179</v>
      </c>
      <c r="I10" s="24" t="s">
        <v>158</v>
      </c>
      <c r="J10" s="25"/>
      <c r="K10" s="9">
        <v>179</v>
      </c>
      <c r="M10" s="10">
        <f t="shared" si="7"/>
        <v>9</v>
      </c>
      <c r="N10" s="11">
        <f t="shared" si="0"/>
        <v>9</v>
      </c>
      <c r="O10" s="10" t="str">
        <f t="shared" si="1"/>
        <v>MacLAREN Jamie</v>
      </c>
      <c r="P10" s="10">
        <f t="shared" si="2"/>
        <v>29</v>
      </c>
      <c r="Q10" s="10" t="str">
        <f t="shared" si="3"/>
        <v>07</v>
      </c>
      <c r="R10" s="10">
        <f t="shared" si="4"/>
        <v>1993</v>
      </c>
      <c r="S10" s="10">
        <f t="shared" si="5"/>
        <v>4</v>
      </c>
      <c r="T10" s="10">
        <f t="shared" si="8"/>
        <v>2</v>
      </c>
      <c r="U10" s="10" t="str">
        <f t="shared" si="6"/>
        <v>INSERT INTO Jogador VALUES(9,9,'MacLAREN Jamie','29-07-1993',4,2);</v>
      </c>
      <c r="V10" s="10"/>
      <c r="W10" s="10"/>
      <c r="X10" s="10"/>
    </row>
    <row r="11" spans="1:24" ht="6" customHeight="1" x14ac:dyDescent="0.3">
      <c r="A11" s="5">
        <v>10</v>
      </c>
      <c r="B11" s="6" t="s">
        <v>29</v>
      </c>
      <c r="C11" s="7" t="s">
        <v>166</v>
      </c>
      <c r="D11" s="7" t="s">
        <v>167</v>
      </c>
      <c r="E11" s="24" t="s">
        <v>168</v>
      </c>
      <c r="F11" s="25"/>
      <c r="G11" s="7" t="s">
        <v>168</v>
      </c>
      <c r="H11" s="8">
        <v>35251</v>
      </c>
      <c r="I11" s="24" t="s">
        <v>169</v>
      </c>
      <c r="J11" s="25"/>
      <c r="K11" s="9">
        <v>180</v>
      </c>
      <c r="M11" s="10">
        <f t="shared" si="7"/>
        <v>10</v>
      </c>
      <c r="N11" s="11">
        <f t="shared" si="0"/>
        <v>10</v>
      </c>
      <c r="O11" s="10" t="str">
        <f t="shared" si="1"/>
        <v>HRUSTIC Ajdin</v>
      </c>
      <c r="P11" s="10" t="str">
        <f t="shared" si="2"/>
        <v>05</v>
      </c>
      <c r="Q11" s="10" t="str">
        <f t="shared" si="3"/>
        <v>07</v>
      </c>
      <c r="R11" s="10">
        <f t="shared" si="4"/>
        <v>1996</v>
      </c>
      <c r="S11" s="10">
        <f t="shared" si="5"/>
        <v>3</v>
      </c>
      <c r="T11" s="10">
        <f t="shared" si="8"/>
        <v>2</v>
      </c>
      <c r="U11" s="10" t="str">
        <f t="shared" si="6"/>
        <v>INSERT INTO Jogador VALUES(10,10,'HRUSTIC Ajdin','05-07-1996',3,2);</v>
      </c>
      <c r="V11" s="10"/>
      <c r="W11" s="10"/>
      <c r="X11" s="10"/>
    </row>
    <row r="12" spans="1:24" ht="6" customHeight="1" x14ac:dyDescent="0.3">
      <c r="A12" s="5">
        <v>11</v>
      </c>
      <c r="B12" s="6" t="s">
        <v>45</v>
      </c>
      <c r="C12" s="7" t="s">
        <v>170</v>
      </c>
      <c r="D12" s="7" t="s">
        <v>171</v>
      </c>
      <c r="E12" s="24" t="s">
        <v>172</v>
      </c>
      <c r="F12" s="25"/>
      <c r="G12" s="7" t="s">
        <v>172</v>
      </c>
      <c r="H12" s="8">
        <v>34957</v>
      </c>
      <c r="I12" s="24" t="s">
        <v>173</v>
      </c>
      <c r="J12" s="25"/>
      <c r="K12" s="9">
        <v>179</v>
      </c>
      <c r="M12" s="10">
        <f t="shared" si="7"/>
        <v>11</v>
      </c>
      <c r="N12" s="11">
        <f t="shared" si="0"/>
        <v>11</v>
      </c>
      <c r="O12" s="10" t="str">
        <f t="shared" si="1"/>
        <v>MABIL Awer</v>
      </c>
      <c r="P12" s="10">
        <f t="shared" si="2"/>
        <v>15</v>
      </c>
      <c r="Q12" s="10" t="str">
        <f t="shared" si="3"/>
        <v>09</v>
      </c>
      <c r="R12" s="10">
        <f t="shared" si="4"/>
        <v>1995</v>
      </c>
      <c r="S12" s="10">
        <f t="shared" si="5"/>
        <v>4</v>
      </c>
      <c r="T12" s="10">
        <f t="shared" si="8"/>
        <v>2</v>
      </c>
      <c r="U12" s="10" t="str">
        <f t="shared" si="6"/>
        <v>INSERT INTO Jogador VALUES(11,11,'MABIL Awer','15-09-1995',4,2);</v>
      </c>
      <c r="V12" s="10"/>
      <c r="W12" s="10"/>
      <c r="X12" s="10"/>
    </row>
    <row r="13" spans="1:24" ht="6" customHeight="1" x14ac:dyDescent="0.3">
      <c r="A13" s="5">
        <v>12</v>
      </c>
      <c r="B13" s="6" t="s">
        <v>11</v>
      </c>
      <c r="C13" s="7" t="s">
        <v>174</v>
      </c>
      <c r="D13" s="7" t="s">
        <v>175</v>
      </c>
      <c r="E13" s="24" t="s">
        <v>176</v>
      </c>
      <c r="F13" s="25"/>
      <c r="G13" s="7" t="s">
        <v>176</v>
      </c>
      <c r="H13" s="8">
        <v>32521</v>
      </c>
      <c r="I13" s="24" t="s">
        <v>177</v>
      </c>
      <c r="J13" s="25"/>
      <c r="K13" s="9">
        <v>194</v>
      </c>
      <c r="M13" s="10">
        <f t="shared" si="7"/>
        <v>12</v>
      </c>
      <c r="N13" s="11">
        <f t="shared" si="0"/>
        <v>12</v>
      </c>
      <c r="O13" s="10" t="str">
        <f t="shared" si="1"/>
        <v>REDMAYNE Andrew</v>
      </c>
      <c r="P13" s="10">
        <f t="shared" si="2"/>
        <v>13</v>
      </c>
      <c r="Q13" s="10" t="str">
        <f t="shared" si="3"/>
        <v>01</v>
      </c>
      <c r="R13" s="10">
        <f t="shared" si="4"/>
        <v>1989</v>
      </c>
      <c r="S13" s="10">
        <f t="shared" si="5"/>
        <v>1</v>
      </c>
      <c r="T13" s="10">
        <f t="shared" si="8"/>
        <v>2</v>
      </c>
      <c r="U13" s="10" t="str">
        <f t="shared" si="6"/>
        <v>INSERT INTO Jogador VALUES(12,12,'REDMAYNE Andrew','13-01-1989',1,2);</v>
      </c>
      <c r="V13" s="10"/>
      <c r="W13" s="10"/>
      <c r="X13" s="10"/>
    </row>
    <row r="14" spans="1:24" ht="6" customHeight="1" x14ac:dyDescent="0.3">
      <c r="A14" s="5">
        <v>13</v>
      </c>
      <c r="B14" s="6" t="s">
        <v>29</v>
      </c>
      <c r="C14" s="7" t="s">
        <v>178</v>
      </c>
      <c r="D14" s="7" t="s">
        <v>179</v>
      </c>
      <c r="E14" s="24" t="s">
        <v>180</v>
      </c>
      <c r="F14" s="25"/>
      <c r="G14" s="7" t="s">
        <v>180</v>
      </c>
      <c r="H14" s="8">
        <v>33131</v>
      </c>
      <c r="I14" s="24" t="s">
        <v>181</v>
      </c>
      <c r="J14" s="25"/>
      <c r="K14" s="9">
        <v>174</v>
      </c>
      <c r="M14" s="10">
        <f t="shared" si="7"/>
        <v>13</v>
      </c>
      <c r="N14" s="11">
        <f t="shared" si="0"/>
        <v>13</v>
      </c>
      <c r="O14" s="10" t="str">
        <f t="shared" si="1"/>
        <v>MOOY Aaron</v>
      </c>
      <c r="P14" s="10">
        <f t="shared" si="2"/>
        <v>15</v>
      </c>
      <c r="Q14" s="10" t="str">
        <f t="shared" si="3"/>
        <v>09</v>
      </c>
      <c r="R14" s="10">
        <f t="shared" si="4"/>
        <v>1990</v>
      </c>
      <c r="S14" s="10">
        <f t="shared" si="5"/>
        <v>3</v>
      </c>
      <c r="T14" s="10">
        <f t="shared" si="8"/>
        <v>2</v>
      </c>
      <c r="U14" s="10" t="str">
        <f t="shared" si="6"/>
        <v>INSERT INTO Jogador VALUES(13,13,'MOOY Aaron','15-09-1990',3,2);</v>
      </c>
      <c r="V14" s="10"/>
      <c r="W14" s="10"/>
      <c r="X14" s="10"/>
    </row>
    <row r="15" spans="1:24" ht="6" customHeight="1" x14ac:dyDescent="0.3">
      <c r="A15" s="5">
        <v>14</v>
      </c>
      <c r="B15" s="6" t="s">
        <v>29</v>
      </c>
      <c r="C15" s="7" t="s">
        <v>182</v>
      </c>
      <c r="D15" s="7" t="s">
        <v>183</v>
      </c>
      <c r="E15" s="24" t="s">
        <v>184</v>
      </c>
      <c r="F15" s="25"/>
      <c r="G15" s="7" t="s">
        <v>184</v>
      </c>
      <c r="H15" s="8">
        <v>36101</v>
      </c>
      <c r="I15" s="24" t="s">
        <v>185</v>
      </c>
      <c r="J15" s="25"/>
      <c r="K15" s="9">
        <v>178</v>
      </c>
      <c r="M15" s="10">
        <f t="shared" si="7"/>
        <v>14</v>
      </c>
      <c r="N15" s="11">
        <f t="shared" si="0"/>
        <v>14</v>
      </c>
      <c r="O15" s="10" t="str">
        <f t="shared" si="1"/>
        <v>McGREE Riley</v>
      </c>
      <c r="P15" s="10" t="str">
        <f t="shared" si="2"/>
        <v>02</v>
      </c>
      <c r="Q15" s="10">
        <f t="shared" si="3"/>
        <v>2</v>
      </c>
      <c r="R15" s="10">
        <f t="shared" si="4"/>
        <v>1998</v>
      </c>
      <c r="S15" s="10">
        <f t="shared" si="5"/>
        <v>3</v>
      </c>
      <c r="T15" s="10">
        <f t="shared" si="8"/>
        <v>2</v>
      </c>
      <c r="U15" s="10" t="str">
        <f t="shared" si="6"/>
        <v>INSERT INTO Jogador VALUES(14,14,'McGREE Riley','02-2-1998',3,2);</v>
      </c>
      <c r="V15" s="10"/>
      <c r="W15" s="10"/>
      <c r="X15" s="10"/>
    </row>
    <row r="16" spans="1:24" ht="6" customHeight="1" x14ac:dyDescent="0.3">
      <c r="A16" s="5">
        <v>15</v>
      </c>
      <c r="B16" s="6" t="s">
        <v>45</v>
      </c>
      <c r="C16" s="7" t="s">
        <v>186</v>
      </c>
      <c r="D16" s="7" t="s">
        <v>187</v>
      </c>
      <c r="E16" s="24" t="s">
        <v>188</v>
      </c>
      <c r="F16" s="25"/>
      <c r="G16" s="7" t="s">
        <v>188</v>
      </c>
      <c r="H16" s="8">
        <v>33256</v>
      </c>
      <c r="I16" s="24" t="s">
        <v>189</v>
      </c>
      <c r="J16" s="25"/>
      <c r="K16" s="9">
        <v>182</v>
      </c>
      <c r="M16" s="10">
        <f t="shared" si="7"/>
        <v>15</v>
      </c>
      <c r="N16" s="11">
        <f t="shared" si="0"/>
        <v>15</v>
      </c>
      <c r="O16" s="10" t="str">
        <f t="shared" si="1"/>
        <v>DUKE Mitchell</v>
      </c>
      <c r="P16" s="10">
        <f t="shared" si="2"/>
        <v>18</v>
      </c>
      <c r="Q16" s="10" t="str">
        <f t="shared" si="3"/>
        <v>01</v>
      </c>
      <c r="R16" s="10">
        <f t="shared" si="4"/>
        <v>1991</v>
      </c>
      <c r="S16" s="10">
        <f t="shared" si="5"/>
        <v>4</v>
      </c>
      <c r="T16" s="10">
        <f t="shared" si="8"/>
        <v>2</v>
      </c>
      <c r="U16" s="10" t="str">
        <f t="shared" si="6"/>
        <v>INSERT INTO Jogador VALUES(15,15,'DUKE Mitchell','18-01-1991',4,2);</v>
      </c>
      <c r="V16" s="10"/>
      <c r="W16" s="10"/>
      <c r="X16" s="10"/>
    </row>
    <row r="17" spans="1:24" ht="6" customHeight="1" x14ac:dyDescent="0.3">
      <c r="A17" s="5">
        <v>16</v>
      </c>
      <c r="B17" s="6" t="s">
        <v>16</v>
      </c>
      <c r="C17" s="7" t="s">
        <v>190</v>
      </c>
      <c r="D17" s="7" t="s">
        <v>191</v>
      </c>
      <c r="E17" s="24" t="s">
        <v>192</v>
      </c>
      <c r="F17" s="25"/>
      <c r="G17" s="7" t="s">
        <v>192</v>
      </c>
      <c r="H17" s="8">
        <v>33223</v>
      </c>
      <c r="I17" s="24" t="s">
        <v>193</v>
      </c>
      <c r="J17" s="25"/>
      <c r="K17" s="9">
        <v>170</v>
      </c>
      <c r="M17" s="10">
        <f t="shared" si="7"/>
        <v>16</v>
      </c>
      <c r="N17" s="11">
        <f t="shared" si="0"/>
        <v>16</v>
      </c>
      <c r="O17" s="10" t="str">
        <f t="shared" si="1"/>
        <v>BEHICH Aziz</v>
      </c>
      <c r="P17" s="10">
        <f t="shared" si="2"/>
        <v>16</v>
      </c>
      <c r="Q17" s="10">
        <f t="shared" si="3"/>
        <v>16</v>
      </c>
      <c r="R17" s="10">
        <f t="shared" si="4"/>
        <v>1990</v>
      </c>
      <c r="S17" s="10">
        <f t="shared" si="5"/>
        <v>2</v>
      </c>
      <c r="T17" s="10">
        <f t="shared" si="8"/>
        <v>2</v>
      </c>
      <c r="U17" s="10" t="str">
        <f t="shared" si="6"/>
        <v>INSERT INTO Jogador VALUES(16,16,'BEHICH Aziz','16-16-1990',2,2);</v>
      </c>
      <c r="V17" s="10"/>
      <c r="W17" s="10"/>
      <c r="X17" s="10"/>
    </row>
    <row r="18" spans="1:24" ht="6" customHeight="1" x14ac:dyDescent="0.3">
      <c r="A18" s="5">
        <v>17</v>
      </c>
      <c r="B18" s="6" t="s">
        <v>29</v>
      </c>
      <c r="C18" s="7" t="s">
        <v>194</v>
      </c>
      <c r="D18" s="7" t="s">
        <v>195</v>
      </c>
      <c r="E18" s="24" t="s">
        <v>196</v>
      </c>
      <c r="F18" s="25"/>
      <c r="G18" s="7" t="s">
        <v>196</v>
      </c>
      <c r="H18" s="8">
        <v>35953</v>
      </c>
      <c r="I18" s="24" t="s">
        <v>147</v>
      </c>
      <c r="J18" s="25"/>
      <c r="K18" s="9">
        <v>171</v>
      </c>
      <c r="M18" s="10">
        <f t="shared" si="7"/>
        <v>17</v>
      </c>
      <c r="N18" s="11">
        <f t="shared" si="0"/>
        <v>17</v>
      </c>
      <c r="O18" s="10" t="str">
        <f t="shared" si="1"/>
        <v>DEVLIN Cameron</v>
      </c>
      <c r="P18" s="10" t="str">
        <f t="shared" si="2"/>
        <v>07</v>
      </c>
      <c r="Q18" s="10" t="str">
        <f t="shared" si="3"/>
        <v>06</v>
      </c>
      <c r="R18" s="10">
        <f t="shared" si="4"/>
        <v>1998</v>
      </c>
      <c r="S18" s="10">
        <f t="shared" si="5"/>
        <v>3</v>
      </c>
      <c r="T18" s="10">
        <f t="shared" si="8"/>
        <v>2</v>
      </c>
      <c r="U18" s="10" t="str">
        <f t="shared" si="6"/>
        <v>INSERT INTO Jogador VALUES(17,17,'DEVLIN Cameron','07-06-1998',3,2);</v>
      </c>
      <c r="V18" s="10"/>
      <c r="W18" s="10"/>
      <c r="X18" s="10"/>
    </row>
    <row r="19" spans="1:24" ht="6" customHeight="1" x14ac:dyDescent="0.3">
      <c r="A19" s="5">
        <v>18</v>
      </c>
      <c r="B19" s="6" t="s">
        <v>11</v>
      </c>
      <c r="C19" s="7" t="s">
        <v>197</v>
      </c>
      <c r="D19" s="7" t="s">
        <v>198</v>
      </c>
      <c r="E19" s="24" t="s">
        <v>199</v>
      </c>
      <c r="F19" s="25"/>
      <c r="G19" s="7" t="s">
        <v>199</v>
      </c>
      <c r="H19" s="8">
        <v>31133</v>
      </c>
      <c r="I19" s="24" t="s">
        <v>200</v>
      </c>
      <c r="J19" s="25"/>
      <c r="K19" s="9">
        <v>187</v>
      </c>
      <c r="M19" s="10">
        <f t="shared" si="7"/>
        <v>18</v>
      </c>
      <c r="N19" s="11">
        <f t="shared" si="0"/>
        <v>18</v>
      </c>
      <c r="O19" s="10" t="str">
        <f t="shared" si="1"/>
        <v>VUKOVIC Danny</v>
      </c>
      <c r="P19" s="10">
        <f t="shared" si="2"/>
        <v>27</v>
      </c>
      <c r="Q19" s="10" t="str">
        <f t="shared" si="3"/>
        <v>03</v>
      </c>
      <c r="R19" s="10">
        <f t="shared" si="4"/>
        <v>1985</v>
      </c>
      <c r="S19" s="10">
        <f t="shared" si="5"/>
        <v>1</v>
      </c>
      <c r="T19" s="10">
        <f t="shared" si="8"/>
        <v>2</v>
      </c>
      <c r="U19" s="10" t="str">
        <f t="shared" si="6"/>
        <v>INSERT INTO Jogador VALUES(18,18,'VUKOVIC Danny','27-03-1985',1,2);</v>
      </c>
      <c r="V19" s="10"/>
      <c r="W19" s="10"/>
      <c r="X19" s="10"/>
    </row>
    <row r="20" spans="1:24" ht="6" customHeight="1" x14ac:dyDescent="0.3">
      <c r="A20" s="5">
        <v>19</v>
      </c>
      <c r="B20" s="6" t="s">
        <v>16</v>
      </c>
      <c r="C20" s="7" t="s">
        <v>201</v>
      </c>
      <c r="D20" s="7" t="s">
        <v>202</v>
      </c>
      <c r="E20" s="24" t="s">
        <v>203</v>
      </c>
      <c r="F20" s="25"/>
      <c r="G20" s="7" t="s">
        <v>203</v>
      </c>
      <c r="H20" s="8">
        <v>36090</v>
      </c>
      <c r="I20" s="24" t="s">
        <v>204</v>
      </c>
      <c r="J20" s="25"/>
      <c r="K20" s="9">
        <v>198</v>
      </c>
      <c r="M20" s="10">
        <f t="shared" si="7"/>
        <v>19</v>
      </c>
      <c r="N20" s="11">
        <f t="shared" si="0"/>
        <v>19</v>
      </c>
      <c r="O20" s="10" t="str">
        <f t="shared" si="1"/>
        <v>SOUTTAR Harry</v>
      </c>
      <c r="P20" s="10">
        <f t="shared" si="2"/>
        <v>22</v>
      </c>
      <c r="Q20" s="10">
        <f t="shared" si="3"/>
        <v>22</v>
      </c>
      <c r="R20" s="10">
        <f t="shared" si="4"/>
        <v>1998</v>
      </c>
      <c r="S20" s="10">
        <f t="shared" si="5"/>
        <v>2</v>
      </c>
      <c r="T20" s="10">
        <f t="shared" si="8"/>
        <v>2</v>
      </c>
      <c r="U20" s="10" t="str">
        <f t="shared" si="6"/>
        <v>INSERT INTO Jogador VALUES(19,19,'SOUTTAR Harry','22-22-1998',2,2);</v>
      </c>
      <c r="V20" s="10"/>
      <c r="W20" s="10"/>
      <c r="X20" s="10"/>
    </row>
    <row r="21" spans="1:24" ht="6" customHeight="1" x14ac:dyDescent="0.3">
      <c r="A21" s="5">
        <v>20</v>
      </c>
      <c r="B21" s="6" t="s">
        <v>16</v>
      </c>
      <c r="C21" s="7" t="s">
        <v>205</v>
      </c>
      <c r="D21" s="7" t="s">
        <v>206</v>
      </c>
      <c r="E21" s="24" t="s">
        <v>207</v>
      </c>
      <c r="F21" s="25"/>
      <c r="G21" s="7" t="s">
        <v>207</v>
      </c>
      <c r="H21" s="8">
        <v>35509</v>
      </c>
      <c r="I21" s="24" t="s">
        <v>208</v>
      </c>
      <c r="J21" s="25"/>
      <c r="K21" s="9">
        <v>178</v>
      </c>
      <c r="M21" s="10">
        <f t="shared" si="7"/>
        <v>20</v>
      </c>
      <c r="N21" s="11">
        <f t="shared" si="0"/>
        <v>20</v>
      </c>
      <c r="O21" s="10" t="str">
        <f t="shared" si="1"/>
        <v>DENG Thomas</v>
      </c>
      <c r="P21" s="10">
        <f t="shared" si="2"/>
        <v>20</v>
      </c>
      <c r="Q21" s="10" t="str">
        <f t="shared" si="3"/>
        <v>03</v>
      </c>
      <c r="R21" s="10">
        <f t="shared" si="4"/>
        <v>1997</v>
      </c>
      <c r="S21" s="10">
        <f t="shared" si="5"/>
        <v>2</v>
      </c>
      <c r="T21" s="10">
        <f t="shared" si="8"/>
        <v>2</v>
      </c>
      <c r="U21" s="10" t="str">
        <f t="shared" si="6"/>
        <v>INSERT INTO Jogador VALUES(20,20,'DENG Thomas','20-03-1997',2,2);</v>
      </c>
      <c r="V21" s="10"/>
      <c r="W21" s="10"/>
      <c r="X21" s="10"/>
    </row>
    <row r="22" spans="1:24" ht="6" customHeight="1" x14ac:dyDescent="0.3">
      <c r="A22" s="5">
        <v>21</v>
      </c>
      <c r="B22" s="6" t="s">
        <v>45</v>
      </c>
      <c r="C22" s="7" t="s">
        <v>209</v>
      </c>
      <c r="D22" s="7" t="s">
        <v>210</v>
      </c>
      <c r="E22" s="24" t="s">
        <v>211</v>
      </c>
      <c r="F22" s="25"/>
      <c r="G22" s="7" t="s">
        <v>212</v>
      </c>
      <c r="H22" s="8">
        <v>38245</v>
      </c>
      <c r="I22" s="24" t="s">
        <v>200</v>
      </c>
      <c r="J22" s="25"/>
      <c r="K22" s="9">
        <v>175</v>
      </c>
      <c r="M22" s="10">
        <f t="shared" si="7"/>
        <v>21</v>
      </c>
      <c r="N22" s="11">
        <f t="shared" si="0"/>
        <v>21</v>
      </c>
      <c r="O22" s="10" t="str">
        <f t="shared" si="1"/>
        <v>KUOL Garang</v>
      </c>
      <c r="P22" s="10">
        <f t="shared" si="2"/>
        <v>15</v>
      </c>
      <c r="Q22" s="10" t="str">
        <f t="shared" si="3"/>
        <v>09</v>
      </c>
      <c r="R22" s="10">
        <f t="shared" si="4"/>
        <v>2004</v>
      </c>
      <c r="S22" s="10">
        <f t="shared" si="5"/>
        <v>4</v>
      </c>
      <c r="T22" s="10">
        <f t="shared" si="8"/>
        <v>2</v>
      </c>
      <c r="U22" s="10" t="str">
        <f t="shared" si="6"/>
        <v>INSERT INTO Jogador VALUES(21,21,'KUOL Garang','15-09-2004',4,2);</v>
      </c>
      <c r="V22" s="10"/>
      <c r="W22" s="10"/>
      <c r="X22" s="10"/>
    </row>
    <row r="23" spans="1:24" ht="6" customHeight="1" x14ac:dyDescent="0.3">
      <c r="A23" s="5">
        <v>22</v>
      </c>
      <c r="B23" s="6" t="s">
        <v>29</v>
      </c>
      <c r="C23" s="7" t="s">
        <v>213</v>
      </c>
      <c r="D23" s="7" t="s">
        <v>214</v>
      </c>
      <c r="E23" s="24" t="s">
        <v>215</v>
      </c>
      <c r="F23" s="25"/>
      <c r="G23" s="7" t="s">
        <v>215</v>
      </c>
      <c r="H23" s="8">
        <v>34035</v>
      </c>
      <c r="I23" s="24" t="s">
        <v>216</v>
      </c>
      <c r="J23" s="25"/>
      <c r="K23" s="9">
        <v>189</v>
      </c>
      <c r="M23" s="10">
        <f t="shared" si="7"/>
        <v>22</v>
      </c>
      <c r="N23" s="11">
        <f t="shared" si="0"/>
        <v>22</v>
      </c>
      <c r="O23" s="10" t="str">
        <f t="shared" si="1"/>
        <v>IRVINE Jackson</v>
      </c>
      <c r="P23" s="10" t="str">
        <f t="shared" si="2"/>
        <v>07</v>
      </c>
      <c r="Q23" s="10" t="str">
        <f t="shared" si="3"/>
        <v>03</v>
      </c>
      <c r="R23" s="10">
        <f t="shared" si="4"/>
        <v>1993</v>
      </c>
      <c r="S23" s="10">
        <f t="shared" si="5"/>
        <v>3</v>
      </c>
      <c r="T23" s="10">
        <f t="shared" si="8"/>
        <v>2</v>
      </c>
      <c r="U23" s="10" t="str">
        <f t="shared" si="6"/>
        <v>INSERT INTO Jogador VALUES(22,22,'IRVINE Jackson','07-03-1993',3,2);</v>
      </c>
      <c r="V23" s="10"/>
      <c r="W23" s="10"/>
      <c r="X23" s="10"/>
    </row>
    <row r="24" spans="1:24" ht="6" customHeight="1" x14ac:dyDescent="0.3">
      <c r="A24" s="5">
        <v>23</v>
      </c>
      <c r="B24" s="6" t="s">
        <v>45</v>
      </c>
      <c r="C24" s="7" t="s">
        <v>217</v>
      </c>
      <c r="D24" s="7" t="s">
        <v>218</v>
      </c>
      <c r="E24" s="24" t="s">
        <v>219</v>
      </c>
      <c r="F24" s="25"/>
      <c r="G24" s="7" t="s">
        <v>219</v>
      </c>
      <c r="H24" s="8">
        <v>33588</v>
      </c>
      <c r="I24" s="24" t="s">
        <v>220</v>
      </c>
      <c r="J24" s="25"/>
      <c r="K24" s="9">
        <v>183</v>
      </c>
      <c r="M24" s="10">
        <f t="shared" si="7"/>
        <v>23</v>
      </c>
      <c r="N24" s="11">
        <f t="shared" si="0"/>
        <v>23</v>
      </c>
      <c r="O24" s="10" t="str">
        <f t="shared" si="1"/>
        <v>GOODWIN Craig</v>
      </c>
      <c r="P24" s="10">
        <f t="shared" si="2"/>
        <v>16</v>
      </c>
      <c r="Q24" s="10">
        <f t="shared" si="3"/>
        <v>16</v>
      </c>
      <c r="R24" s="10">
        <f t="shared" si="4"/>
        <v>1991</v>
      </c>
      <c r="S24" s="10">
        <f t="shared" si="5"/>
        <v>4</v>
      </c>
      <c r="T24" s="10">
        <f t="shared" si="8"/>
        <v>2</v>
      </c>
      <c r="U24" s="10" t="str">
        <f t="shared" si="6"/>
        <v>INSERT INTO Jogador VALUES(23,23,'GOODWIN Craig','16-16-1991',4,2);</v>
      </c>
      <c r="V24" s="10"/>
      <c r="W24" s="10"/>
      <c r="X24" s="10"/>
    </row>
    <row r="25" spans="1:24" ht="6" customHeight="1" x14ac:dyDescent="0.3">
      <c r="A25" s="5">
        <v>24</v>
      </c>
      <c r="B25" s="6" t="s">
        <v>16</v>
      </c>
      <c r="C25" s="7" t="s">
        <v>221</v>
      </c>
      <c r="D25" s="7" t="s">
        <v>222</v>
      </c>
      <c r="E25" s="24" t="s">
        <v>223</v>
      </c>
      <c r="F25" s="25"/>
      <c r="G25" s="7" t="s">
        <v>223</v>
      </c>
      <c r="H25" s="8">
        <v>36829</v>
      </c>
      <c r="I25" s="24" t="s">
        <v>224</v>
      </c>
      <c r="J25" s="25"/>
      <c r="K25" s="9">
        <v>179</v>
      </c>
      <c r="M25" s="10">
        <f t="shared" si="7"/>
        <v>24</v>
      </c>
      <c r="N25" s="11">
        <f t="shared" si="0"/>
        <v>24</v>
      </c>
      <c r="O25" s="10" t="str">
        <f t="shared" si="1"/>
        <v>KING Joel</v>
      </c>
      <c r="P25" s="10">
        <f t="shared" si="2"/>
        <v>30</v>
      </c>
      <c r="Q25" s="10">
        <f t="shared" si="3"/>
        <v>30</v>
      </c>
      <c r="R25" s="10">
        <f t="shared" si="4"/>
        <v>2000</v>
      </c>
      <c r="S25" s="10">
        <f t="shared" si="5"/>
        <v>2</v>
      </c>
      <c r="T25" s="10">
        <f t="shared" si="8"/>
        <v>2</v>
      </c>
      <c r="U25" s="10" t="str">
        <f t="shared" si="6"/>
        <v>INSERT INTO Jogador VALUES(24,24,'KING Joel','30-30-2000',2,2);</v>
      </c>
      <c r="V25" s="10"/>
      <c r="W25" s="10"/>
      <c r="X25" s="10"/>
    </row>
    <row r="26" spans="1:24" ht="6" customHeight="1" x14ac:dyDescent="0.3">
      <c r="A26" s="5">
        <v>25</v>
      </c>
      <c r="B26" s="6" t="s">
        <v>45</v>
      </c>
      <c r="C26" s="7" t="s">
        <v>225</v>
      </c>
      <c r="D26" s="7" t="s">
        <v>226</v>
      </c>
      <c r="E26" s="24" t="s">
        <v>227</v>
      </c>
      <c r="F26" s="25"/>
      <c r="G26" s="7" t="s">
        <v>227</v>
      </c>
      <c r="H26" s="8">
        <v>34912</v>
      </c>
      <c r="I26" s="24" t="s">
        <v>200</v>
      </c>
      <c r="J26" s="25"/>
      <c r="K26" s="9">
        <v>178</v>
      </c>
      <c r="M26" s="10">
        <f t="shared" si="7"/>
        <v>25</v>
      </c>
      <c r="N26" s="11">
        <f t="shared" si="0"/>
        <v>25</v>
      </c>
      <c r="O26" s="10" t="str">
        <f t="shared" si="1"/>
        <v>CUMMINGS Jason</v>
      </c>
      <c r="P26" s="10" t="str">
        <f t="shared" si="2"/>
        <v>01</v>
      </c>
      <c r="Q26" s="10" t="str">
        <f t="shared" si="3"/>
        <v>08</v>
      </c>
      <c r="R26" s="10">
        <f t="shared" si="4"/>
        <v>1995</v>
      </c>
      <c r="S26" s="10">
        <f t="shared" si="5"/>
        <v>4</v>
      </c>
      <c r="T26" s="10">
        <f t="shared" si="8"/>
        <v>2</v>
      </c>
      <c r="U26" s="10" t="str">
        <f t="shared" si="6"/>
        <v>INSERT INTO Jogador VALUES(25,25,'CUMMINGS Jason','01-08-1995',4,2);</v>
      </c>
      <c r="V26" s="10"/>
      <c r="W26" s="10"/>
      <c r="X26" s="10"/>
    </row>
    <row r="27" spans="1:24" ht="6" customHeight="1" x14ac:dyDescent="0.3">
      <c r="A27" s="5">
        <v>26</v>
      </c>
      <c r="B27" s="6" t="s">
        <v>29</v>
      </c>
      <c r="C27" s="7" t="s">
        <v>228</v>
      </c>
      <c r="D27" s="7" t="s">
        <v>229</v>
      </c>
      <c r="E27" s="24" t="s">
        <v>230</v>
      </c>
      <c r="F27" s="25"/>
      <c r="G27" s="7" t="s">
        <v>230</v>
      </c>
      <c r="H27" s="8">
        <v>35953</v>
      </c>
      <c r="I27" s="24" t="s">
        <v>231</v>
      </c>
      <c r="J27" s="25"/>
      <c r="K27" s="9">
        <v>178</v>
      </c>
      <c r="M27" s="10">
        <f t="shared" si="7"/>
        <v>26</v>
      </c>
      <c r="N27" s="11">
        <f t="shared" si="0"/>
        <v>26</v>
      </c>
      <c r="O27" s="10" t="str">
        <f t="shared" si="1"/>
        <v>BACCUS Keanu</v>
      </c>
      <c r="P27" s="10" t="str">
        <f t="shared" si="2"/>
        <v>07</v>
      </c>
      <c r="Q27" s="10" t="str">
        <f t="shared" si="3"/>
        <v>06</v>
      </c>
      <c r="R27" s="10">
        <f t="shared" si="4"/>
        <v>1998</v>
      </c>
      <c r="S27" s="10">
        <f t="shared" si="5"/>
        <v>3</v>
      </c>
      <c r="T27" s="10">
        <f t="shared" si="8"/>
        <v>2</v>
      </c>
      <c r="U27" s="10" t="str">
        <f t="shared" si="6"/>
        <v>INSERT INTO Jogador VALUES(26,26,'BACCUS Keanu','07-06-1998',3,2);</v>
      </c>
      <c r="V27" s="10"/>
      <c r="W27" s="10"/>
      <c r="X27" s="10"/>
    </row>
    <row r="28" spans="1:24" ht="6" customHeight="1" x14ac:dyDescent="0.3">
      <c r="A28" s="20" t="s">
        <v>110</v>
      </c>
      <c r="B28" s="28"/>
      <c r="C28" s="21"/>
      <c r="D28" s="20" t="s">
        <v>111</v>
      </c>
      <c r="E28" s="21"/>
      <c r="F28" s="20" t="s">
        <v>5</v>
      </c>
      <c r="G28" s="28"/>
      <c r="H28" s="21"/>
      <c r="I28" s="2" t="s">
        <v>6</v>
      </c>
      <c r="J28" s="20" t="s">
        <v>112</v>
      </c>
      <c r="K28" s="21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6" customHeight="1" x14ac:dyDescent="0.3">
      <c r="A29" s="24" t="s">
        <v>113</v>
      </c>
      <c r="B29" s="29"/>
      <c r="C29" s="25"/>
      <c r="D29" s="24" t="s">
        <v>232</v>
      </c>
      <c r="E29" s="25"/>
      <c r="F29" s="24" t="s">
        <v>233</v>
      </c>
      <c r="G29" s="29"/>
      <c r="H29" s="25"/>
      <c r="I29" s="7" t="s">
        <v>234</v>
      </c>
      <c r="J29" s="24" t="s">
        <v>235</v>
      </c>
      <c r="K29" s="25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6" customHeight="1" x14ac:dyDescent="0.3">
      <c r="A30" s="24" t="s">
        <v>118</v>
      </c>
      <c r="B30" s="29"/>
      <c r="C30" s="25"/>
      <c r="D30" s="24" t="s">
        <v>236</v>
      </c>
      <c r="E30" s="25"/>
      <c r="F30" s="24" t="s">
        <v>237</v>
      </c>
      <c r="G30" s="29"/>
      <c r="H30" s="25"/>
      <c r="I30" s="7" t="s">
        <v>238</v>
      </c>
      <c r="J30" s="24" t="s">
        <v>235</v>
      </c>
      <c r="K30" s="25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6" customHeight="1" x14ac:dyDescent="0.3">
      <c r="A31" s="24" t="s">
        <v>118</v>
      </c>
      <c r="B31" s="29"/>
      <c r="C31" s="25"/>
      <c r="D31" s="24" t="s">
        <v>239</v>
      </c>
      <c r="E31" s="25"/>
      <c r="F31" s="24" t="s">
        <v>240</v>
      </c>
      <c r="G31" s="29"/>
      <c r="H31" s="25"/>
      <c r="I31" s="7" t="s">
        <v>241</v>
      </c>
      <c r="J31" s="24" t="s">
        <v>242</v>
      </c>
      <c r="K31" s="25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6" customHeight="1" x14ac:dyDescent="0.3">
      <c r="A32" s="24" t="s">
        <v>118</v>
      </c>
      <c r="B32" s="29"/>
      <c r="C32" s="25"/>
      <c r="D32" s="24" t="s">
        <v>243</v>
      </c>
      <c r="E32" s="25"/>
      <c r="F32" s="24" t="s">
        <v>244</v>
      </c>
      <c r="G32" s="29"/>
      <c r="H32" s="25"/>
      <c r="I32" s="7" t="s">
        <v>245</v>
      </c>
      <c r="J32" s="24" t="s">
        <v>235</v>
      </c>
      <c r="K32" s="25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6" customHeight="1" x14ac:dyDescent="0.3">
      <c r="A33" s="24" t="s">
        <v>131</v>
      </c>
      <c r="B33" s="29"/>
      <c r="C33" s="25"/>
      <c r="D33" s="24" t="s">
        <v>246</v>
      </c>
      <c r="E33" s="25"/>
      <c r="F33" s="24" t="s">
        <v>247</v>
      </c>
      <c r="G33" s="29"/>
      <c r="H33" s="25"/>
      <c r="I33" s="7" t="s">
        <v>248</v>
      </c>
      <c r="J33" s="24" t="s">
        <v>235</v>
      </c>
      <c r="K33" s="25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0" customHeight="1" x14ac:dyDescent="0.3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2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8.25" customHeight="1" x14ac:dyDescent="0.3">
      <c r="A35" s="19" t="s">
        <v>249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3"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3"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3"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3"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3"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x14ac:dyDescent="0.3"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</sheetData>
  <mergeCells count="80">
    <mergeCell ref="A34:K34"/>
    <mergeCell ref="A35:L35"/>
    <mergeCell ref="A32:C32"/>
    <mergeCell ref="D32:E32"/>
    <mergeCell ref="F32:H32"/>
    <mergeCell ref="J32:K32"/>
    <mergeCell ref="A33:C33"/>
    <mergeCell ref="D33:E33"/>
    <mergeCell ref="F33:H33"/>
    <mergeCell ref="J33:K33"/>
    <mergeCell ref="A30:C30"/>
    <mergeCell ref="D30:E30"/>
    <mergeCell ref="F30:H30"/>
    <mergeCell ref="J30:K30"/>
    <mergeCell ref="A31:C31"/>
    <mergeCell ref="D31:E31"/>
    <mergeCell ref="F31:H31"/>
    <mergeCell ref="J31:K31"/>
    <mergeCell ref="A28:C28"/>
    <mergeCell ref="D28:E28"/>
    <mergeCell ref="F28:H28"/>
    <mergeCell ref="J28:K28"/>
    <mergeCell ref="A29:C29"/>
    <mergeCell ref="D29:E29"/>
    <mergeCell ref="F29:H29"/>
    <mergeCell ref="J29:K29"/>
    <mergeCell ref="E25:F25"/>
    <mergeCell ref="I25:J25"/>
    <mergeCell ref="E26:F26"/>
    <mergeCell ref="I26:J26"/>
    <mergeCell ref="E27:F27"/>
    <mergeCell ref="I27:J27"/>
    <mergeCell ref="E22:F22"/>
    <mergeCell ref="I22:J22"/>
    <mergeCell ref="E23:F23"/>
    <mergeCell ref="I23:J23"/>
    <mergeCell ref="E24:F24"/>
    <mergeCell ref="I24:J24"/>
    <mergeCell ref="E19:F19"/>
    <mergeCell ref="I19:J19"/>
    <mergeCell ref="E20:F20"/>
    <mergeCell ref="I20:J20"/>
    <mergeCell ref="E21:F21"/>
    <mergeCell ref="I21:J21"/>
    <mergeCell ref="E16:F16"/>
    <mergeCell ref="I16:J16"/>
    <mergeCell ref="E17:F17"/>
    <mergeCell ref="I17:J17"/>
    <mergeCell ref="E18:F18"/>
    <mergeCell ref="I18:J18"/>
    <mergeCell ref="E13:F13"/>
    <mergeCell ref="I13:J13"/>
    <mergeCell ref="E14:F14"/>
    <mergeCell ref="I14:J14"/>
    <mergeCell ref="E15:F15"/>
    <mergeCell ref="I15:J15"/>
    <mergeCell ref="E10:F10"/>
    <mergeCell ref="I10:J10"/>
    <mergeCell ref="E11:F11"/>
    <mergeCell ref="I11:J11"/>
    <mergeCell ref="E12:F12"/>
    <mergeCell ref="I12:J12"/>
    <mergeCell ref="E7:F7"/>
    <mergeCell ref="I7:J7"/>
    <mergeCell ref="E8:F8"/>
    <mergeCell ref="I8:J8"/>
    <mergeCell ref="E9:F9"/>
    <mergeCell ref="I9:J9"/>
    <mergeCell ref="E4:F4"/>
    <mergeCell ref="I4:J4"/>
    <mergeCell ref="E5:F5"/>
    <mergeCell ref="I5:J5"/>
    <mergeCell ref="E6:F6"/>
    <mergeCell ref="I6:J6"/>
    <mergeCell ref="E1:F1"/>
    <mergeCell ref="I1:J1"/>
    <mergeCell ref="E2:F2"/>
    <mergeCell ref="I2:J2"/>
    <mergeCell ref="E3:F3"/>
    <mergeCell ref="I3:J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4"/>
  <sheetViews>
    <sheetView workbookViewId="0">
      <selection activeCell="E53" sqref="E53"/>
    </sheetView>
  </sheetViews>
  <sheetFormatPr defaultRowHeight="13" x14ac:dyDescent="0.3"/>
  <cols>
    <col min="1" max="1" width="1.796875" customWidth="1"/>
    <col min="2" max="2" width="3.09765625" customWidth="1"/>
    <col min="3" max="3" width="13.296875" customWidth="1"/>
    <col min="4" max="4" width="16.8984375" customWidth="1"/>
    <col min="5" max="5" width="2.3984375" customWidth="1"/>
    <col min="6" max="6" width="10" customWidth="1"/>
    <col min="7" max="7" width="10.69921875" customWidth="1"/>
    <col min="8" max="8" width="4.8984375" customWidth="1"/>
    <col min="9" max="9" width="2.69921875" customWidth="1"/>
    <col min="10" max="10" width="12.19921875" customWidth="1"/>
    <col min="11" max="11" width="5.59765625" customWidth="1"/>
    <col min="12" max="12" width="8.8984375" customWidth="1"/>
    <col min="13" max="13" width="2.69921875" customWidth="1"/>
  </cols>
  <sheetData>
    <row r="1" spans="1:12" ht="6" customHeight="1" x14ac:dyDescent="0.3">
      <c r="A1" s="1" t="s">
        <v>2</v>
      </c>
      <c r="B1" s="2" t="s">
        <v>3</v>
      </c>
      <c r="C1" s="3" t="s">
        <v>4</v>
      </c>
      <c r="D1" s="20" t="s">
        <v>5</v>
      </c>
      <c r="E1" s="21"/>
      <c r="F1" s="4" t="s">
        <v>6</v>
      </c>
      <c r="G1" s="4" t="s">
        <v>7</v>
      </c>
      <c r="H1" s="20" t="s">
        <v>8</v>
      </c>
      <c r="I1" s="21"/>
      <c r="J1" s="20" t="s">
        <v>9</v>
      </c>
      <c r="K1" s="21"/>
      <c r="L1" s="2" t="s">
        <v>10</v>
      </c>
    </row>
    <row r="2" spans="1:12" ht="6" customHeight="1" x14ac:dyDescent="0.3">
      <c r="A2" s="5">
        <v>1</v>
      </c>
      <c r="B2" s="6" t="s">
        <v>11</v>
      </c>
      <c r="C2" s="7" t="s">
        <v>2190</v>
      </c>
      <c r="D2" s="24" t="s">
        <v>2191</v>
      </c>
      <c r="E2" s="25"/>
      <c r="F2" s="7" t="s">
        <v>2192</v>
      </c>
      <c r="G2" s="7" t="s">
        <v>2192</v>
      </c>
      <c r="H2" s="26">
        <v>30628</v>
      </c>
      <c r="I2" s="27"/>
      <c r="J2" s="24" t="s">
        <v>1567</v>
      </c>
      <c r="K2" s="25"/>
      <c r="L2" s="9">
        <v>188</v>
      </c>
    </row>
    <row r="3" spans="1:12" ht="6" customHeight="1" x14ac:dyDescent="0.3">
      <c r="A3" s="5">
        <v>2</v>
      </c>
      <c r="B3" s="6" t="s">
        <v>16</v>
      </c>
      <c r="C3" s="7" t="s">
        <v>2193</v>
      </c>
      <c r="D3" s="24" t="s">
        <v>2194</v>
      </c>
      <c r="E3" s="25"/>
      <c r="F3" s="7" t="s">
        <v>2195</v>
      </c>
      <c r="G3" s="7" t="s">
        <v>2195</v>
      </c>
      <c r="H3" s="26">
        <v>37059</v>
      </c>
      <c r="I3" s="27"/>
      <c r="J3" s="24" t="s">
        <v>1567</v>
      </c>
      <c r="K3" s="25"/>
      <c r="L3" s="9">
        <v>179</v>
      </c>
    </row>
    <row r="4" spans="1:12" ht="6" customHeight="1" x14ac:dyDescent="0.3">
      <c r="A4" s="5">
        <v>3</v>
      </c>
      <c r="B4" s="6" t="s">
        <v>16</v>
      </c>
      <c r="C4" s="7" t="s">
        <v>2196</v>
      </c>
      <c r="D4" s="24" t="s">
        <v>2197</v>
      </c>
      <c r="E4" s="25"/>
      <c r="F4" s="7" t="s">
        <v>2198</v>
      </c>
      <c r="G4" s="7" t="s">
        <v>2198</v>
      </c>
      <c r="H4" s="26">
        <v>36384</v>
      </c>
      <c r="I4" s="27"/>
      <c r="J4" s="24" t="s">
        <v>541</v>
      </c>
      <c r="K4" s="25"/>
      <c r="L4" s="9">
        <v>187</v>
      </c>
    </row>
    <row r="5" spans="1:12" ht="6" customHeight="1" x14ac:dyDescent="0.3">
      <c r="A5" s="5">
        <v>4</v>
      </c>
      <c r="B5" s="6" t="s">
        <v>16</v>
      </c>
      <c r="C5" s="7" t="s">
        <v>2199</v>
      </c>
      <c r="D5" s="24" t="s">
        <v>2200</v>
      </c>
      <c r="E5" s="25"/>
      <c r="F5" s="7" t="s">
        <v>2201</v>
      </c>
      <c r="G5" s="7" t="s">
        <v>2202</v>
      </c>
      <c r="H5" s="26">
        <v>33427</v>
      </c>
      <c r="I5" s="27"/>
      <c r="J5" s="24" t="s">
        <v>373</v>
      </c>
      <c r="K5" s="25"/>
      <c r="L5" s="9">
        <v>195</v>
      </c>
    </row>
    <row r="6" spans="1:12" ht="6" customHeight="1" x14ac:dyDescent="0.3">
      <c r="A6" s="5">
        <v>5</v>
      </c>
      <c r="B6" s="6" t="s">
        <v>16</v>
      </c>
      <c r="C6" s="7" t="s">
        <v>2203</v>
      </c>
      <c r="D6" s="24" t="s">
        <v>2204</v>
      </c>
      <c r="E6" s="25"/>
      <c r="F6" s="7" t="s">
        <v>2205</v>
      </c>
      <c r="G6" s="7" t="s">
        <v>2205</v>
      </c>
      <c r="H6" s="26">
        <v>34748</v>
      </c>
      <c r="I6" s="27"/>
      <c r="J6" s="24" t="s">
        <v>50</v>
      </c>
      <c r="K6" s="25"/>
      <c r="L6" s="9">
        <v>180</v>
      </c>
    </row>
    <row r="7" spans="1:12" ht="6" customHeight="1" x14ac:dyDescent="0.3">
      <c r="A7" s="5">
        <v>6</v>
      </c>
      <c r="B7" s="6" t="s">
        <v>16</v>
      </c>
      <c r="C7" s="7" t="s">
        <v>2206</v>
      </c>
      <c r="D7" s="24" t="s">
        <v>2207</v>
      </c>
      <c r="E7" s="25"/>
      <c r="F7" s="7" t="s">
        <v>2208</v>
      </c>
      <c r="G7" s="7" t="s">
        <v>2208</v>
      </c>
      <c r="H7" s="26">
        <v>33639</v>
      </c>
      <c r="I7" s="27"/>
      <c r="J7" s="24" t="s">
        <v>71</v>
      </c>
      <c r="K7" s="25"/>
      <c r="L7" s="9">
        <v>190</v>
      </c>
    </row>
    <row r="8" spans="1:12" ht="6" customHeight="1" x14ac:dyDescent="0.3">
      <c r="A8" s="5">
        <v>7</v>
      </c>
      <c r="B8" s="6" t="s">
        <v>45</v>
      </c>
      <c r="C8" s="7" t="s">
        <v>2209</v>
      </c>
      <c r="D8" s="24" t="s">
        <v>2210</v>
      </c>
      <c r="E8" s="25"/>
      <c r="F8" s="7" t="s">
        <v>2211</v>
      </c>
      <c r="G8" s="7" t="s">
        <v>2211</v>
      </c>
      <c r="H8" s="26">
        <v>35711</v>
      </c>
      <c r="I8" s="27"/>
      <c r="J8" s="24" t="s">
        <v>1567</v>
      </c>
      <c r="K8" s="25"/>
      <c r="L8" s="9">
        <v>175</v>
      </c>
    </row>
    <row r="9" spans="1:12" ht="6" customHeight="1" x14ac:dyDescent="0.3">
      <c r="A9" s="5">
        <v>8</v>
      </c>
      <c r="B9" s="6" t="s">
        <v>45</v>
      </c>
      <c r="C9" s="7" t="s">
        <v>2212</v>
      </c>
      <c r="D9" s="24" t="s">
        <v>2213</v>
      </c>
      <c r="E9" s="25"/>
      <c r="F9" s="7" t="s">
        <v>2214</v>
      </c>
      <c r="G9" s="7" t="s">
        <v>2214</v>
      </c>
      <c r="H9" s="26">
        <v>36287</v>
      </c>
      <c r="I9" s="27"/>
      <c r="J9" s="24" t="s">
        <v>2023</v>
      </c>
      <c r="K9" s="25"/>
      <c r="L9" s="9">
        <v>193</v>
      </c>
    </row>
    <row r="10" spans="1:12" ht="6" customHeight="1" x14ac:dyDescent="0.3">
      <c r="A10" s="5">
        <v>9</v>
      </c>
      <c r="B10" s="6" t="s">
        <v>45</v>
      </c>
      <c r="C10" s="7" t="s">
        <v>2215</v>
      </c>
      <c r="D10" s="24" t="s">
        <v>2216</v>
      </c>
      <c r="E10" s="25"/>
      <c r="F10" s="7" t="s">
        <v>2217</v>
      </c>
      <c r="G10" s="7" t="s">
        <v>2218</v>
      </c>
      <c r="H10" s="26">
        <v>33112</v>
      </c>
      <c r="I10" s="27"/>
      <c r="J10" s="24" t="s">
        <v>2023</v>
      </c>
      <c r="K10" s="25"/>
      <c r="L10" s="9">
        <v>188</v>
      </c>
    </row>
    <row r="11" spans="1:12" ht="6" customHeight="1" x14ac:dyDescent="0.3">
      <c r="A11" s="5">
        <v>10</v>
      </c>
      <c r="B11" s="6" t="s">
        <v>45</v>
      </c>
      <c r="C11" s="7" t="s">
        <v>2219</v>
      </c>
      <c r="D11" s="24" t="s">
        <v>2220</v>
      </c>
      <c r="E11" s="25"/>
      <c r="F11" s="7" t="s">
        <v>2221</v>
      </c>
      <c r="G11" s="7" t="s">
        <v>2222</v>
      </c>
      <c r="H11" s="26">
        <v>34378</v>
      </c>
      <c r="I11" s="27"/>
      <c r="J11" s="24" t="s">
        <v>409</v>
      </c>
      <c r="K11" s="25"/>
      <c r="L11" s="9">
        <v>178</v>
      </c>
    </row>
    <row r="12" spans="1:12" ht="6" customHeight="1" x14ac:dyDescent="0.3">
      <c r="A12" s="5">
        <v>11</v>
      </c>
      <c r="B12" s="6" t="s">
        <v>29</v>
      </c>
      <c r="C12" s="7" t="s">
        <v>2223</v>
      </c>
      <c r="D12" s="24" t="s">
        <v>628</v>
      </c>
      <c r="E12" s="25"/>
      <c r="F12" s="7" t="s">
        <v>2224</v>
      </c>
      <c r="G12" s="7" t="s">
        <v>2224</v>
      </c>
      <c r="H12" s="26">
        <v>33591</v>
      </c>
      <c r="I12" s="27"/>
      <c r="J12" s="24" t="s">
        <v>1567</v>
      </c>
      <c r="K12" s="25"/>
      <c r="L12" s="9">
        <v>182</v>
      </c>
    </row>
    <row r="13" spans="1:12" ht="6" customHeight="1" x14ac:dyDescent="0.3">
      <c r="A13" s="5">
        <v>12</v>
      </c>
      <c r="B13" s="6" t="s">
        <v>45</v>
      </c>
      <c r="C13" s="7" t="s">
        <v>2225</v>
      </c>
      <c r="D13" s="24" t="s">
        <v>2226</v>
      </c>
      <c r="E13" s="25"/>
      <c r="F13" s="7" t="s">
        <v>2227</v>
      </c>
      <c r="G13" s="7" t="s">
        <v>2227</v>
      </c>
      <c r="H13" s="26">
        <v>36328</v>
      </c>
      <c r="I13" s="27"/>
      <c r="J13" s="24" t="s">
        <v>294</v>
      </c>
      <c r="K13" s="25"/>
      <c r="L13" s="9">
        <v>176</v>
      </c>
    </row>
    <row r="14" spans="1:12" ht="6" customHeight="1" x14ac:dyDescent="0.3">
      <c r="A14" s="5">
        <v>13</v>
      </c>
      <c r="B14" s="6" t="s">
        <v>11</v>
      </c>
      <c r="C14" s="7" t="s">
        <v>2228</v>
      </c>
      <c r="D14" s="24" t="s">
        <v>2229</v>
      </c>
      <c r="E14" s="25"/>
      <c r="F14" s="7" t="s">
        <v>2230</v>
      </c>
      <c r="G14" s="7" t="s">
        <v>2230</v>
      </c>
      <c r="H14" s="26">
        <v>35817</v>
      </c>
      <c r="I14" s="27"/>
      <c r="J14" s="24" t="s">
        <v>1636</v>
      </c>
      <c r="K14" s="25"/>
      <c r="L14" s="9">
        <v>188</v>
      </c>
    </row>
    <row r="15" spans="1:12" ht="6" customHeight="1" x14ac:dyDescent="0.3">
      <c r="A15" s="5">
        <v>14</v>
      </c>
      <c r="B15" s="6" t="s">
        <v>29</v>
      </c>
      <c r="C15" s="7" t="s">
        <v>2231</v>
      </c>
      <c r="D15" s="24" t="s">
        <v>2232</v>
      </c>
      <c r="E15" s="25"/>
      <c r="F15" s="7" t="s">
        <v>2233</v>
      </c>
      <c r="G15" s="7" t="s">
        <v>2233</v>
      </c>
      <c r="H15" s="26">
        <v>34021</v>
      </c>
      <c r="I15" s="27"/>
      <c r="J15" s="24" t="s">
        <v>1567</v>
      </c>
      <c r="K15" s="25"/>
      <c r="L15" s="9">
        <v>179</v>
      </c>
    </row>
    <row r="16" spans="1:12" ht="6" customHeight="1" x14ac:dyDescent="0.3">
      <c r="A16" s="5">
        <v>15</v>
      </c>
      <c r="B16" s="6" t="s">
        <v>29</v>
      </c>
      <c r="C16" s="7" t="s">
        <v>2234</v>
      </c>
      <c r="D16" s="24" t="s">
        <v>2235</v>
      </c>
      <c r="E16" s="25"/>
      <c r="F16" s="7" t="s">
        <v>2236</v>
      </c>
      <c r="G16" s="7" t="s">
        <v>2236</v>
      </c>
      <c r="H16" s="26">
        <v>33326</v>
      </c>
      <c r="I16" s="27"/>
      <c r="J16" s="24" t="s">
        <v>911</v>
      </c>
      <c r="K16" s="25"/>
      <c r="L16" s="9">
        <v>186</v>
      </c>
    </row>
    <row r="17" spans="1:12" ht="6" customHeight="1" x14ac:dyDescent="0.3">
      <c r="A17" s="5">
        <v>16</v>
      </c>
      <c r="B17" s="6" t="s">
        <v>16</v>
      </c>
      <c r="C17" s="7" t="s">
        <v>2237</v>
      </c>
      <c r="D17" s="24" t="s">
        <v>2238</v>
      </c>
      <c r="E17" s="25"/>
      <c r="F17" s="7" t="s">
        <v>2239</v>
      </c>
      <c r="G17" s="7" t="s">
        <v>2239</v>
      </c>
      <c r="H17" s="26">
        <v>36389</v>
      </c>
      <c r="I17" s="27"/>
      <c r="J17" s="24" t="s">
        <v>105</v>
      </c>
      <c r="K17" s="25"/>
      <c r="L17" s="9">
        <v>170</v>
      </c>
    </row>
    <row r="18" spans="1:12" ht="6" customHeight="1" x14ac:dyDescent="0.3">
      <c r="A18" s="5">
        <v>17</v>
      </c>
      <c r="B18" s="6" t="s">
        <v>16</v>
      </c>
      <c r="C18" s="7" t="s">
        <v>2240</v>
      </c>
      <c r="D18" s="24" t="s">
        <v>2241</v>
      </c>
      <c r="E18" s="25"/>
      <c r="F18" s="7" t="s">
        <v>2242</v>
      </c>
      <c r="G18" s="7" t="s">
        <v>2242</v>
      </c>
      <c r="H18" s="26">
        <v>32941</v>
      </c>
      <c r="I18" s="27"/>
      <c r="J18" s="24" t="s">
        <v>1567</v>
      </c>
      <c r="K18" s="25"/>
      <c r="L18" s="9">
        <v>180</v>
      </c>
    </row>
    <row r="19" spans="1:12" ht="6" customHeight="1" x14ac:dyDescent="0.3">
      <c r="A19" s="5">
        <v>18</v>
      </c>
      <c r="B19" s="6" t="s">
        <v>45</v>
      </c>
      <c r="C19" s="7" t="s">
        <v>2243</v>
      </c>
      <c r="D19" s="24" t="s">
        <v>2244</v>
      </c>
      <c r="E19" s="25"/>
      <c r="F19" s="7" t="s">
        <v>2245</v>
      </c>
      <c r="G19" s="7" t="s">
        <v>2245</v>
      </c>
      <c r="H19" s="26">
        <v>34500</v>
      </c>
      <c r="I19" s="27"/>
      <c r="J19" s="24" t="s">
        <v>257</v>
      </c>
      <c r="K19" s="25"/>
      <c r="L19" s="9">
        <v>184</v>
      </c>
    </row>
    <row r="20" spans="1:12" ht="6" customHeight="1" x14ac:dyDescent="0.3">
      <c r="A20" s="5">
        <v>19</v>
      </c>
      <c r="B20" s="6" t="s">
        <v>45</v>
      </c>
      <c r="C20" s="7" t="s">
        <v>2246</v>
      </c>
      <c r="D20" s="24" t="s">
        <v>2247</v>
      </c>
      <c r="E20" s="25"/>
      <c r="F20" s="7" t="s">
        <v>2248</v>
      </c>
      <c r="G20" s="7" t="s">
        <v>2248</v>
      </c>
      <c r="H20" s="26">
        <v>33823</v>
      </c>
      <c r="I20" s="27"/>
      <c r="J20" s="24" t="s">
        <v>515</v>
      </c>
      <c r="K20" s="25"/>
      <c r="L20" s="9">
        <v>197</v>
      </c>
    </row>
    <row r="21" spans="1:12" ht="6" customHeight="1" x14ac:dyDescent="0.3">
      <c r="A21" s="5">
        <v>20</v>
      </c>
      <c r="B21" s="6" t="s">
        <v>29</v>
      </c>
      <c r="C21" s="7" t="s">
        <v>2249</v>
      </c>
      <c r="D21" s="24" t="s">
        <v>2250</v>
      </c>
      <c r="E21" s="25"/>
      <c r="F21" s="7" t="s">
        <v>2251</v>
      </c>
      <c r="G21" s="7" t="s">
        <v>2251</v>
      </c>
      <c r="H21" s="26">
        <v>35854</v>
      </c>
      <c r="I21" s="27"/>
      <c r="J21" s="24" t="s">
        <v>911</v>
      </c>
      <c r="K21" s="25"/>
      <c r="L21" s="9">
        <v>184</v>
      </c>
    </row>
    <row r="22" spans="1:12" ht="6" customHeight="1" x14ac:dyDescent="0.3">
      <c r="A22" s="5">
        <v>21</v>
      </c>
      <c r="B22" s="6" t="s">
        <v>29</v>
      </c>
      <c r="C22" s="7" t="s">
        <v>2252</v>
      </c>
      <c r="D22" s="24" t="s">
        <v>2253</v>
      </c>
      <c r="E22" s="25"/>
      <c r="F22" s="7" t="s">
        <v>2217</v>
      </c>
      <c r="G22" s="7" t="s">
        <v>2254</v>
      </c>
      <c r="H22" s="26">
        <v>35562</v>
      </c>
      <c r="I22" s="27"/>
      <c r="J22" s="24" t="s">
        <v>409</v>
      </c>
      <c r="K22" s="25"/>
      <c r="L22" s="9">
        <v>181</v>
      </c>
    </row>
    <row r="23" spans="1:12" ht="6" customHeight="1" x14ac:dyDescent="0.3">
      <c r="A23" s="5">
        <v>22</v>
      </c>
      <c r="B23" s="6" t="s">
        <v>16</v>
      </c>
      <c r="C23" s="7" t="s">
        <v>2255</v>
      </c>
      <c r="D23" s="24" t="s">
        <v>2256</v>
      </c>
      <c r="E23" s="25"/>
      <c r="F23" s="7" t="s">
        <v>2257</v>
      </c>
      <c r="G23" s="7" t="s">
        <v>2257</v>
      </c>
      <c r="H23" s="26">
        <v>35173</v>
      </c>
      <c r="I23" s="27"/>
      <c r="J23" s="24" t="s">
        <v>71</v>
      </c>
      <c r="K23" s="25"/>
      <c r="L23" s="9">
        <v>188</v>
      </c>
    </row>
    <row r="24" spans="1:12" ht="6" customHeight="1" x14ac:dyDescent="0.3">
      <c r="A24" s="5">
        <v>23</v>
      </c>
      <c r="B24" s="6" t="s">
        <v>11</v>
      </c>
      <c r="C24" s="7" t="s">
        <v>2258</v>
      </c>
      <c r="D24" s="24" t="s">
        <v>2259</v>
      </c>
      <c r="E24" s="25"/>
      <c r="F24" s="7" t="s">
        <v>2260</v>
      </c>
      <c r="G24" s="7" t="s">
        <v>2260</v>
      </c>
      <c r="H24" s="26">
        <v>34431</v>
      </c>
      <c r="I24" s="27"/>
      <c r="J24" s="24" t="s">
        <v>2261</v>
      </c>
      <c r="K24" s="25"/>
      <c r="L24" s="9">
        <v>203</v>
      </c>
    </row>
    <row r="25" spans="1:12" ht="6" customHeight="1" x14ac:dyDescent="0.3">
      <c r="A25" s="5">
        <v>24</v>
      </c>
      <c r="B25" s="6" t="s">
        <v>29</v>
      </c>
      <c r="C25" s="7" t="s">
        <v>2262</v>
      </c>
      <c r="D25" s="24" t="s">
        <v>2263</v>
      </c>
      <c r="E25" s="25"/>
      <c r="F25" s="7" t="s">
        <v>2264</v>
      </c>
      <c r="G25" s="7" t="s">
        <v>2264</v>
      </c>
      <c r="H25" s="26">
        <v>37392</v>
      </c>
      <c r="I25" s="27"/>
      <c r="J25" s="24" t="s">
        <v>1567</v>
      </c>
      <c r="K25" s="25"/>
      <c r="L25" s="9">
        <v>182</v>
      </c>
    </row>
    <row r="26" spans="1:12" ht="6" customHeight="1" x14ac:dyDescent="0.3">
      <c r="A26" s="5">
        <v>25</v>
      </c>
      <c r="B26" s="6" t="s">
        <v>29</v>
      </c>
      <c r="C26" s="7" t="s">
        <v>2265</v>
      </c>
      <c r="D26" s="24" t="s">
        <v>2266</v>
      </c>
      <c r="E26" s="25"/>
      <c r="F26" s="7" t="s">
        <v>2267</v>
      </c>
      <c r="G26" s="7" t="s">
        <v>2267</v>
      </c>
      <c r="H26" s="26">
        <v>37732</v>
      </c>
      <c r="I26" s="27"/>
      <c r="J26" s="24" t="s">
        <v>2023</v>
      </c>
      <c r="K26" s="25"/>
      <c r="L26" s="9">
        <v>179</v>
      </c>
    </row>
    <row r="27" spans="1:12" ht="6" customHeight="1" x14ac:dyDescent="0.3">
      <c r="A27" s="5">
        <v>26</v>
      </c>
      <c r="B27" s="6" t="s">
        <v>16</v>
      </c>
      <c r="C27" s="7" t="s">
        <v>2268</v>
      </c>
      <c r="D27" s="24" t="s">
        <v>2269</v>
      </c>
      <c r="E27" s="25"/>
      <c r="F27" s="7" t="s">
        <v>2270</v>
      </c>
      <c r="G27" s="7" t="s">
        <v>2270</v>
      </c>
      <c r="H27" s="26">
        <v>36870</v>
      </c>
      <c r="I27" s="27"/>
      <c r="J27" s="24" t="s">
        <v>68</v>
      </c>
      <c r="K27" s="25"/>
      <c r="L27" s="9">
        <v>171</v>
      </c>
    </row>
    <row r="28" spans="1:12" ht="6" customHeight="1" x14ac:dyDescent="0.3">
      <c r="A28" s="20" t="s">
        <v>110</v>
      </c>
      <c r="B28" s="28"/>
      <c r="C28" s="21"/>
      <c r="D28" s="2" t="s">
        <v>111</v>
      </c>
      <c r="E28" s="20" t="s">
        <v>5</v>
      </c>
      <c r="F28" s="28"/>
      <c r="G28" s="28"/>
      <c r="H28" s="21"/>
      <c r="I28" s="20" t="s">
        <v>6</v>
      </c>
      <c r="J28" s="21"/>
      <c r="K28" s="20" t="s">
        <v>112</v>
      </c>
      <c r="L28" s="21"/>
    </row>
    <row r="29" spans="1:12" ht="6" customHeight="1" x14ac:dyDescent="0.3">
      <c r="A29" s="24" t="s">
        <v>113</v>
      </c>
      <c r="B29" s="29"/>
      <c r="C29" s="25"/>
      <c r="D29" s="7" t="s">
        <v>2271</v>
      </c>
      <c r="E29" s="24" t="s">
        <v>2272</v>
      </c>
      <c r="F29" s="29"/>
      <c r="G29" s="29"/>
      <c r="H29" s="25"/>
      <c r="I29" s="24" t="s">
        <v>2273</v>
      </c>
      <c r="J29" s="25"/>
      <c r="K29" s="24" t="s">
        <v>242</v>
      </c>
      <c r="L29" s="25"/>
    </row>
    <row r="30" spans="1:12" ht="6" customHeight="1" x14ac:dyDescent="0.3">
      <c r="A30" s="24" t="s">
        <v>118</v>
      </c>
      <c r="B30" s="29"/>
      <c r="C30" s="25"/>
      <c r="D30" s="7" t="s">
        <v>2274</v>
      </c>
      <c r="E30" s="24" t="s">
        <v>2275</v>
      </c>
      <c r="F30" s="29"/>
      <c r="G30" s="29"/>
      <c r="H30" s="25"/>
      <c r="I30" s="24" t="s">
        <v>2276</v>
      </c>
      <c r="J30" s="25"/>
      <c r="K30" s="24" t="s">
        <v>242</v>
      </c>
      <c r="L30" s="25"/>
    </row>
    <row r="31" spans="1:12" ht="6" customHeight="1" x14ac:dyDescent="0.3">
      <c r="A31" s="24" t="s">
        <v>118</v>
      </c>
      <c r="B31" s="29"/>
      <c r="C31" s="25"/>
      <c r="D31" s="7" t="s">
        <v>2277</v>
      </c>
      <c r="E31" s="24" t="s">
        <v>2278</v>
      </c>
      <c r="F31" s="29"/>
      <c r="G31" s="29"/>
      <c r="H31" s="25"/>
      <c r="I31" s="24" t="s">
        <v>2242</v>
      </c>
      <c r="J31" s="25"/>
      <c r="K31" s="24" t="s">
        <v>242</v>
      </c>
      <c r="L31" s="25"/>
    </row>
    <row r="32" spans="1:12" ht="6" customHeight="1" x14ac:dyDescent="0.3">
      <c r="A32" s="24" t="s">
        <v>131</v>
      </c>
      <c r="B32" s="29"/>
      <c r="C32" s="25"/>
      <c r="D32" s="7" t="s">
        <v>2279</v>
      </c>
      <c r="E32" s="24" t="s">
        <v>2280</v>
      </c>
      <c r="F32" s="29"/>
      <c r="G32" s="29"/>
      <c r="H32" s="25"/>
      <c r="I32" s="24" t="s">
        <v>2281</v>
      </c>
      <c r="J32" s="25"/>
      <c r="K32" s="24" t="s">
        <v>242</v>
      </c>
      <c r="L32" s="25"/>
    </row>
    <row r="33" spans="1:13" ht="10" customHeight="1" x14ac:dyDescent="0.3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2"/>
    </row>
    <row r="34" spans="1:13" ht="8.25" customHeight="1" x14ac:dyDescent="0.3">
      <c r="A34" s="19" t="s">
        <v>2282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</row>
  </sheetData>
  <mergeCells count="103">
    <mergeCell ref="A34:M34"/>
    <mergeCell ref="A31:C31"/>
    <mergeCell ref="E31:H31"/>
    <mergeCell ref="I31:J31"/>
    <mergeCell ref="K31:L31"/>
    <mergeCell ref="A32:C32"/>
    <mergeCell ref="E32:H32"/>
    <mergeCell ref="I32:J32"/>
    <mergeCell ref="K32:L32"/>
    <mergeCell ref="A33:L33"/>
    <mergeCell ref="A28:C28"/>
    <mergeCell ref="E28:H28"/>
    <mergeCell ref="I28:J28"/>
    <mergeCell ref="K28:L28"/>
    <mergeCell ref="A29:C29"/>
    <mergeCell ref="E29:H29"/>
    <mergeCell ref="I29:J29"/>
    <mergeCell ref="K29:L29"/>
    <mergeCell ref="A30:C30"/>
    <mergeCell ref="E30:H30"/>
    <mergeCell ref="I30:J30"/>
    <mergeCell ref="K30:L30"/>
    <mergeCell ref="D25:E25"/>
    <mergeCell ref="H25:I25"/>
    <mergeCell ref="J25:K25"/>
    <mergeCell ref="D26:E26"/>
    <mergeCell ref="H26:I26"/>
    <mergeCell ref="J26:K26"/>
    <mergeCell ref="D27:E27"/>
    <mergeCell ref="H27:I27"/>
    <mergeCell ref="J27:K27"/>
    <mergeCell ref="D22:E22"/>
    <mergeCell ref="H22:I22"/>
    <mergeCell ref="J22:K22"/>
    <mergeCell ref="D23:E23"/>
    <mergeCell ref="H23:I23"/>
    <mergeCell ref="J23:K23"/>
    <mergeCell ref="D24:E24"/>
    <mergeCell ref="H24:I24"/>
    <mergeCell ref="J24:K24"/>
    <mergeCell ref="D19:E19"/>
    <mergeCell ref="H19:I19"/>
    <mergeCell ref="J19:K19"/>
    <mergeCell ref="D20:E20"/>
    <mergeCell ref="H20:I20"/>
    <mergeCell ref="J20:K20"/>
    <mergeCell ref="D21:E21"/>
    <mergeCell ref="H21:I21"/>
    <mergeCell ref="J21:K21"/>
    <mergeCell ref="D16:E16"/>
    <mergeCell ref="H16:I16"/>
    <mergeCell ref="J16:K16"/>
    <mergeCell ref="D17:E17"/>
    <mergeCell ref="H17:I17"/>
    <mergeCell ref="J17:K17"/>
    <mergeCell ref="D18:E18"/>
    <mergeCell ref="H18:I18"/>
    <mergeCell ref="J18:K18"/>
    <mergeCell ref="D13:E13"/>
    <mergeCell ref="H13:I13"/>
    <mergeCell ref="J13:K13"/>
    <mergeCell ref="D14:E14"/>
    <mergeCell ref="H14:I14"/>
    <mergeCell ref="J14:K14"/>
    <mergeCell ref="D15:E15"/>
    <mergeCell ref="H15:I15"/>
    <mergeCell ref="J15:K15"/>
    <mergeCell ref="D10:E10"/>
    <mergeCell ref="H10:I10"/>
    <mergeCell ref="J10:K10"/>
    <mergeCell ref="D11:E11"/>
    <mergeCell ref="H11:I11"/>
    <mergeCell ref="J11:K11"/>
    <mergeCell ref="D12:E12"/>
    <mergeCell ref="H12:I12"/>
    <mergeCell ref="J12:K12"/>
    <mergeCell ref="D7:E7"/>
    <mergeCell ref="H7:I7"/>
    <mergeCell ref="J7:K7"/>
    <mergeCell ref="D8:E8"/>
    <mergeCell ref="H8:I8"/>
    <mergeCell ref="J8:K8"/>
    <mergeCell ref="D9:E9"/>
    <mergeCell ref="H9:I9"/>
    <mergeCell ref="J9:K9"/>
    <mergeCell ref="D4:E4"/>
    <mergeCell ref="H4:I4"/>
    <mergeCell ref="J4:K4"/>
    <mergeCell ref="D5:E5"/>
    <mergeCell ref="H5:I5"/>
    <mergeCell ref="J5:K5"/>
    <mergeCell ref="D6:E6"/>
    <mergeCell ref="H6:I6"/>
    <mergeCell ref="J6:K6"/>
    <mergeCell ref="D1:E1"/>
    <mergeCell ref="H1:I1"/>
    <mergeCell ref="J1:K1"/>
    <mergeCell ref="D2:E2"/>
    <mergeCell ref="H2:I2"/>
    <mergeCell ref="J2:K2"/>
    <mergeCell ref="D3:E3"/>
    <mergeCell ref="H3:I3"/>
    <mergeCell ref="J3:K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7"/>
  <sheetViews>
    <sheetView workbookViewId="0">
      <selection activeCell="E53" sqref="E53"/>
    </sheetView>
  </sheetViews>
  <sheetFormatPr defaultRowHeight="13" x14ac:dyDescent="0.3"/>
  <cols>
    <col min="1" max="1" width="1.796875" customWidth="1"/>
    <col min="2" max="2" width="3.296875" customWidth="1"/>
    <col min="3" max="3" width="14.69921875" customWidth="1"/>
    <col min="4" max="4" width="2.69921875" customWidth="1"/>
    <col min="5" max="5" width="12.3984375" customWidth="1"/>
    <col min="6" max="6" width="9.59765625" customWidth="1"/>
    <col min="7" max="7" width="1.296875" customWidth="1"/>
    <col min="8" max="8" width="11.296875" customWidth="1"/>
    <col min="9" max="10" width="3.796875" customWidth="1"/>
    <col min="11" max="11" width="12.19921875" customWidth="1"/>
    <col min="12" max="12" width="6" customWidth="1"/>
    <col min="13" max="13" width="9.59765625" customWidth="1"/>
    <col min="14" max="14" width="2.69921875" customWidth="1"/>
  </cols>
  <sheetData>
    <row r="1" spans="1:13" ht="6" customHeight="1" x14ac:dyDescent="0.3">
      <c r="A1" s="1" t="s">
        <v>2</v>
      </c>
      <c r="B1" s="2" t="s">
        <v>3</v>
      </c>
      <c r="C1" s="20" t="s">
        <v>4</v>
      </c>
      <c r="D1" s="21"/>
      <c r="E1" s="3" t="s">
        <v>5</v>
      </c>
      <c r="F1" s="33" t="s">
        <v>6</v>
      </c>
      <c r="G1" s="34"/>
      <c r="H1" s="4" t="s">
        <v>7</v>
      </c>
      <c r="I1" s="20" t="s">
        <v>8</v>
      </c>
      <c r="J1" s="21"/>
      <c r="K1" s="20" t="s">
        <v>9</v>
      </c>
      <c r="L1" s="21"/>
      <c r="M1" s="2" t="s">
        <v>10</v>
      </c>
    </row>
    <row r="2" spans="1:13" ht="6" customHeight="1" x14ac:dyDescent="0.3">
      <c r="A2" s="5">
        <v>1</v>
      </c>
      <c r="B2" s="6" t="s">
        <v>11</v>
      </c>
      <c r="C2" s="24" t="s">
        <v>2283</v>
      </c>
      <c r="D2" s="25"/>
      <c r="E2" s="7" t="s">
        <v>2284</v>
      </c>
      <c r="F2" s="24" t="s">
        <v>2285</v>
      </c>
      <c r="G2" s="25"/>
      <c r="H2" s="7" t="s">
        <v>2285</v>
      </c>
      <c r="I2" s="26">
        <v>32981</v>
      </c>
      <c r="J2" s="27"/>
      <c r="K2" s="24" t="s">
        <v>33</v>
      </c>
      <c r="L2" s="25"/>
      <c r="M2" s="9">
        <v>195</v>
      </c>
    </row>
    <row r="3" spans="1:13" ht="6" customHeight="1" x14ac:dyDescent="0.3">
      <c r="A3" s="5">
        <v>2</v>
      </c>
      <c r="B3" s="6" t="s">
        <v>16</v>
      </c>
      <c r="C3" s="24" t="s">
        <v>2286</v>
      </c>
      <c r="D3" s="25"/>
      <c r="E3" s="7" t="s">
        <v>2287</v>
      </c>
      <c r="F3" s="24" t="s">
        <v>2288</v>
      </c>
      <c r="G3" s="25"/>
      <c r="H3" s="7" t="s">
        <v>2288</v>
      </c>
      <c r="I3" s="26">
        <v>35649</v>
      </c>
      <c r="J3" s="27"/>
      <c r="K3" s="24" t="s">
        <v>98</v>
      </c>
      <c r="L3" s="25"/>
      <c r="M3" s="9">
        <v>185</v>
      </c>
    </row>
    <row r="4" spans="1:13" ht="6" customHeight="1" x14ac:dyDescent="0.3">
      <c r="A4" s="5">
        <v>3</v>
      </c>
      <c r="B4" s="6" t="s">
        <v>16</v>
      </c>
      <c r="C4" s="24" t="s">
        <v>2289</v>
      </c>
      <c r="D4" s="25"/>
      <c r="E4" s="7" t="s">
        <v>2290</v>
      </c>
      <c r="F4" s="24" t="s">
        <v>2291</v>
      </c>
      <c r="G4" s="25"/>
      <c r="H4" s="7" t="s">
        <v>2291</v>
      </c>
      <c r="I4" s="26">
        <v>32085</v>
      </c>
      <c r="J4" s="27"/>
      <c r="K4" s="24" t="s">
        <v>2292</v>
      </c>
      <c r="L4" s="25"/>
      <c r="M4" s="9">
        <v>189</v>
      </c>
    </row>
    <row r="5" spans="1:13" ht="6" customHeight="1" x14ac:dyDescent="0.3">
      <c r="A5" s="5">
        <v>4</v>
      </c>
      <c r="B5" s="6" t="s">
        <v>16</v>
      </c>
      <c r="C5" s="24" t="s">
        <v>2293</v>
      </c>
      <c r="D5" s="25"/>
      <c r="E5" s="7" t="s">
        <v>2294</v>
      </c>
      <c r="F5" s="24" t="s">
        <v>2295</v>
      </c>
      <c r="G5" s="25"/>
      <c r="H5" s="7" t="s">
        <v>2295</v>
      </c>
      <c r="I5" s="26">
        <v>35472</v>
      </c>
      <c r="J5" s="27"/>
      <c r="K5" s="24" t="s">
        <v>1590</v>
      </c>
      <c r="L5" s="25"/>
      <c r="M5" s="9">
        <v>187</v>
      </c>
    </row>
    <row r="6" spans="1:13" ht="6" customHeight="1" x14ac:dyDescent="0.3">
      <c r="A6" s="5">
        <v>5</v>
      </c>
      <c r="B6" s="6" t="s">
        <v>16</v>
      </c>
      <c r="C6" s="24" t="s">
        <v>2296</v>
      </c>
      <c r="D6" s="25"/>
      <c r="E6" s="7" t="s">
        <v>2297</v>
      </c>
      <c r="F6" s="24" t="s">
        <v>2298</v>
      </c>
      <c r="G6" s="25"/>
      <c r="H6" s="7" t="s">
        <v>2298</v>
      </c>
      <c r="I6" s="26">
        <v>35167</v>
      </c>
      <c r="J6" s="27"/>
      <c r="K6" s="24" t="s">
        <v>98</v>
      </c>
      <c r="L6" s="25"/>
      <c r="M6" s="9">
        <v>189</v>
      </c>
    </row>
    <row r="7" spans="1:13" ht="6" customHeight="1" x14ac:dyDescent="0.3">
      <c r="A7" s="5">
        <v>6</v>
      </c>
      <c r="B7" s="6" t="s">
        <v>29</v>
      </c>
      <c r="C7" s="24" t="s">
        <v>2299</v>
      </c>
      <c r="D7" s="25"/>
      <c r="E7" s="7" t="s">
        <v>2300</v>
      </c>
      <c r="F7" s="24" t="s">
        <v>2301</v>
      </c>
      <c r="G7" s="25"/>
      <c r="H7" s="7" t="s">
        <v>2301</v>
      </c>
      <c r="I7" s="26">
        <v>35799</v>
      </c>
      <c r="J7" s="27"/>
      <c r="K7" s="24" t="s">
        <v>2302</v>
      </c>
      <c r="L7" s="25"/>
      <c r="M7" s="9">
        <v>189</v>
      </c>
    </row>
    <row r="8" spans="1:13" ht="6" customHeight="1" x14ac:dyDescent="0.3">
      <c r="A8" s="5">
        <v>7</v>
      </c>
      <c r="B8" s="6" t="s">
        <v>45</v>
      </c>
      <c r="C8" s="24" t="s">
        <v>2303</v>
      </c>
      <c r="D8" s="25"/>
      <c r="E8" s="7" t="s">
        <v>2304</v>
      </c>
      <c r="F8" s="24" t="s">
        <v>2305</v>
      </c>
      <c r="G8" s="25"/>
      <c r="H8" s="7" t="s">
        <v>2305</v>
      </c>
      <c r="I8" s="26">
        <v>34393</v>
      </c>
      <c r="J8" s="27"/>
      <c r="K8" s="24" t="s">
        <v>33</v>
      </c>
      <c r="L8" s="25"/>
      <c r="M8" s="9">
        <v>186</v>
      </c>
    </row>
    <row r="9" spans="1:13" ht="6" customHeight="1" x14ac:dyDescent="0.3">
      <c r="A9" s="5">
        <v>8</v>
      </c>
      <c r="B9" s="6" t="s">
        <v>29</v>
      </c>
      <c r="C9" s="24" t="s">
        <v>2306</v>
      </c>
      <c r="D9" s="25"/>
      <c r="E9" s="7" t="s">
        <v>2307</v>
      </c>
      <c r="F9" s="24" t="s">
        <v>2308</v>
      </c>
      <c r="G9" s="25"/>
      <c r="H9" s="7" t="s">
        <v>2309</v>
      </c>
      <c r="I9" s="26">
        <v>34866</v>
      </c>
      <c r="J9" s="27"/>
      <c r="K9" s="24" t="s">
        <v>931</v>
      </c>
      <c r="L9" s="25"/>
      <c r="M9" s="9">
        <v>185</v>
      </c>
    </row>
    <row r="10" spans="1:13" ht="6" customHeight="1" x14ac:dyDescent="0.3">
      <c r="A10" s="5">
        <v>9</v>
      </c>
      <c r="B10" s="6" t="s">
        <v>45</v>
      </c>
      <c r="C10" s="24" t="s">
        <v>2310</v>
      </c>
      <c r="D10" s="25"/>
      <c r="E10" s="7" t="s">
        <v>1047</v>
      </c>
      <c r="F10" s="24" t="s">
        <v>2311</v>
      </c>
      <c r="G10" s="25"/>
      <c r="H10" s="7" t="s">
        <v>2311</v>
      </c>
      <c r="I10" s="26">
        <v>32376</v>
      </c>
      <c r="J10" s="27"/>
      <c r="K10" s="24" t="s">
        <v>409</v>
      </c>
      <c r="L10" s="25"/>
      <c r="M10" s="9">
        <v>185</v>
      </c>
    </row>
    <row r="11" spans="1:13" ht="6" customHeight="1" x14ac:dyDescent="0.3">
      <c r="A11" s="5">
        <v>10</v>
      </c>
      <c r="B11" s="6" t="s">
        <v>29</v>
      </c>
      <c r="C11" s="24" t="s">
        <v>2312</v>
      </c>
      <c r="D11" s="25"/>
      <c r="E11" s="7" t="s">
        <v>2313</v>
      </c>
      <c r="F11" s="24" t="s">
        <v>2314</v>
      </c>
      <c r="G11" s="25"/>
      <c r="H11" s="7" t="s">
        <v>2314</v>
      </c>
      <c r="I11" s="26">
        <v>32902</v>
      </c>
      <c r="J11" s="27"/>
      <c r="K11" s="24" t="s">
        <v>1843</v>
      </c>
      <c r="L11" s="25"/>
      <c r="M11" s="9">
        <v>186</v>
      </c>
    </row>
    <row r="12" spans="1:13" ht="6" customHeight="1" x14ac:dyDescent="0.3">
      <c r="A12" s="5">
        <v>11</v>
      </c>
      <c r="B12" s="6" t="s">
        <v>29</v>
      </c>
      <c r="C12" s="24" t="s">
        <v>2315</v>
      </c>
      <c r="D12" s="25"/>
      <c r="E12" s="7" t="s">
        <v>2316</v>
      </c>
      <c r="F12" s="24" t="s">
        <v>2317</v>
      </c>
      <c r="G12" s="25"/>
      <c r="H12" s="7" t="s">
        <v>2317</v>
      </c>
      <c r="I12" s="26">
        <v>32302</v>
      </c>
      <c r="J12" s="27"/>
      <c r="K12" s="24" t="s">
        <v>2318</v>
      </c>
      <c r="L12" s="25"/>
      <c r="M12" s="9">
        <v>180</v>
      </c>
    </row>
    <row r="13" spans="1:13" ht="6" customHeight="1" x14ac:dyDescent="0.3">
      <c r="A13" s="5">
        <v>12</v>
      </c>
      <c r="B13" s="6" t="s">
        <v>11</v>
      </c>
      <c r="C13" s="24" t="s">
        <v>2319</v>
      </c>
      <c r="D13" s="25"/>
      <c r="E13" s="7" t="s">
        <v>2320</v>
      </c>
      <c r="F13" s="24" t="s">
        <v>2321</v>
      </c>
      <c r="G13" s="25"/>
      <c r="H13" s="7" t="s">
        <v>2321</v>
      </c>
      <c r="I13" s="26">
        <v>33363</v>
      </c>
      <c r="J13" s="27"/>
      <c r="K13" s="24" t="s">
        <v>2322</v>
      </c>
      <c r="L13" s="25"/>
      <c r="M13" s="9">
        <v>187</v>
      </c>
    </row>
    <row r="14" spans="1:13" ht="6" customHeight="1" x14ac:dyDescent="0.3">
      <c r="A14" s="5">
        <v>13</v>
      </c>
      <c r="B14" s="6" t="s">
        <v>29</v>
      </c>
      <c r="C14" s="24" t="s">
        <v>2323</v>
      </c>
      <c r="D14" s="25"/>
      <c r="E14" s="7" t="s">
        <v>2324</v>
      </c>
      <c r="F14" s="24" t="s">
        <v>2325</v>
      </c>
      <c r="G14" s="25"/>
      <c r="H14" s="7" t="s">
        <v>2325</v>
      </c>
      <c r="I14" s="26">
        <v>37412</v>
      </c>
      <c r="J14" s="27"/>
      <c r="K14" s="24" t="s">
        <v>298</v>
      </c>
      <c r="L14" s="25"/>
      <c r="M14" s="9">
        <v>179</v>
      </c>
    </row>
    <row r="15" spans="1:13" ht="6" customHeight="1" x14ac:dyDescent="0.3">
      <c r="A15" s="5">
        <v>14</v>
      </c>
      <c r="B15" s="6" t="s">
        <v>16</v>
      </c>
      <c r="C15" s="24" t="s">
        <v>2326</v>
      </c>
      <c r="D15" s="25"/>
      <c r="E15" s="7" t="s">
        <v>2327</v>
      </c>
      <c r="F15" s="24" t="s">
        <v>2328</v>
      </c>
      <c r="G15" s="25"/>
      <c r="H15" s="7" t="s">
        <v>2328</v>
      </c>
      <c r="I15" s="26">
        <v>36571</v>
      </c>
      <c r="J15" s="27"/>
      <c r="K15" s="24" t="s">
        <v>2329</v>
      </c>
      <c r="L15" s="25"/>
      <c r="M15" s="9">
        <v>189</v>
      </c>
    </row>
    <row r="16" spans="1:13" ht="6" customHeight="1" x14ac:dyDescent="0.3">
      <c r="A16" s="5">
        <v>15</v>
      </c>
      <c r="B16" s="6" t="s">
        <v>16</v>
      </c>
      <c r="C16" s="24" t="s">
        <v>2330</v>
      </c>
      <c r="D16" s="25"/>
      <c r="E16" s="7" t="s">
        <v>2331</v>
      </c>
      <c r="F16" s="24" t="s">
        <v>2332</v>
      </c>
      <c r="G16" s="25"/>
      <c r="H16" s="7" t="s">
        <v>2332</v>
      </c>
      <c r="I16" s="26">
        <v>32176</v>
      </c>
      <c r="J16" s="27"/>
      <c r="K16" s="24" t="s">
        <v>2333</v>
      </c>
      <c r="L16" s="25"/>
      <c r="M16" s="9">
        <v>190</v>
      </c>
    </row>
    <row r="17" spans="1:13" ht="6" customHeight="1" x14ac:dyDescent="0.3">
      <c r="A17" s="5">
        <v>16</v>
      </c>
      <c r="B17" s="6" t="s">
        <v>45</v>
      </c>
      <c r="C17" s="24" t="s">
        <v>2334</v>
      </c>
      <c r="D17" s="25"/>
      <c r="E17" s="7" t="s">
        <v>2335</v>
      </c>
      <c r="F17" s="24" t="s">
        <v>2336</v>
      </c>
      <c r="G17" s="25"/>
      <c r="H17" s="7" t="s">
        <v>2336</v>
      </c>
      <c r="I17" s="26">
        <v>35453</v>
      </c>
      <c r="J17" s="27"/>
      <c r="K17" s="24" t="s">
        <v>2337</v>
      </c>
      <c r="L17" s="25"/>
      <c r="M17" s="9">
        <v>184</v>
      </c>
    </row>
    <row r="18" spans="1:13" ht="6" customHeight="1" x14ac:dyDescent="0.3">
      <c r="A18" s="5">
        <v>17</v>
      </c>
      <c r="B18" s="6" t="s">
        <v>29</v>
      </c>
      <c r="C18" s="24" t="s">
        <v>2338</v>
      </c>
      <c r="D18" s="25"/>
      <c r="E18" s="7" t="s">
        <v>2339</v>
      </c>
      <c r="F18" s="24" t="s">
        <v>2340</v>
      </c>
      <c r="G18" s="25"/>
      <c r="H18" s="7" t="s">
        <v>2340</v>
      </c>
      <c r="I18" s="26">
        <v>35698</v>
      </c>
      <c r="J18" s="27"/>
      <c r="K18" s="24" t="s">
        <v>70</v>
      </c>
      <c r="L18" s="25"/>
      <c r="M18" s="9">
        <v>185</v>
      </c>
    </row>
    <row r="19" spans="1:13" ht="6" customHeight="1" x14ac:dyDescent="0.3">
      <c r="A19" s="5">
        <v>18</v>
      </c>
      <c r="B19" s="6" t="s">
        <v>16</v>
      </c>
      <c r="C19" s="24" t="s">
        <v>2341</v>
      </c>
      <c r="D19" s="25"/>
      <c r="E19" s="7" t="s">
        <v>2342</v>
      </c>
      <c r="F19" s="24" t="s">
        <v>2343</v>
      </c>
      <c r="G19" s="25"/>
      <c r="H19" s="7" t="s">
        <v>2343</v>
      </c>
      <c r="I19" s="26">
        <v>33797</v>
      </c>
      <c r="J19" s="27"/>
      <c r="K19" s="24" t="s">
        <v>2124</v>
      </c>
      <c r="L19" s="25"/>
      <c r="M19" s="9">
        <v>182</v>
      </c>
    </row>
    <row r="20" spans="1:13" ht="6" customHeight="1" x14ac:dyDescent="0.3">
      <c r="A20" s="5">
        <v>19</v>
      </c>
      <c r="B20" s="6" t="s">
        <v>29</v>
      </c>
      <c r="C20" s="24" t="s">
        <v>2344</v>
      </c>
      <c r="D20" s="25"/>
      <c r="E20" s="7" t="s">
        <v>2345</v>
      </c>
      <c r="F20" s="24" t="s">
        <v>2308</v>
      </c>
      <c r="G20" s="25"/>
      <c r="H20" s="7" t="s">
        <v>2346</v>
      </c>
      <c r="I20" s="26">
        <v>36290</v>
      </c>
      <c r="J20" s="27"/>
      <c r="K20" s="24" t="s">
        <v>1636</v>
      </c>
      <c r="L20" s="25"/>
      <c r="M20" s="9">
        <v>174</v>
      </c>
    </row>
    <row r="21" spans="1:13" ht="6" customHeight="1" x14ac:dyDescent="0.3">
      <c r="A21" s="5">
        <v>20</v>
      </c>
      <c r="B21" s="6" t="s">
        <v>29</v>
      </c>
      <c r="C21" s="24" t="s">
        <v>2347</v>
      </c>
      <c r="D21" s="25"/>
      <c r="E21" s="7" t="s">
        <v>2348</v>
      </c>
      <c r="F21" s="24" t="s">
        <v>2349</v>
      </c>
      <c r="G21" s="25"/>
      <c r="H21" s="7" t="s">
        <v>2349</v>
      </c>
      <c r="I21" s="26">
        <v>34474</v>
      </c>
      <c r="J21" s="27"/>
      <c r="K21" s="24" t="s">
        <v>520</v>
      </c>
      <c r="L21" s="25"/>
      <c r="M21" s="9">
        <v>177</v>
      </c>
    </row>
    <row r="22" spans="1:13" ht="6" customHeight="1" x14ac:dyDescent="0.3">
      <c r="A22" s="5">
        <v>21</v>
      </c>
      <c r="B22" s="6" t="s">
        <v>29</v>
      </c>
      <c r="C22" s="24" t="s">
        <v>2350</v>
      </c>
      <c r="D22" s="25"/>
      <c r="E22" s="7" t="s">
        <v>2351</v>
      </c>
      <c r="F22" s="24" t="s">
        <v>2352</v>
      </c>
      <c r="G22" s="25"/>
      <c r="H22" s="7" t="s">
        <v>2352</v>
      </c>
      <c r="I22" s="26">
        <v>37279</v>
      </c>
      <c r="J22" s="27"/>
      <c r="K22" s="24" t="s">
        <v>90</v>
      </c>
      <c r="L22" s="25"/>
      <c r="M22" s="9">
        <v>175</v>
      </c>
    </row>
    <row r="23" spans="1:13" ht="6" customHeight="1" x14ac:dyDescent="0.3">
      <c r="A23" s="5">
        <v>22</v>
      </c>
      <c r="B23" s="6" t="s">
        <v>11</v>
      </c>
      <c r="C23" s="24" t="s">
        <v>2353</v>
      </c>
      <c r="D23" s="25"/>
      <c r="E23" s="7" t="s">
        <v>2354</v>
      </c>
      <c r="F23" s="24" t="s">
        <v>2355</v>
      </c>
      <c r="G23" s="25"/>
      <c r="H23" s="7" t="s">
        <v>2355</v>
      </c>
      <c r="I23" s="26">
        <v>36168</v>
      </c>
      <c r="J23" s="27"/>
      <c r="K23" s="24" t="s">
        <v>139</v>
      </c>
      <c r="L23" s="25"/>
      <c r="M23" s="9">
        <v>195</v>
      </c>
    </row>
    <row r="24" spans="1:13" ht="6" customHeight="1" x14ac:dyDescent="0.3">
      <c r="A24" s="5">
        <v>23</v>
      </c>
      <c r="B24" s="6" t="s">
        <v>45</v>
      </c>
      <c r="C24" s="24" t="s">
        <v>2356</v>
      </c>
      <c r="D24" s="25"/>
      <c r="E24" s="7" t="s">
        <v>2357</v>
      </c>
      <c r="F24" s="24" t="s">
        <v>2358</v>
      </c>
      <c r="G24" s="25"/>
      <c r="H24" s="7" t="s">
        <v>2358</v>
      </c>
      <c r="I24" s="26">
        <v>34881</v>
      </c>
      <c r="J24" s="27"/>
      <c r="K24" s="24" t="s">
        <v>2359</v>
      </c>
      <c r="L24" s="25"/>
      <c r="M24" s="9">
        <v>183</v>
      </c>
    </row>
    <row r="25" spans="1:13" ht="6" customHeight="1" x14ac:dyDescent="0.3">
      <c r="A25" s="5">
        <v>24</v>
      </c>
      <c r="B25" s="6" t="s">
        <v>29</v>
      </c>
      <c r="C25" s="24" t="s">
        <v>2360</v>
      </c>
      <c r="D25" s="25"/>
      <c r="E25" s="7" t="s">
        <v>2361</v>
      </c>
      <c r="F25" s="24" t="s">
        <v>2362</v>
      </c>
      <c r="G25" s="25"/>
      <c r="H25" s="7" t="s">
        <v>2362</v>
      </c>
      <c r="I25" s="26">
        <v>34801</v>
      </c>
      <c r="J25" s="27"/>
      <c r="K25" s="24" t="s">
        <v>339</v>
      </c>
      <c r="L25" s="25"/>
      <c r="M25" s="9">
        <v>175</v>
      </c>
    </row>
    <row r="26" spans="1:13" ht="6" customHeight="1" x14ac:dyDescent="0.3">
      <c r="A26" s="5">
        <v>25</v>
      </c>
      <c r="B26" s="6" t="s">
        <v>16</v>
      </c>
      <c r="C26" s="24" t="s">
        <v>2363</v>
      </c>
      <c r="D26" s="25"/>
      <c r="E26" s="7" t="s">
        <v>2364</v>
      </c>
      <c r="F26" s="24" t="s">
        <v>2365</v>
      </c>
      <c r="G26" s="25"/>
      <c r="H26" s="7" t="s">
        <v>2365</v>
      </c>
      <c r="I26" s="26">
        <v>35950</v>
      </c>
      <c r="J26" s="27"/>
      <c r="K26" s="24" t="s">
        <v>1102</v>
      </c>
      <c r="L26" s="25"/>
      <c r="M26" s="9">
        <v>182</v>
      </c>
    </row>
    <row r="27" spans="1:13" ht="6" customHeight="1" x14ac:dyDescent="0.3">
      <c r="A27" s="5">
        <v>26</v>
      </c>
      <c r="B27" s="6" t="s">
        <v>29</v>
      </c>
      <c r="C27" s="24" t="s">
        <v>2366</v>
      </c>
      <c r="D27" s="25"/>
      <c r="E27" s="7" t="s">
        <v>2367</v>
      </c>
      <c r="F27" s="24" t="s">
        <v>2368</v>
      </c>
      <c r="G27" s="25"/>
      <c r="H27" s="7" t="s">
        <v>2368</v>
      </c>
      <c r="I27" s="26">
        <v>36571</v>
      </c>
      <c r="J27" s="27"/>
      <c r="K27" s="24" t="s">
        <v>2369</v>
      </c>
      <c r="L27" s="25"/>
      <c r="M27" s="9">
        <v>172</v>
      </c>
    </row>
    <row r="28" spans="1:13" ht="6" customHeight="1" x14ac:dyDescent="0.3">
      <c r="A28" s="20" t="s">
        <v>110</v>
      </c>
      <c r="B28" s="28"/>
      <c r="C28" s="21"/>
      <c r="D28" s="20" t="s">
        <v>111</v>
      </c>
      <c r="E28" s="28"/>
      <c r="F28" s="21"/>
      <c r="G28" s="20" t="s">
        <v>5</v>
      </c>
      <c r="H28" s="28"/>
      <c r="I28" s="21"/>
      <c r="J28" s="20" t="s">
        <v>6</v>
      </c>
      <c r="K28" s="21"/>
      <c r="L28" s="20" t="s">
        <v>112</v>
      </c>
      <c r="M28" s="21"/>
    </row>
    <row r="29" spans="1:13" ht="6" customHeight="1" x14ac:dyDescent="0.3">
      <c r="A29" s="24" t="s">
        <v>113</v>
      </c>
      <c r="B29" s="29"/>
      <c r="C29" s="25"/>
      <c r="D29" s="24" t="s">
        <v>2370</v>
      </c>
      <c r="E29" s="29"/>
      <c r="F29" s="25"/>
      <c r="G29" s="24" t="s">
        <v>2371</v>
      </c>
      <c r="H29" s="29"/>
      <c r="I29" s="25"/>
      <c r="J29" s="24" t="s">
        <v>2372</v>
      </c>
      <c r="K29" s="25"/>
      <c r="L29" s="24" t="s">
        <v>2373</v>
      </c>
      <c r="M29" s="25"/>
    </row>
    <row r="30" spans="1:13" ht="6" customHeight="1" x14ac:dyDescent="0.3">
      <c r="A30" s="24" t="s">
        <v>118</v>
      </c>
      <c r="B30" s="29"/>
      <c r="C30" s="25"/>
      <c r="D30" s="24" t="s">
        <v>2374</v>
      </c>
      <c r="E30" s="29"/>
      <c r="F30" s="25"/>
      <c r="G30" s="24" t="s">
        <v>2375</v>
      </c>
      <c r="H30" s="29"/>
      <c r="I30" s="25"/>
      <c r="J30" s="24" t="s">
        <v>2376</v>
      </c>
      <c r="K30" s="25"/>
      <c r="L30" s="24" t="s">
        <v>2373</v>
      </c>
      <c r="M30" s="25"/>
    </row>
    <row r="31" spans="1:13" ht="6" customHeight="1" x14ac:dyDescent="0.3">
      <c r="A31" s="24" t="s">
        <v>118</v>
      </c>
      <c r="B31" s="29"/>
      <c r="C31" s="25"/>
      <c r="D31" s="24" t="s">
        <v>2377</v>
      </c>
      <c r="E31" s="29"/>
      <c r="F31" s="25"/>
      <c r="G31" s="24" t="s">
        <v>2378</v>
      </c>
      <c r="H31" s="29"/>
      <c r="I31" s="25"/>
      <c r="J31" s="24" t="s">
        <v>2379</v>
      </c>
      <c r="K31" s="25"/>
      <c r="L31" s="24" t="s">
        <v>2373</v>
      </c>
      <c r="M31" s="25"/>
    </row>
    <row r="32" spans="1:13" ht="6" customHeight="1" x14ac:dyDescent="0.3">
      <c r="A32" s="24" t="s">
        <v>118</v>
      </c>
      <c r="B32" s="29"/>
      <c r="C32" s="25"/>
      <c r="D32" s="24" t="s">
        <v>2380</v>
      </c>
      <c r="E32" s="29"/>
      <c r="F32" s="25"/>
      <c r="G32" s="24" t="s">
        <v>2381</v>
      </c>
      <c r="H32" s="29"/>
      <c r="I32" s="25"/>
      <c r="J32" s="24" t="s">
        <v>2382</v>
      </c>
      <c r="K32" s="25"/>
      <c r="L32" s="24" t="s">
        <v>2373</v>
      </c>
      <c r="M32" s="25"/>
    </row>
    <row r="33" spans="1:14" ht="6" customHeight="1" x14ac:dyDescent="0.3">
      <c r="A33" s="24" t="s">
        <v>118</v>
      </c>
      <c r="B33" s="29"/>
      <c r="C33" s="25"/>
      <c r="D33" s="24" t="s">
        <v>2383</v>
      </c>
      <c r="E33" s="29"/>
      <c r="F33" s="25"/>
      <c r="G33" s="24" t="s">
        <v>2384</v>
      </c>
      <c r="H33" s="29"/>
      <c r="I33" s="25"/>
      <c r="J33" s="24" t="s">
        <v>2385</v>
      </c>
      <c r="K33" s="25"/>
      <c r="L33" s="24" t="s">
        <v>2078</v>
      </c>
      <c r="M33" s="25"/>
    </row>
    <row r="34" spans="1:14" ht="6" customHeight="1" x14ac:dyDescent="0.3">
      <c r="A34" s="24" t="s">
        <v>131</v>
      </c>
      <c r="B34" s="29"/>
      <c r="C34" s="25"/>
      <c r="D34" s="24" t="s">
        <v>2386</v>
      </c>
      <c r="E34" s="29"/>
      <c r="F34" s="25"/>
      <c r="G34" s="24" t="s">
        <v>2387</v>
      </c>
      <c r="H34" s="29"/>
      <c r="I34" s="25"/>
      <c r="J34" s="24" t="s">
        <v>2388</v>
      </c>
      <c r="K34" s="25"/>
      <c r="L34" s="24" t="s">
        <v>2373</v>
      </c>
      <c r="M34" s="25"/>
    </row>
    <row r="35" spans="1:14" ht="6" customHeight="1" x14ac:dyDescent="0.3">
      <c r="A35" s="24" t="s">
        <v>131</v>
      </c>
      <c r="B35" s="29"/>
      <c r="C35" s="25"/>
      <c r="D35" s="24" t="s">
        <v>2389</v>
      </c>
      <c r="E35" s="29"/>
      <c r="F35" s="25"/>
      <c r="G35" s="24" t="s">
        <v>2390</v>
      </c>
      <c r="H35" s="29"/>
      <c r="I35" s="25"/>
      <c r="J35" s="24" t="s">
        <v>2391</v>
      </c>
      <c r="K35" s="25"/>
      <c r="L35" s="24" t="s">
        <v>2373</v>
      </c>
      <c r="M35" s="25"/>
    </row>
    <row r="36" spans="1:14" ht="10" customHeight="1" x14ac:dyDescent="0.3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2"/>
    </row>
    <row r="37" spans="1:14" ht="8.25" customHeight="1" x14ac:dyDescent="0.3">
      <c r="A37" s="19" t="s">
        <v>2392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</row>
  </sheetData>
  <mergeCells count="150">
    <mergeCell ref="A36:M36"/>
    <mergeCell ref="A37:N37"/>
    <mergeCell ref="A34:C34"/>
    <mergeCell ref="D34:F34"/>
    <mergeCell ref="G34:I34"/>
    <mergeCell ref="J34:K34"/>
    <mergeCell ref="L34:M34"/>
    <mergeCell ref="A35:C35"/>
    <mergeCell ref="D35:F35"/>
    <mergeCell ref="G35:I35"/>
    <mergeCell ref="J35:K35"/>
    <mergeCell ref="L35:M35"/>
    <mergeCell ref="A32:C32"/>
    <mergeCell ref="D32:F32"/>
    <mergeCell ref="G32:I32"/>
    <mergeCell ref="J32:K32"/>
    <mergeCell ref="L32:M32"/>
    <mergeCell ref="A33:C33"/>
    <mergeCell ref="D33:F33"/>
    <mergeCell ref="G33:I33"/>
    <mergeCell ref="J33:K33"/>
    <mergeCell ref="L33:M33"/>
    <mergeCell ref="A30:C30"/>
    <mergeCell ref="D30:F30"/>
    <mergeCell ref="G30:I30"/>
    <mergeCell ref="J30:K30"/>
    <mergeCell ref="L30:M30"/>
    <mergeCell ref="A31:C31"/>
    <mergeCell ref="D31:F31"/>
    <mergeCell ref="G31:I31"/>
    <mergeCell ref="J31:K31"/>
    <mergeCell ref="L31:M31"/>
    <mergeCell ref="A28:C28"/>
    <mergeCell ref="D28:F28"/>
    <mergeCell ref="G28:I28"/>
    <mergeCell ref="J28:K28"/>
    <mergeCell ref="L28:M28"/>
    <mergeCell ref="A29:C29"/>
    <mergeCell ref="D29:F29"/>
    <mergeCell ref="G29:I29"/>
    <mergeCell ref="J29:K29"/>
    <mergeCell ref="L29:M29"/>
    <mergeCell ref="C25:D25"/>
    <mergeCell ref="F25:G25"/>
    <mergeCell ref="I25:J25"/>
    <mergeCell ref="K25:L25"/>
    <mergeCell ref="C26:D26"/>
    <mergeCell ref="F26:G26"/>
    <mergeCell ref="I26:J26"/>
    <mergeCell ref="K26:L26"/>
    <mergeCell ref="C27:D27"/>
    <mergeCell ref="F27:G27"/>
    <mergeCell ref="I27:J27"/>
    <mergeCell ref="K27:L27"/>
    <mergeCell ref="C22:D22"/>
    <mergeCell ref="F22:G22"/>
    <mergeCell ref="I22:J22"/>
    <mergeCell ref="K22:L22"/>
    <mergeCell ref="C23:D23"/>
    <mergeCell ref="F23:G23"/>
    <mergeCell ref="I23:J23"/>
    <mergeCell ref="K23:L23"/>
    <mergeCell ref="C24:D24"/>
    <mergeCell ref="F24:G24"/>
    <mergeCell ref="I24:J24"/>
    <mergeCell ref="K24:L24"/>
    <mergeCell ref="C19:D19"/>
    <mergeCell ref="F19:G19"/>
    <mergeCell ref="I19:J19"/>
    <mergeCell ref="K19:L19"/>
    <mergeCell ref="C20:D20"/>
    <mergeCell ref="F20:G20"/>
    <mergeCell ref="I20:J20"/>
    <mergeCell ref="K20:L20"/>
    <mergeCell ref="C21:D21"/>
    <mergeCell ref="F21:G21"/>
    <mergeCell ref="I21:J21"/>
    <mergeCell ref="K21:L21"/>
    <mergeCell ref="C16:D16"/>
    <mergeCell ref="F16:G16"/>
    <mergeCell ref="I16:J16"/>
    <mergeCell ref="K16:L16"/>
    <mergeCell ref="C17:D17"/>
    <mergeCell ref="F17:G17"/>
    <mergeCell ref="I17:J17"/>
    <mergeCell ref="K17:L17"/>
    <mergeCell ref="C18:D18"/>
    <mergeCell ref="F18:G18"/>
    <mergeCell ref="I18:J18"/>
    <mergeCell ref="K18:L18"/>
    <mergeCell ref="C13:D13"/>
    <mergeCell ref="F13:G13"/>
    <mergeCell ref="I13:J13"/>
    <mergeCell ref="K13:L13"/>
    <mergeCell ref="C14:D14"/>
    <mergeCell ref="F14:G14"/>
    <mergeCell ref="I14:J14"/>
    <mergeCell ref="K14:L14"/>
    <mergeCell ref="C15:D15"/>
    <mergeCell ref="F15:G15"/>
    <mergeCell ref="I15:J15"/>
    <mergeCell ref="K15:L15"/>
    <mergeCell ref="C10:D10"/>
    <mergeCell ref="F10:G10"/>
    <mergeCell ref="I10:J10"/>
    <mergeCell ref="K10:L10"/>
    <mergeCell ref="C11:D11"/>
    <mergeCell ref="F11:G11"/>
    <mergeCell ref="I11:J11"/>
    <mergeCell ref="K11:L11"/>
    <mergeCell ref="C12:D12"/>
    <mergeCell ref="F12:G12"/>
    <mergeCell ref="I12:J12"/>
    <mergeCell ref="K12:L12"/>
    <mergeCell ref="C7:D7"/>
    <mergeCell ref="F7:G7"/>
    <mergeCell ref="I7:J7"/>
    <mergeCell ref="K7:L7"/>
    <mergeCell ref="C8:D8"/>
    <mergeCell ref="F8:G8"/>
    <mergeCell ref="I8:J8"/>
    <mergeCell ref="K8:L8"/>
    <mergeCell ref="C9:D9"/>
    <mergeCell ref="F9:G9"/>
    <mergeCell ref="I9:J9"/>
    <mergeCell ref="K9:L9"/>
    <mergeCell ref="C4:D4"/>
    <mergeCell ref="F4:G4"/>
    <mergeCell ref="I4:J4"/>
    <mergeCell ref="K4:L4"/>
    <mergeCell ref="C5:D5"/>
    <mergeCell ref="F5:G5"/>
    <mergeCell ref="I5:J5"/>
    <mergeCell ref="K5:L5"/>
    <mergeCell ref="C6:D6"/>
    <mergeCell ref="F6:G6"/>
    <mergeCell ref="I6:J6"/>
    <mergeCell ref="K6:L6"/>
    <mergeCell ref="C1:D1"/>
    <mergeCell ref="F1:G1"/>
    <mergeCell ref="I1:J1"/>
    <mergeCell ref="K1:L1"/>
    <mergeCell ref="C2:D2"/>
    <mergeCell ref="F2:G2"/>
    <mergeCell ref="I2:J2"/>
    <mergeCell ref="K2:L2"/>
    <mergeCell ref="C3:D3"/>
    <mergeCell ref="F3:G3"/>
    <mergeCell ref="I3:J3"/>
    <mergeCell ref="K3:L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34"/>
  <sheetViews>
    <sheetView workbookViewId="0">
      <selection activeCell="E53" sqref="E53"/>
    </sheetView>
  </sheetViews>
  <sheetFormatPr defaultRowHeight="13" x14ac:dyDescent="0.3"/>
  <cols>
    <col min="1" max="1" width="1.796875" customWidth="1"/>
    <col min="2" max="2" width="2.69921875" customWidth="1"/>
    <col min="3" max="3" width="12.3984375" customWidth="1"/>
    <col min="4" max="4" width="11.796875" customWidth="1"/>
    <col min="5" max="5" width="5.296875" customWidth="1"/>
    <col min="6" max="6" width="15.09765625" customWidth="1"/>
    <col min="7" max="7" width="1.09765625" customWidth="1"/>
    <col min="8" max="8" width="8" customWidth="1"/>
    <col min="9" max="9" width="6.69921875" customWidth="1"/>
    <col min="10" max="10" width="14.3984375" customWidth="1"/>
    <col min="11" max="11" width="5.59765625" customWidth="1"/>
    <col min="12" max="12" width="7.796875" customWidth="1"/>
    <col min="13" max="13" width="2.69921875" customWidth="1"/>
  </cols>
  <sheetData>
    <row r="1" spans="1:12" ht="6" customHeight="1" x14ac:dyDescent="0.3">
      <c r="A1" s="1" t="s">
        <v>2</v>
      </c>
      <c r="B1" s="1" t="s">
        <v>3</v>
      </c>
      <c r="C1" s="3" t="s">
        <v>4</v>
      </c>
      <c r="D1" s="3" t="s">
        <v>5</v>
      </c>
      <c r="E1" s="20" t="s">
        <v>6</v>
      </c>
      <c r="F1" s="21"/>
      <c r="G1" s="33" t="s">
        <v>7</v>
      </c>
      <c r="H1" s="34"/>
      <c r="I1" s="2" t="s">
        <v>8</v>
      </c>
      <c r="J1" s="20" t="s">
        <v>9</v>
      </c>
      <c r="K1" s="21"/>
      <c r="L1" s="2" t="s">
        <v>10</v>
      </c>
    </row>
    <row r="2" spans="1:12" ht="6" customHeight="1" x14ac:dyDescent="0.3">
      <c r="A2" s="5">
        <v>1</v>
      </c>
      <c r="B2" s="7" t="s">
        <v>11</v>
      </c>
      <c r="C2" s="7" t="s">
        <v>2393</v>
      </c>
      <c r="D2" s="7" t="s">
        <v>2394</v>
      </c>
      <c r="E2" s="24" t="s">
        <v>2395</v>
      </c>
      <c r="F2" s="25"/>
      <c r="G2" s="24" t="s">
        <v>2393</v>
      </c>
      <c r="H2" s="25"/>
      <c r="I2" s="8">
        <v>32188</v>
      </c>
      <c r="J2" s="24" t="s">
        <v>90</v>
      </c>
      <c r="K2" s="25"/>
      <c r="L2" s="9">
        <v>189</v>
      </c>
    </row>
    <row r="3" spans="1:12" ht="6" customHeight="1" x14ac:dyDescent="0.3">
      <c r="A3" s="5">
        <v>2</v>
      </c>
      <c r="B3" s="7" t="s">
        <v>16</v>
      </c>
      <c r="C3" s="7" t="s">
        <v>2396</v>
      </c>
      <c r="D3" s="7" t="s">
        <v>2397</v>
      </c>
      <c r="E3" s="24" t="s">
        <v>2398</v>
      </c>
      <c r="F3" s="25"/>
      <c r="G3" s="24" t="s">
        <v>2399</v>
      </c>
      <c r="H3" s="25"/>
      <c r="I3" s="8">
        <v>36237</v>
      </c>
      <c r="J3" s="24" t="s">
        <v>105</v>
      </c>
      <c r="K3" s="25"/>
      <c r="L3" s="9">
        <v>184</v>
      </c>
    </row>
    <row r="4" spans="1:12" ht="6" customHeight="1" x14ac:dyDescent="0.3">
      <c r="A4" s="5">
        <v>3</v>
      </c>
      <c r="B4" s="7" t="s">
        <v>16</v>
      </c>
      <c r="C4" s="7" t="s">
        <v>2400</v>
      </c>
      <c r="D4" s="7" t="s">
        <v>2401</v>
      </c>
      <c r="E4" s="24" t="s">
        <v>2402</v>
      </c>
      <c r="F4" s="25"/>
      <c r="G4" s="24" t="s">
        <v>2400</v>
      </c>
      <c r="H4" s="25"/>
      <c r="I4" s="8">
        <v>30373</v>
      </c>
      <c r="J4" s="24" t="s">
        <v>639</v>
      </c>
      <c r="K4" s="25"/>
      <c r="L4" s="9">
        <v>188</v>
      </c>
    </row>
    <row r="5" spans="1:12" ht="6" customHeight="1" x14ac:dyDescent="0.3">
      <c r="A5" s="5">
        <v>4</v>
      </c>
      <c r="B5" s="7" t="s">
        <v>16</v>
      </c>
      <c r="C5" s="7" t="s">
        <v>2403</v>
      </c>
      <c r="D5" s="7" t="s">
        <v>2404</v>
      </c>
      <c r="E5" s="24" t="s">
        <v>2405</v>
      </c>
      <c r="F5" s="25"/>
      <c r="G5" s="24" t="s">
        <v>2403</v>
      </c>
      <c r="H5" s="25"/>
      <c r="I5" s="8">
        <v>35564</v>
      </c>
      <c r="J5" s="24" t="s">
        <v>50</v>
      </c>
      <c r="K5" s="25"/>
      <c r="L5" s="9">
        <v>187</v>
      </c>
    </row>
    <row r="6" spans="1:12" ht="6" customHeight="1" x14ac:dyDescent="0.3">
      <c r="A6" s="5">
        <v>5</v>
      </c>
      <c r="B6" s="7" t="s">
        <v>16</v>
      </c>
      <c r="C6" s="7" t="s">
        <v>2406</v>
      </c>
      <c r="D6" s="7" t="s">
        <v>2407</v>
      </c>
      <c r="E6" s="24" t="s">
        <v>2408</v>
      </c>
      <c r="F6" s="25"/>
      <c r="G6" s="24" t="s">
        <v>2409</v>
      </c>
      <c r="H6" s="25"/>
      <c r="I6" s="8">
        <v>34325</v>
      </c>
      <c r="J6" s="24" t="s">
        <v>306</v>
      </c>
      <c r="K6" s="25"/>
      <c r="L6" s="9">
        <v>170</v>
      </c>
    </row>
    <row r="7" spans="1:12" ht="6" customHeight="1" x14ac:dyDescent="0.3">
      <c r="A7" s="5">
        <v>6</v>
      </c>
      <c r="B7" s="7" t="s">
        <v>29</v>
      </c>
      <c r="C7" s="7" t="s">
        <v>2410</v>
      </c>
      <c r="D7" s="7" t="s">
        <v>2411</v>
      </c>
      <c r="E7" s="24" t="s">
        <v>2412</v>
      </c>
      <c r="F7" s="25"/>
      <c r="G7" s="24" t="s">
        <v>2413</v>
      </c>
      <c r="H7" s="25"/>
      <c r="I7" s="8">
        <v>34889</v>
      </c>
      <c r="J7" s="24" t="s">
        <v>2414</v>
      </c>
      <c r="K7" s="25"/>
      <c r="L7" s="9">
        <v>190</v>
      </c>
    </row>
    <row r="8" spans="1:12" ht="6" customHeight="1" x14ac:dyDescent="0.3">
      <c r="A8" s="5">
        <v>7</v>
      </c>
      <c r="B8" s="7" t="s">
        <v>45</v>
      </c>
      <c r="C8" s="7" t="s">
        <v>2415</v>
      </c>
      <c r="D8" s="7" t="s">
        <v>2416</v>
      </c>
      <c r="E8" s="24" t="s">
        <v>2417</v>
      </c>
      <c r="F8" s="25"/>
      <c r="G8" s="24" t="s">
        <v>2418</v>
      </c>
      <c r="H8" s="25"/>
      <c r="I8" s="8">
        <v>31083</v>
      </c>
      <c r="J8" s="24" t="s">
        <v>105</v>
      </c>
      <c r="K8" s="25"/>
      <c r="L8" s="9">
        <v>185</v>
      </c>
    </row>
    <row r="9" spans="1:12" ht="6" customHeight="1" x14ac:dyDescent="0.3">
      <c r="A9" s="5">
        <v>8</v>
      </c>
      <c r="B9" s="7" t="s">
        <v>29</v>
      </c>
      <c r="C9" s="7" t="s">
        <v>2419</v>
      </c>
      <c r="D9" s="7" t="s">
        <v>2420</v>
      </c>
      <c r="E9" s="24" t="s">
        <v>2421</v>
      </c>
      <c r="F9" s="25"/>
      <c r="G9" s="24" t="s">
        <v>2422</v>
      </c>
      <c r="H9" s="25"/>
      <c r="I9" s="8">
        <v>34585</v>
      </c>
      <c r="J9" s="24" t="s">
        <v>105</v>
      </c>
      <c r="K9" s="25"/>
      <c r="L9" s="9">
        <v>183</v>
      </c>
    </row>
    <row r="10" spans="1:12" ht="6" customHeight="1" x14ac:dyDescent="0.3">
      <c r="A10" s="5">
        <v>9</v>
      </c>
      <c r="B10" s="7" t="s">
        <v>45</v>
      </c>
      <c r="C10" s="7" t="s">
        <v>2423</v>
      </c>
      <c r="D10" s="7" t="s">
        <v>2424</v>
      </c>
      <c r="E10" s="24" t="s">
        <v>2425</v>
      </c>
      <c r="F10" s="25"/>
      <c r="G10" s="24" t="s">
        <v>2426</v>
      </c>
      <c r="H10" s="25"/>
      <c r="I10" s="8">
        <v>35009</v>
      </c>
      <c r="J10" s="24" t="s">
        <v>927</v>
      </c>
      <c r="K10" s="25"/>
      <c r="L10" s="9">
        <v>184</v>
      </c>
    </row>
    <row r="11" spans="1:12" ht="6" customHeight="1" x14ac:dyDescent="0.3">
      <c r="A11" s="5">
        <v>10</v>
      </c>
      <c r="B11" s="7" t="s">
        <v>45</v>
      </c>
      <c r="C11" s="7" t="s">
        <v>2427</v>
      </c>
      <c r="D11" s="7" t="s">
        <v>2428</v>
      </c>
      <c r="E11" s="24" t="s">
        <v>2429</v>
      </c>
      <c r="F11" s="25"/>
      <c r="G11" s="24" t="s">
        <v>2430</v>
      </c>
      <c r="H11" s="25"/>
      <c r="I11" s="8">
        <v>34556</v>
      </c>
      <c r="J11" s="24" t="s">
        <v>50</v>
      </c>
      <c r="K11" s="25"/>
      <c r="L11" s="9">
        <v>173</v>
      </c>
    </row>
    <row r="12" spans="1:12" ht="6" customHeight="1" x14ac:dyDescent="0.3">
      <c r="A12" s="5">
        <v>11</v>
      </c>
      <c r="B12" s="7" t="s">
        <v>45</v>
      </c>
      <c r="C12" s="7" t="s">
        <v>2431</v>
      </c>
      <c r="D12" s="7" t="s">
        <v>2432</v>
      </c>
      <c r="E12" s="24" t="s">
        <v>2433</v>
      </c>
      <c r="F12" s="25"/>
      <c r="G12" s="24" t="s">
        <v>2434</v>
      </c>
      <c r="H12" s="25"/>
      <c r="I12" s="8">
        <v>36474</v>
      </c>
      <c r="J12" s="24" t="s">
        <v>41</v>
      </c>
      <c r="K12" s="25"/>
      <c r="L12" s="9">
        <v>179</v>
      </c>
    </row>
    <row r="13" spans="1:12" ht="6" customHeight="1" x14ac:dyDescent="0.3">
      <c r="A13" s="5">
        <v>12</v>
      </c>
      <c r="B13" s="7" t="s">
        <v>11</v>
      </c>
      <c r="C13" s="7" t="s">
        <v>2435</v>
      </c>
      <c r="D13" s="7" t="s">
        <v>2436</v>
      </c>
      <c r="E13" s="24" t="s">
        <v>2437</v>
      </c>
      <c r="F13" s="25"/>
      <c r="G13" s="24" t="s">
        <v>2438</v>
      </c>
      <c r="H13" s="25"/>
      <c r="I13" s="8">
        <v>33986</v>
      </c>
      <c r="J13" s="24" t="s">
        <v>1884</v>
      </c>
      <c r="K13" s="25"/>
      <c r="L13" s="9">
        <v>192</v>
      </c>
    </row>
    <row r="14" spans="1:12" ht="6" customHeight="1" x14ac:dyDescent="0.3">
      <c r="A14" s="5">
        <v>13</v>
      </c>
      <c r="B14" s="7" t="s">
        <v>16</v>
      </c>
      <c r="C14" s="7" t="s">
        <v>2439</v>
      </c>
      <c r="D14" s="7" t="s">
        <v>2440</v>
      </c>
      <c r="E14" s="24" t="s">
        <v>2441</v>
      </c>
      <c r="F14" s="25"/>
      <c r="G14" s="24" t="s">
        <v>374</v>
      </c>
      <c r="H14" s="25"/>
      <c r="I14" s="8">
        <v>33490</v>
      </c>
      <c r="J14" s="24" t="s">
        <v>54</v>
      </c>
      <c r="K14" s="25"/>
      <c r="L14" s="9">
        <v>188</v>
      </c>
    </row>
    <row r="15" spans="1:12" ht="6" customHeight="1" x14ac:dyDescent="0.3">
      <c r="A15" s="5">
        <v>14</v>
      </c>
      <c r="B15" s="7" t="s">
        <v>29</v>
      </c>
      <c r="C15" s="7" t="s">
        <v>2442</v>
      </c>
      <c r="D15" s="7" t="s">
        <v>2443</v>
      </c>
      <c r="E15" s="24" t="s">
        <v>2444</v>
      </c>
      <c r="F15" s="25"/>
      <c r="G15" s="24" t="s">
        <v>2445</v>
      </c>
      <c r="H15" s="25"/>
      <c r="I15" s="8">
        <v>33701</v>
      </c>
      <c r="J15" s="24" t="s">
        <v>37</v>
      </c>
      <c r="K15" s="25"/>
      <c r="L15" s="9">
        <v>190</v>
      </c>
    </row>
    <row r="16" spans="1:12" ht="6" customHeight="1" x14ac:dyDescent="0.3">
      <c r="A16" s="5">
        <v>15</v>
      </c>
      <c r="B16" s="7" t="s">
        <v>45</v>
      </c>
      <c r="C16" s="7" t="s">
        <v>2446</v>
      </c>
      <c r="D16" s="7" t="s">
        <v>2447</v>
      </c>
      <c r="E16" s="24" t="s">
        <v>2448</v>
      </c>
      <c r="F16" s="25"/>
      <c r="G16" s="24" t="s">
        <v>2449</v>
      </c>
      <c r="H16" s="25"/>
      <c r="I16" s="8">
        <v>36321</v>
      </c>
      <c r="J16" s="24" t="s">
        <v>330</v>
      </c>
      <c r="K16" s="25"/>
      <c r="L16" s="9">
        <v>188</v>
      </c>
    </row>
    <row r="17" spans="1:12" ht="6" customHeight="1" x14ac:dyDescent="0.3">
      <c r="A17" s="5">
        <v>16</v>
      </c>
      <c r="B17" s="7" t="s">
        <v>29</v>
      </c>
      <c r="C17" s="7" t="s">
        <v>2450</v>
      </c>
      <c r="D17" s="7" t="s">
        <v>2451</v>
      </c>
      <c r="E17" s="24" t="s">
        <v>2452</v>
      </c>
      <c r="F17" s="25"/>
      <c r="G17" s="24" t="s">
        <v>2450</v>
      </c>
      <c r="H17" s="25"/>
      <c r="I17" s="8">
        <v>36569</v>
      </c>
      <c r="J17" s="24" t="s">
        <v>54</v>
      </c>
      <c r="K17" s="25"/>
      <c r="L17" s="9">
        <v>172</v>
      </c>
    </row>
    <row r="18" spans="1:12" ht="6" customHeight="1" x14ac:dyDescent="0.3">
      <c r="A18" s="5">
        <v>17</v>
      </c>
      <c r="B18" s="7" t="s">
        <v>29</v>
      </c>
      <c r="C18" s="7" t="s">
        <v>2453</v>
      </c>
      <c r="D18" s="7" t="s">
        <v>2454</v>
      </c>
      <c r="E18" s="24" t="s">
        <v>2455</v>
      </c>
      <c r="F18" s="25"/>
      <c r="G18" s="24" t="s">
        <v>2456</v>
      </c>
      <c r="H18" s="25"/>
      <c r="I18" s="8">
        <v>33988</v>
      </c>
      <c r="J18" s="24" t="s">
        <v>82</v>
      </c>
      <c r="K18" s="25"/>
      <c r="L18" s="9">
        <v>179</v>
      </c>
    </row>
    <row r="19" spans="1:12" ht="6" customHeight="1" x14ac:dyDescent="0.3">
      <c r="A19" s="5">
        <v>18</v>
      </c>
      <c r="B19" s="7" t="s">
        <v>29</v>
      </c>
      <c r="C19" s="7" t="s">
        <v>2457</v>
      </c>
      <c r="D19" s="7" t="s">
        <v>2458</v>
      </c>
      <c r="E19" s="24" t="s">
        <v>2459</v>
      </c>
      <c r="F19" s="25"/>
      <c r="G19" s="24" t="s">
        <v>2460</v>
      </c>
      <c r="H19" s="25"/>
      <c r="I19" s="8">
        <v>35502</v>
      </c>
      <c r="J19" s="24" t="s">
        <v>1884</v>
      </c>
      <c r="K19" s="25"/>
      <c r="L19" s="9">
        <v>180</v>
      </c>
    </row>
    <row r="20" spans="1:12" ht="6" customHeight="1" x14ac:dyDescent="0.3">
      <c r="A20" s="5">
        <v>19</v>
      </c>
      <c r="B20" s="7" t="s">
        <v>16</v>
      </c>
      <c r="C20" s="7" t="s">
        <v>2461</v>
      </c>
      <c r="D20" s="7" t="s">
        <v>2462</v>
      </c>
      <c r="E20" s="24" t="s">
        <v>2463</v>
      </c>
      <c r="F20" s="25"/>
      <c r="G20" s="24" t="s">
        <v>2464</v>
      </c>
      <c r="H20" s="25"/>
      <c r="I20" s="8">
        <v>37426</v>
      </c>
      <c r="J20" s="24" t="s">
        <v>54</v>
      </c>
      <c r="K20" s="25"/>
      <c r="L20" s="9">
        <v>176</v>
      </c>
    </row>
    <row r="21" spans="1:12" ht="6" customHeight="1" x14ac:dyDescent="0.3">
      <c r="A21" s="5">
        <v>20</v>
      </c>
      <c r="B21" s="7" t="s">
        <v>16</v>
      </c>
      <c r="C21" s="7" t="s">
        <v>2465</v>
      </c>
      <c r="D21" s="7" t="s">
        <v>2466</v>
      </c>
      <c r="E21" s="24" t="s">
        <v>2467</v>
      </c>
      <c r="F21" s="25"/>
      <c r="G21" s="24" t="s">
        <v>2468</v>
      </c>
      <c r="H21" s="25"/>
      <c r="I21" s="8">
        <v>34481</v>
      </c>
      <c r="J21" s="24" t="s">
        <v>50</v>
      </c>
      <c r="K21" s="25"/>
      <c r="L21" s="9">
        <v>182</v>
      </c>
    </row>
    <row r="22" spans="1:12" ht="6" customHeight="1" x14ac:dyDescent="0.3">
      <c r="A22" s="5">
        <v>21</v>
      </c>
      <c r="B22" s="7" t="s">
        <v>45</v>
      </c>
      <c r="C22" s="7" t="s">
        <v>2469</v>
      </c>
      <c r="D22" s="7" t="s">
        <v>2470</v>
      </c>
      <c r="E22" s="24" t="s">
        <v>2471</v>
      </c>
      <c r="F22" s="25"/>
      <c r="G22" s="24" t="s">
        <v>2472</v>
      </c>
      <c r="H22" s="25"/>
      <c r="I22" s="8">
        <v>34592</v>
      </c>
      <c r="J22" s="24" t="s">
        <v>2473</v>
      </c>
      <c r="K22" s="25"/>
      <c r="L22" s="9">
        <v>173</v>
      </c>
    </row>
    <row r="23" spans="1:12" ht="6" customHeight="1" x14ac:dyDescent="0.3">
      <c r="A23" s="5">
        <v>22</v>
      </c>
      <c r="B23" s="7" t="s">
        <v>11</v>
      </c>
      <c r="C23" s="7" t="s">
        <v>2474</v>
      </c>
      <c r="D23" s="7" t="s">
        <v>2475</v>
      </c>
      <c r="E23" s="24" t="s">
        <v>2476</v>
      </c>
      <c r="F23" s="25"/>
      <c r="G23" s="24" t="s">
        <v>2474</v>
      </c>
      <c r="H23" s="25"/>
      <c r="I23" s="8">
        <v>36422</v>
      </c>
      <c r="J23" s="24" t="s">
        <v>639</v>
      </c>
      <c r="K23" s="25"/>
      <c r="L23" s="9">
        <v>192</v>
      </c>
    </row>
    <row r="24" spans="1:12" ht="6" customHeight="1" x14ac:dyDescent="0.3">
      <c r="A24" s="5">
        <v>23</v>
      </c>
      <c r="B24" s="7" t="s">
        <v>29</v>
      </c>
      <c r="C24" s="7" t="s">
        <v>2477</v>
      </c>
      <c r="D24" s="7" t="s">
        <v>2478</v>
      </c>
      <c r="E24" s="24" t="s">
        <v>2479</v>
      </c>
      <c r="F24" s="25"/>
      <c r="G24" s="24" t="s">
        <v>2480</v>
      </c>
      <c r="H24" s="25"/>
      <c r="I24" s="8">
        <v>36034</v>
      </c>
      <c r="J24" s="24" t="s">
        <v>1884</v>
      </c>
      <c r="K24" s="25"/>
      <c r="L24" s="9">
        <v>181</v>
      </c>
    </row>
    <row r="25" spans="1:12" ht="6" customHeight="1" x14ac:dyDescent="0.3">
      <c r="A25" s="5">
        <v>24</v>
      </c>
      <c r="B25" s="7" t="s">
        <v>16</v>
      </c>
      <c r="C25" s="7" t="s">
        <v>2481</v>
      </c>
      <c r="D25" s="7" t="s">
        <v>2482</v>
      </c>
      <c r="E25" s="24" t="s">
        <v>2483</v>
      </c>
      <c r="F25" s="25"/>
      <c r="G25" s="24" t="s">
        <v>2484</v>
      </c>
      <c r="H25" s="25"/>
      <c r="I25" s="8">
        <v>37924</v>
      </c>
      <c r="J25" s="24" t="s">
        <v>82</v>
      </c>
      <c r="K25" s="25"/>
      <c r="L25" s="9">
        <v>187</v>
      </c>
    </row>
    <row r="26" spans="1:12" ht="6" customHeight="1" x14ac:dyDescent="0.3">
      <c r="A26" s="5">
        <v>25</v>
      </c>
      <c r="B26" s="7" t="s">
        <v>29</v>
      </c>
      <c r="C26" s="7" t="s">
        <v>2485</v>
      </c>
      <c r="D26" s="7" t="s">
        <v>2486</v>
      </c>
      <c r="E26" s="24" t="s">
        <v>2487</v>
      </c>
      <c r="F26" s="25"/>
      <c r="G26" s="24" t="s">
        <v>2488</v>
      </c>
      <c r="H26" s="25"/>
      <c r="I26" s="8">
        <v>34739</v>
      </c>
      <c r="J26" s="24" t="s">
        <v>639</v>
      </c>
      <c r="K26" s="25"/>
      <c r="L26" s="9">
        <v>172</v>
      </c>
    </row>
    <row r="27" spans="1:12" ht="6" customHeight="1" x14ac:dyDescent="0.3">
      <c r="A27" s="5">
        <v>26</v>
      </c>
      <c r="B27" s="7" t="s">
        <v>45</v>
      </c>
      <c r="C27" s="7" t="s">
        <v>2489</v>
      </c>
      <c r="D27" s="7" t="s">
        <v>2490</v>
      </c>
      <c r="E27" s="24" t="s">
        <v>2491</v>
      </c>
      <c r="F27" s="25"/>
      <c r="G27" s="24" t="s">
        <v>2492</v>
      </c>
      <c r="H27" s="25"/>
      <c r="I27" s="8">
        <v>37062</v>
      </c>
      <c r="J27" s="24" t="s">
        <v>82</v>
      </c>
      <c r="K27" s="25"/>
      <c r="L27" s="9">
        <v>185</v>
      </c>
    </row>
    <row r="28" spans="1:12" ht="6" customHeight="1" x14ac:dyDescent="0.3">
      <c r="A28" s="20" t="s">
        <v>110</v>
      </c>
      <c r="B28" s="28"/>
      <c r="C28" s="21"/>
      <c r="D28" s="20" t="s">
        <v>111</v>
      </c>
      <c r="E28" s="21"/>
      <c r="F28" s="20" t="s">
        <v>5</v>
      </c>
      <c r="G28" s="21"/>
      <c r="H28" s="20" t="s">
        <v>6</v>
      </c>
      <c r="I28" s="28"/>
      <c r="J28" s="21"/>
      <c r="K28" s="22" t="s">
        <v>112</v>
      </c>
      <c r="L28" s="23"/>
    </row>
    <row r="29" spans="1:12" ht="6" customHeight="1" x14ac:dyDescent="0.3">
      <c r="A29" s="24" t="s">
        <v>113</v>
      </c>
      <c r="B29" s="29"/>
      <c r="C29" s="25"/>
      <c r="D29" s="24" t="s">
        <v>2493</v>
      </c>
      <c r="E29" s="25"/>
      <c r="F29" s="24" t="s">
        <v>2494</v>
      </c>
      <c r="G29" s="25"/>
      <c r="H29" s="24" t="s">
        <v>2495</v>
      </c>
      <c r="I29" s="29"/>
      <c r="J29" s="25"/>
      <c r="K29" s="24" t="s">
        <v>1715</v>
      </c>
      <c r="L29" s="25"/>
    </row>
    <row r="30" spans="1:12" ht="6" customHeight="1" x14ac:dyDescent="0.3">
      <c r="A30" s="24" t="s">
        <v>118</v>
      </c>
      <c r="B30" s="29"/>
      <c r="C30" s="25"/>
      <c r="D30" s="24" t="s">
        <v>2496</v>
      </c>
      <c r="E30" s="25"/>
      <c r="F30" s="24" t="s">
        <v>2497</v>
      </c>
      <c r="G30" s="25"/>
      <c r="H30" s="24" t="s">
        <v>2498</v>
      </c>
      <c r="I30" s="29"/>
      <c r="J30" s="25"/>
      <c r="K30" s="24" t="s">
        <v>1715</v>
      </c>
      <c r="L30" s="25"/>
    </row>
    <row r="31" spans="1:12" ht="6" customHeight="1" x14ac:dyDescent="0.3">
      <c r="A31" s="24" t="s">
        <v>118</v>
      </c>
      <c r="B31" s="29"/>
      <c r="C31" s="25"/>
      <c r="D31" s="24" t="s">
        <v>2499</v>
      </c>
      <c r="E31" s="25"/>
      <c r="F31" s="24" t="s">
        <v>2500</v>
      </c>
      <c r="G31" s="25"/>
      <c r="H31" s="24" t="s">
        <v>2501</v>
      </c>
      <c r="I31" s="29"/>
      <c r="J31" s="25"/>
      <c r="K31" s="24" t="s">
        <v>1715</v>
      </c>
      <c r="L31" s="25"/>
    </row>
    <row r="32" spans="1:12" ht="6" customHeight="1" x14ac:dyDescent="0.3">
      <c r="A32" s="24" t="s">
        <v>131</v>
      </c>
      <c r="B32" s="29"/>
      <c r="C32" s="25"/>
      <c r="D32" s="24" t="s">
        <v>2502</v>
      </c>
      <c r="E32" s="25"/>
      <c r="F32" s="24" t="s">
        <v>2503</v>
      </c>
      <c r="G32" s="25"/>
      <c r="H32" s="24" t="s">
        <v>2502</v>
      </c>
      <c r="I32" s="29"/>
      <c r="J32" s="25"/>
      <c r="K32" s="24" t="s">
        <v>1715</v>
      </c>
      <c r="L32" s="25"/>
    </row>
    <row r="33" spans="1:13" ht="10" customHeight="1" x14ac:dyDescent="0.3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2"/>
    </row>
    <row r="34" spans="1:13" ht="8.25" customHeight="1" x14ac:dyDescent="0.3">
      <c r="A34" s="19" t="s">
        <v>2504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</row>
  </sheetData>
  <mergeCells count="108">
    <mergeCell ref="A32:C32"/>
    <mergeCell ref="D32:E32"/>
    <mergeCell ref="F32:G32"/>
    <mergeCell ref="H32:J32"/>
    <mergeCell ref="K32:L32"/>
    <mergeCell ref="A33:L33"/>
    <mergeCell ref="A34:M34"/>
    <mergeCell ref="A30:C30"/>
    <mergeCell ref="D30:E30"/>
    <mergeCell ref="F30:G30"/>
    <mergeCell ref="H30:J30"/>
    <mergeCell ref="K30:L30"/>
    <mergeCell ref="A31:C31"/>
    <mergeCell ref="D31:E31"/>
    <mergeCell ref="F31:G31"/>
    <mergeCell ref="H31:J31"/>
    <mergeCell ref="K31:L31"/>
    <mergeCell ref="A28:C28"/>
    <mergeCell ref="D28:E28"/>
    <mergeCell ref="F28:G28"/>
    <mergeCell ref="H28:J28"/>
    <mergeCell ref="K28:L28"/>
    <mergeCell ref="A29:C29"/>
    <mergeCell ref="D29:E29"/>
    <mergeCell ref="F29:G29"/>
    <mergeCell ref="H29:J29"/>
    <mergeCell ref="K29:L29"/>
    <mergeCell ref="E25:F25"/>
    <mergeCell ref="G25:H25"/>
    <mergeCell ref="J25:K25"/>
    <mergeCell ref="E26:F26"/>
    <mergeCell ref="G26:H26"/>
    <mergeCell ref="J26:K26"/>
    <mergeCell ref="E27:F27"/>
    <mergeCell ref="G27:H27"/>
    <mergeCell ref="J27:K27"/>
    <mergeCell ref="E22:F22"/>
    <mergeCell ref="G22:H22"/>
    <mergeCell ref="J22:K22"/>
    <mergeCell ref="E23:F23"/>
    <mergeCell ref="G23:H23"/>
    <mergeCell ref="J23:K23"/>
    <mergeCell ref="E24:F24"/>
    <mergeCell ref="G24:H24"/>
    <mergeCell ref="J24:K24"/>
    <mergeCell ref="E19:F19"/>
    <mergeCell ref="G19:H19"/>
    <mergeCell ref="J19:K19"/>
    <mergeCell ref="E20:F20"/>
    <mergeCell ref="G20:H20"/>
    <mergeCell ref="J20:K20"/>
    <mergeCell ref="E21:F21"/>
    <mergeCell ref="G21:H21"/>
    <mergeCell ref="J21:K21"/>
    <mergeCell ref="E16:F16"/>
    <mergeCell ref="G16:H16"/>
    <mergeCell ref="J16:K16"/>
    <mergeCell ref="E17:F17"/>
    <mergeCell ref="G17:H17"/>
    <mergeCell ref="J17:K17"/>
    <mergeCell ref="E18:F18"/>
    <mergeCell ref="G18:H18"/>
    <mergeCell ref="J18:K18"/>
    <mergeCell ref="E13:F13"/>
    <mergeCell ref="G13:H13"/>
    <mergeCell ref="J13:K13"/>
    <mergeCell ref="E14:F14"/>
    <mergeCell ref="G14:H14"/>
    <mergeCell ref="J14:K14"/>
    <mergeCell ref="E15:F15"/>
    <mergeCell ref="G15:H15"/>
    <mergeCell ref="J15:K15"/>
    <mergeCell ref="E10:F10"/>
    <mergeCell ref="G10:H10"/>
    <mergeCell ref="J10:K10"/>
    <mergeCell ref="E11:F11"/>
    <mergeCell ref="G11:H11"/>
    <mergeCell ref="J11:K11"/>
    <mergeCell ref="E12:F12"/>
    <mergeCell ref="G12:H12"/>
    <mergeCell ref="J12:K12"/>
    <mergeCell ref="E7:F7"/>
    <mergeCell ref="G7:H7"/>
    <mergeCell ref="J7:K7"/>
    <mergeCell ref="E8:F8"/>
    <mergeCell ref="G8:H8"/>
    <mergeCell ref="J8:K8"/>
    <mergeCell ref="E9:F9"/>
    <mergeCell ref="G9:H9"/>
    <mergeCell ref="J9:K9"/>
    <mergeCell ref="E4:F4"/>
    <mergeCell ref="G4:H4"/>
    <mergeCell ref="J4:K4"/>
    <mergeCell ref="E5:F5"/>
    <mergeCell ref="G5:H5"/>
    <mergeCell ref="J5:K5"/>
    <mergeCell ref="E6:F6"/>
    <mergeCell ref="G6:H6"/>
    <mergeCell ref="J6:K6"/>
    <mergeCell ref="E1:F1"/>
    <mergeCell ref="G1:H1"/>
    <mergeCell ref="J1:K1"/>
    <mergeCell ref="E2:F2"/>
    <mergeCell ref="G2:H2"/>
    <mergeCell ref="J2:K2"/>
    <mergeCell ref="E3:F3"/>
    <mergeCell ref="G3:H3"/>
    <mergeCell ref="J3:K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4"/>
  <sheetViews>
    <sheetView workbookViewId="0">
      <selection activeCell="E53" sqref="E53"/>
    </sheetView>
  </sheetViews>
  <sheetFormatPr defaultRowHeight="13" x14ac:dyDescent="0.3"/>
  <cols>
    <col min="1" max="1" width="1.796875" customWidth="1"/>
    <col min="2" max="2" width="3.296875" customWidth="1"/>
    <col min="3" max="3" width="13.09765625" customWidth="1"/>
    <col min="4" max="4" width="2.3984375" customWidth="1"/>
    <col min="5" max="5" width="16.8984375" customWidth="1"/>
    <col min="6" max="6" width="1.296875" customWidth="1"/>
    <col min="7" max="7" width="10.8984375" customWidth="1"/>
    <col min="8" max="8" width="3.09765625" customWidth="1"/>
    <col min="9" max="10" width="8" customWidth="1"/>
    <col min="11" max="11" width="8.8984375" customWidth="1"/>
    <col min="12" max="12" width="4.69921875" customWidth="1"/>
    <col min="13" max="13" width="9.796875" customWidth="1"/>
    <col min="14" max="14" width="2.69921875" customWidth="1"/>
  </cols>
  <sheetData>
    <row r="1" spans="1:13" ht="6" customHeight="1" x14ac:dyDescent="0.3">
      <c r="A1" s="1" t="s">
        <v>2</v>
      </c>
      <c r="B1" s="2" t="s">
        <v>3</v>
      </c>
      <c r="C1" s="20" t="s">
        <v>4</v>
      </c>
      <c r="D1" s="21"/>
      <c r="E1" s="20" t="s">
        <v>5</v>
      </c>
      <c r="F1" s="21"/>
      <c r="G1" s="4" t="s">
        <v>6</v>
      </c>
      <c r="H1" s="33" t="s">
        <v>7</v>
      </c>
      <c r="I1" s="34"/>
      <c r="J1" s="2" t="s">
        <v>8</v>
      </c>
      <c r="K1" s="20" t="s">
        <v>9</v>
      </c>
      <c r="L1" s="21"/>
      <c r="M1" s="2" t="s">
        <v>10</v>
      </c>
    </row>
    <row r="2" spans="1:13" ht="6" customHeight="1" x14ac:dyDescent="0.3">
      <c r="A2" s="5">
        <v>1</v>
      </c>
      <c r="B2" s="6" t="s">
        <v>11</v>
      </c>
      <c r="C2" s="24" t="s">
        <v>2505</v>
      </c>
      <c r="D2" s="25"/>
      <c r="E2" s="24" t="s">
        <v>2506</v>
      </c>
      <c r="F2" s="25"/>
      <c r="G2" s="7" t="s">
        <v>2507</v>
      </c>
      <c r="H2" s="24" t="s">
        <v>2507</v>
      </c>
      <c r="I2" s="25"/>
      <c r="J2" s="8">
        <v>32923</v>
      </c>
      <c r="K2" s="24" t="s">
        <v>1526</v>
      </c>
      <c r="L2" s="25"/>
      <c r="M2" s="9">
        <v>188</v>
      </c>
    </row>
    <row r="3" spans="1:13" ht="6" customHeight="1" x14ac:dyDescent="0.3">
      <c r="A3" s="5">
        <v>2</v>
      </c>
      <c r="B3" s="6" t="s">
        <v>16</v>
      </c>
      <c r="C3" s="24" t="s">
        <v>2508</v>
      </c>
      <c r="D3" s="25"/>
      <c r="E3" s="24" t="s">
        <v>2509</v>
      </c>
      <c r="F3" s="25"/>
      <c r="G3" s="7" t="s">
        <v>2510</v>
      </c>
      <c r="H3" s="24" t="s">
        <v>458</v>
      </c>
      <c r="I3" s="25"/>
      <c r="J3" s="8">
        <v>33091</v>
      </c>
      <c r="K3" s="24" t="s">
        <v>1526</v>
      </c>
      <c r="L3" s="25"/>
      <c r="M3" s="9">
        <v>180</v>
      </c>
    </row>
    <row r="4" spans="1:13" ht="6" customHeight="1" x14ac:dyDescent="0.3">
      <c r="A4" s="5">
        <v>3</v>
      </c>
      <c r="B4" s="6" t="s">
        <v>29</v>
      </c>
      <c r="C4" s="24" t="s">
        <v>2511</v>
      </c>
      <c r="D4" s="25"/>
      <c r="E4" s="24" t="s">
        <v>2512</v>
      </c>
      <c r="F4" s="25"/>
      <c r="G4" s="7" t="s">
        <v>2513</v>
      </c>
      <c r="H4" s="24" t="s">
        <v>2514</v>
      </c>
      <c r="I4" s="25"/>
      <c r="J4" s="8">
        <v>34209</v>
      </c>
      <c r="K4" s="24" t="s">
        <v>1526</v>
      </c>
      <c r="L4" s="25"/>
      <c r="M4" s="9">
        <v>185</v>
      </c>
    </row>
    <row r="5" spans="1:13" ht="6" customHeight="1" x14ac:dyDescent="0.3">
      <c r="A5" s="5">
        <v>4</v>
      </c>
      <c r="B5" s="6" t="s">
        <v>16</v>
      </c>
      <c r="C5" s="24" t="s">
        <v>2515</v>
      </c>
      <c r="D5" s="25"/>
      <c r="E5" s="24" t="s">
        <v>2516</v>
      </c>
      <c r="F5" s="25"/>
      <c r="G5" s="7" t="s">
        <v>2517</v>
      </c>
      <c r="H5" s="24" t="s">
        <v>2518</v>
      </c>
      <c r="I5" s="25"/>
      <c r="J5" s="8">
        <v>36421</v>
      </c>
      <c r="K5" s="24" t="s">
        <v>1526</v>
      </c>
      <c r="L5" s="25"/>
      <c r="M5" s="9">
        <v>183</v>
      </c>
    </row>
    <row r="6" spans="1:13" ht="6" customHeight="1" x14ac:dyDescent="0.3">
      <c r="A6" s="5">
        <v>5</v>
      </c>
      <c r="B6" s="6" t="s">
        <v>16</v>
      </c>
      <c r="C6" s="24" t="s">
        <v>2519</v>
      </c>
      <c r="D6" s="25"/>
      <c r="E6" s="24" t="s">
        <v>2520</v>
      </c>
      <c r="F6" s="25"/>
      <c r="G6" s="7" t="s">
        <v>2521</v>
      </c>
      <c r="H6" s="24" t="s">
        <v>2522</v>
      </c>
      <c r="I6" s="25"/>
      <c r="J6" s="8">
        <v>35769</v>
      </c>
      <c r="K6" s="24" t="s">
        <v>1526</v>
      </c>
      <c r="L6" s="25"/>
      <c r="M6" s="9">
        <v>179</v>
      </c>
    </row>
    <row r="7" spans="1:13" ht="6" customHeight="1" x14ac:dyDescent="0.3">
      <c r="A7" s="5">
        <v>6</v>
      </c>
      <c r="B7" s="6" t="s">
        <v>29</v>
      </c>
      <c r="C7" s="24" t="s">
        <v>2523</v>
      </c>
      <c r="D7" s="25"/>
      <c r="E7" s="24" t="s">
        <v>2524</v>
      </c>
      <c r="F7" s="25"/>
      <c r="G7" s="7" t="s">
        <v>2525</v>
      </c>
      <c r="H7" s="24" t="s">
        <v>2526</v>
      </c>
      <c r="I7" s="25"/>
      <c r="J7" s="8">
        <v>32874</v>
      </c>
      <c r="K7" s="24" t="s">
        <v>2527</v>
      </c>
      <c r="L7" s="25"/>
      <c r="M7" s="9">
        <v>182</v>
      </c>
    </row>
    <row r="8" spans="1:13" ht="6" customHeight="1" x14ac:dyDescent="0.3">
      <c r="A8" s="5">
        <v>7</v>
      </c>
      <c r="B8" s="6" t="s">
        <v>45</v>
      </c>
      <c r="C8" s="24" t="s">
        <v>2528</v>
      </c>
      <c r="D8" s="25"/>
      <c r="E8" s="24" t="s">
        <v>2529</v>
      </c>
      <c r="F8" s="25"/>
      <c r="G8" s="7" t="s">
        <v>2530</v>
      </c>
      <c r="H8" s="24" t="s">
        <v>2531</v>
      </c>
      <c r="I8" s="25"/>
      <c r="J8" s="8">
        <v>34000</v>
      </c>
      <c r="K8" s="24" t="s">
        <v>2532</v>
      </c>
      <c r="L8" s="25"/>
      <c r="M8" s="9">
        <v>176</v>
      </c>
    </row>
    <row r="9" spans="1:13" ht="6" customHeight="1" x14ac:dyDescent="0.3">
      <c r="A9" s="5">
        <v>8</v>
      </c>
      <c r="B9" s="6" t="s">
        <v>29</v>
      </c>
      <c r="C9" s="24" t="s">
        <v>2533</v>
      </c>
      <c r="D9" s="25"/>
      <c r="E9" s="24" t="s">
        <v>2534</v>
      </c>
      <c r="F9" s="25"/>
      <c r="G9" s="7" t="s">
        <v>2535</v>
      </c>
      <c r="H9" s="24" t="s">
        <v>2536</v>
      </c>
      <c r="I9" s="25"/>
      <c r="J9" s="8">
        <v>33988</v>
      </c>
      <c r="K9" s="24" t="s">
        <v>1526</v>
      </c>
      <c r="L9" s="25"/>
      <c r="M9" s="9">
        <v>174</v>
      </c>
    </row>
    <row r="10" spans="1:13" ht="6" customHeight="1" x14ac:dyDescent="0.3">
      <c r="A10" s="5">
        <v>9</v>
      </c>
      <c r="B10" s="6" t="s">
        <v>45</v>
      </c>
      <c r="C10" s="24" t="s">
        <v>2537</v>
      </c>
      <c r="D10" s="25"/>
      <c r="E10" s="24" t="s">
        <v>2538</v>
      </c>
      <c r="F10" s="25"/>
      <c r="G10" s="7" t="s">
        <v>2539</v>
      </c>
      <c r="H10" s="24" t="s">
        <v>2539</v>
      </c>
      <c r="I10" s="25"/>
      <c r="J10" s="8">
        <v>34323</v>
      </c>
      <c r="K10" s="24" t="s">
        <v>2540</v>
      </c>
      <c r="L10" s="25"/>
      <c r="M10" s="9">
        <v>192</v>
      </c>
    </row>
    <row r="11" spans="1:13" ht="6" customHeight="1" x14ac:dyDescent="0.3">
      <c r="A11" s="5">
        <v>10</v>
      </c>
      <c r="B11" s="6" t="s">
        <v>29</v>
      </c>
      <c r="C11" s="24" t="s">
        <v>2541</v>
      </c>
      <c r="D11" s="25"/>
      <c r="E11" s="24" t="s">
        <v>2542</v>
      </c>
      <c r="F11" s="25"/>
      <c r="G11" s="7" t="s">
        <v>2543</v>
      </c>
      <c r="H11" s="24" t="s">
        <v>2543</v>
      </c>
      <c r="I11" s="25"/>
      <c r="J11" s="8">
        <v>33218</v>
      </c>
      <c r="K11" s="24" t="s">
        <v>1526</v>
      </c>
      <c r="L11" s="25"/>
      <c r="M11" s="9">
        <v>174</v>
      </c>
    </row>
    <row r="12" spans="1:13" ht="6" customHeight="1" x14ac:dyDescent="0.3">
      <c r="A12" s="5">
        <v>11</v>
      </c>
      <c r="B12" s="6" t="s">
        <v>45</v>
      </c>
      <c r="C12" s="24" t="s">
        <v>2544</v>
      </c>
      <c r="D12" s="25"/>
      <c r="E12" s="24" t="s">
        <v>2545</v>
      </c>
      <c r="F12" s="25"/>
      <c r="G12" s="7" t="s">
        <v>2546</v>
      </c>
      <c r="H12" s="24" t="s">
        <v>2546</v>
      </c>
      <c r="I12" s="25"/>
      <c r="J12" s="8">
        <v>35387</v>
      </c>
      <c r="K12" s="24" t="s">
        <v>1526</v>
      </c>
      <c r="L12" s="25"/>
      <c r="M12" s="9">
        <v>176</v>
      </c>
    </row>
    <row r="13" spans="1:13" ht="6" customHeight="1" x14ac:dyDescent="0.3">
      <c r="A13" s="5">
        <v>12</v>
      </c>
      <c r="B13" s="6" t="s">
        <v>29</v>
      </c>
      <c r="C13" s="24" t="s">
        <v>2547</v>
      </c>
      <c r="D13" s="25"/>
      <c r="E13" s="24" t="s">
        <v>1645</v>
      </c>
      <c r="F13" s="25"/>
      <c r="G13" s="7" t="s">
        <v>2548</v>
      </c>
      <c r="H13" s="24" t="s">
        <v>2548</v>
      </c>
      <c r="I13" s="25"/>
      <c r="J13" s="8">
        <v>33132</v>
      </c>
      <c r="K13" s="24" t="s">
        <v>2540</v>
      </c>
      <c r="L13" s="25"/>
      <c r="M13" s="9">
        <v>190</v>
      </c>
    </row>
    <row r="14" spans="1:13" ht="6" customHeight="1" x14ac:dyDescent="0.3">
      <c r="A14" s="5">
        <v>13</v>
      </c>
      <c r="B14" s="6" t="s">
        <v>16</v>
      </c>
      <c r="C14" s="24" t="s">
        <v>2549</v>
      </c>
      <c r="D14" s="25"/>
      <c r="E14" s="24" t="s">
        <v>2550</v>
      </c>
      <c r="F14" s="25"/>
      <c r="G14" s="7" t="s">
        <v>2525</v>
      </c>
      <c r="H14" s="24" t="s">
        <v>2551</v>
      </c>
      <c r="I14" s="25"/>
      <c r="J14" s="8">
        <v>33970</v>
      </c>
      <c r="K14" s="24" t="s">
        <v>1526</v>
      </c>
      <c r="L14" s="25"/>
      <c r="M14" s="9">
        <v>176</v>
      </c>
    </row>
    <row r="15" spans="1:13" ht="6" customHeight="1" x14ac:dyDescent="0.3">
      <c r="A15" s="5">
        <v>14</v>
      </c>
      <c r="B15" s="6" t="s">
        <v>16</v>
      </c>
      <c r="C15" s="24" t="s">
        <v>2552</v>
      </c>
      <c r="D15" s="25"/>
      <c r="E15" s="24" t="s">
        <v>2553</v>
      </c>
      <c r="F15" s="25"/>
      <c r="G15" s="7" t="s">
        <v>2554</v>
      </c>
      <c r="H15" s="24" t="s">
        <v>2555</v>
      </c>
      <c r="I15" s="25"/>
      <c r="J15" s="8">
        <v>36397</v>
      </c>
      <c r="K15" s="24" t="s">
        <v>2532</v>
      </c>
      <c r="L15" s="25"/>
      <c r="M15" s="9">
        <v>188</v>
      </c>
    </row>
    <row r="16" spans="1:13" ht="6" customHeight="1" x14ac:dyDescent="0.3">
      <c r="A16" s="5">
        <v>15</v>
      </c>
      <c r="B16" s="6" t="s">
        <v>16</v>
      </c>
      <c r="C16" s="24" t="s">
        <v>2556</v>
      </c>
      <c r="D16" s="25"/>
      <c r="E16" s="24" t="s">
        <v>2557</v>
      </c>
      <c r="F16" s="25"/>
      <c r="G16" s="7" t="s">
        <v>2558</v>
      </c>
      <c r="H16" s="24" t="s">
        <v>2559</v>
      </c>
      <c r="I16" s="25"/>
      <c r="J16" s="8">
        <v>35780</v>
      </c>
      <c r="K16" s="24" t="s">
        <v>2540</v>
      </c>
      <c r="L16" s="25"/>
      <c r="M16" s="9">
        <v>175</v>
      </c>
    </row>
    <row r="17" spans="1:13" ht="6" customHeight="1" x14ac:dyDescent="0.3">
      <c r="A17" s="5">
        <v>16</v>
      </c>
      <c r="B17" s="6" t="s">
        <v>16</v>
      </c>
      <c r="C17" s="24" t="s">
        <v>2560</v>
      </c>
      <c r="D17" s="25"/>
      <c r="E17" s="24" t="s">
        <v>2561</v>
      </c>
      <c r="F17" s="25"/>
      <c r="G17" s="7" t="s">
        <v>2562</v>
      </c>
      <c r="H17" s="24" t="s">
        <v>2562</v>
      </c>
      <c r="I17" s="25"/>
      <c r="J17" s="8">
        <v>33063</v>
      </c>
      <c r="K17" s="24" t="s">
        <v>1526</v>
      </c>
      <c r="L17" s="25"/>
      <c r="M17" s="9">
        <v>185</v>
      </c>
    </row>
    <row r="18" spans="1:13" ht="6" customHeight="1" x14ac:dyDescent="0.3">
      <c r="A18" s="5">
        <v>17</v>
      </c>
      <c r="B18" s="6" t="s">
        <v>16</v>
      </c>
      <c r="C18" s="24" t="s">
        <v>2563</v>
      </c>
      <c r="D18" s="25"/>
      <c r="E18" s="24" t="s">
        <v>2564</v>
      </c>
      <c r="F18" s="25"/>
      <c r="G18" s="7" t="s">
        <v>2565</v>
      </c>
      <c r="H18" s="24" t="s">
        <v>2566</v>
      </c>
      <c r="I18" s="25"/>
      <c r="J18" s="8">
        <v>32968</v>
      </c>
      <c r="K18" s="24" t="s">
        <v>2540</v>
      </c>
      <c r="L18" s="25"/>
      <c r="M18" s="9">
        <v>172</v>
      </c>
    </row>
    <row r="19" spans="1:13" ht="6" customHeight="1" x14ac:dyDescent="0.3">
      <c r="A19" s="5">
        <v>18</v>
      </c>
      <c r="B19" s="6" t="s">
        <v>45</v>
      </c>
      <c r="C19" s="24" t="s">
        <v>2567</v>
      </c>
      <c r="D19" s="25"/>
      <c r="E19" s="24" t="s">
        <v>2568</v>
      </c>
      <c r="F19" s="25"/>
      <c r="G19" s="7" t="s">
        <v>2569</v>
      </c>
      <c r="H19" s="24" t="s">
        <v>2570</v>
      </c>
      <c r="I19" s="25"/>
      <c r="J19" s="8">
        <v>35850</v>
      </c>
      <c r="K19" s="24" t="s">
        <v>2571</v>
      </c>
      <c r="L19" s="25"/>
      <c r="M19" s="9">
        <v>174</v>
      </c>
    </row>
    <row r="20" spans="1:13" ht="6" customHeight="1" x14ac:dyDescent="0.3">
      <c r="A20" s="5">
        <v>19</v>
      </c>
      <c r="B20" s="6" t="s">
        <v>45</v>
      </c>
      <c r="C20" s="24" t="s">
        <v>2572</v>
      </c>
      <c r="D20" s="25"/>
      <c r="E20" s="24" t="s">
        <v>2573</v>
      </c>
      <c r="F20" s="25"/>
      <c r="G20" s="7" t="s">
        <v>2574</v>
      </c>
      <c r="H20" s="24" t="s">
        <v>2575</v>
      </c>
      <c r="I20" s="25"/>
      <c r="J20" s="8">
        <v>35296</v>
      </c>
      <c r="K20" s="24" t="s">
        <v>2540</v>
      </c>
      <c r="L20" s="25"/>
      <c r="M20" s="9">
        <v>180</v>
      </c>
    </row>
    <row r="21" spans="1:13" ht="6" customHeight="1" x14ac:dyDescent="0.3">
      <c r="A21" s="5">
        <v>20</v>
      </c>
      <c r="B21" s="6" t="s">
        <v>29</v>
      </c>
      <c r="C21" s="24" t="s">
        <v>2576</v>
      </c>
      <c r="D21" s="25"/>
      <c r="E21" s="24" t="s">
        <v>2577</v>
      </c>
      <c r="F21" s="25"/>
      <c r="G21" s="7" t="s">
        <v>2578</v>
      </c>
      <c r="H21" s="24" t="s">
        <v>2579</v>
      </c>
      <c r="I21" s="25"/>
      <c r="J21" s="8">
        <v>35165</v>
      </c>
      <c r="K21" s="24" t="s">
        <v>1526</v>
      </c>
      <c r="L21" s="25"/>
      <c r="M21" s="9">
        <v>183</v>
      </c>
    </row>
    <row r="22" spans="1:13" ht="6" customHeight="1" x14ac:dyDescent="0.3">
      <c r="A22" s="5">
        <v>21</v>
      </c>
      <c r="B22" s="6" t="s">
        <v>11</v>
      </c>
      <c r="C22" s="24" t="s">
        <v>2580</v>
      </c>
      <c r="D22" s="25"/>
      <c r="E22" s="24" t="s">
        <v>2581</v>
      </c>
      <c r="F22" s="25"/>
      <c r="G22" s="7" t="s">
        <v>2536</v>
      </c>
      <c r="H22" s="24" t="s">
        <v>2582</v>
      </c>
      <c r="I22" s="25"/>
      <c r="J22" s="8">
        <v>35209</v>
      </c>
      <c r="K22" s="24" t="s">
        <v>2532</v>
      </c>
      <c r="L22" s="25"/>
      <c r="M22" s="9">
        <v>186</v>
      </c>
    </row>
    <row r="23" spans="1:13" ht="6" customHeight="1" x14ac:dyDescent="0.3">
      <c r="A23" s="5">
        <v>22</v>
      </c>
      <c r="B23" s="6" t="s">
        <v>11</v>
      </c>
      <c r="C23" s="24" t="s">
        <v>2583</v>
      </c>
      <c r="D23" s="25"/>
      <c r="E23" s="24" t="s">
        <v>2584</v>
      </c>
      <c r="F23" s="25"/>
      <c r="G23" s="7" t="s">
        <v>2585</v>
      </c>
      <c r="H23" s="24" t="s">
        <v>2585</v>
      </c>
      <c r="I23" s="25"/>
      <c r="J23" s="8">
        <v>35840</v>
      </c>
      <c r="K23" s="24" t="s">
        <v>1526</v>
      </c>
      <c r="L23" s="25"/>
      <c r="M23" s="9">
        <v>180</v>
      </c>
    </row>
    <row r="24" spans="1:13" ht="6" customHeight="1" x14ac:dyDescent="0.3">
      <c r="A24" s="5">
        <v>23</v>
      </c>
      <c r="B24" s="6" t="s">
        <v>29</v>
      </c>
      <c r="C24" s="24" t="s">
        <v>2586</v>
      </c>
      <c r="D24" s="25"/>
      <c r="E24" s="24" t="s">
        <v>2587</v>
      </c>
      <c r="F24" s="25"/>
      <c r="G24" s="7" t="s">
        <v>2588</v>
      </c>
      <c r="H24" s="24" t="s">
        <v>2588</v>
      </c>
      <c r="I24" s="25"/>
      <c r="J24" s="8">
        <v>35360</v>
      </c>
      <c r="K24" s="24" t="s">
        <v>2540</v>
      </c>
      <c r="L24" s="25"/>
      <c r="M24" s="9">
        <v>168</v>
      </c>
    </row>
    <row r="25" spans="1:13" ht="6" customHeight="1" x14ac:dyDescent="0.3">
      <c r="A25" s="5">
        <v>24</v>
      </c>
      <c r="B25" s="6" t="s">
        <v>29</v>
      </c>
      <c r="C25" s="24" t="s">
        <v>2589</v>
      </c>
      <c r="D25" s="25"/>
      <c r="E25" s="24" t="s">
        <v>2590</v>
      </c>
      <c r="F25" s="25"/>
      <c r="G25" s="7" t="s">
        <v>2591</v>
      </c>
      <c r="H25" s="24" t="s">
        <v>2592</v>
      </c>
      <c r="I25" s="25"/>
      <c r="J25" s="8">
        <v>37090</v>
      </c>
      <c r="K25" s="24" t="s">
        <v>2527</v>
      </c>
      <c r="L25" s="25"/>
      <c r="M25" s="9">
        <v>180</v>
      </c>
    </row>
    <row r="26" spans="1:13" ht="6" customHeight="1" x14ac:dyDescent="0.3">
      <c r="A26" s="5">
        <v>25</v>
      </c>
      <c r="B26" s="6" t="s">
        <v>29</v>
      </c>
      <c r="C26" s="24" t="s">
        <v>2593</v>
      </c>
      <c r="D26" s="25"/>
      <c r="E26" s="24" t="s">
        <v>2594</v>
      </c>
      <c r="F26" s="25"/>
      <c r="G26" s="7" t="s">
        <v>2595</v>
      </c>
      <c r="H26" s="24" t="s">
        <v>2596</v>
      </c>
      <c r="I26" s="25"/>
      <c r="J26" s="8">
        <v>37307</v>
      </c>
      <c r="K26" s="24" t="s">
        <v>2597</v>
      </c>
      <c r="L26" s="25"/>
      <c r="M26" s="9">
        <v>182</v>
      </c>
    </row>
    <row r="27" spans="1:13" ht="6" customHeight="1" x14ac:dyDescent="0.3">
      <c r="A27" s="5">
        <v>26</v>
      </c>
      <c r="B27" s="6" t="s">
        <v>29</v>
      </c>
      <c r="C27" s="24" t="s">
        <v>2598</v>
      </c>
      <c r="D27" s="25"/>
      <c r="E27" s="24" t="s">
        <v>2599</v>
      </c>
      <c r="F27" s="25"/>
      <c r="G27" s="7" t="s">
        <v>2600</v>
      </c>
      <c r="H27" s="24" t="s">
        <v>2601</v>
      </c>
      <c r="I27" s="25"/>
      <c r="J27" s="8">
        <v>36978</v>
      </c>
      <c r="K27" s="24" t="s">
        <v>1526</v>
      </c>
      <c r="L27" s="25"/>
      <c r="M27" s="9">
        <v>174</v>
      </c>
    </row>
    <row r="28" spans="1:13" ht="6" customHeight="1" x14ac:dyDescent="0.3">
      <c r="A28" s="20" t="s">
        <v>110</v>
      </c>
      <c r="B28" s="28"/>
      <c r="C28" s="21"/>
      <c r="D28" s="20" t="s">
        <v>111</v>
      </c>
      <c r="E28" s="21"/>
      <c r="F28" s="20" t="s">
        <v>5</v>
      </c>
      <c r="G28" s="28"/>
      <c r="H28" s="21"/>
      <c r="I28" s="20" t="s">
        <v>6</v>
      </c>
      <c r="J28" s="28"/>
      <c r="K28" s="21"/>
      <c r="L28" s="20" t="s">
        <v>112</v>
      </c>
      <c r="M28" s="21"/>
    </row>
    <row r="29" spans="1:13" ht="6" customHeight="1" x14ac:dyDescent="0.3">
      <c r="A29" s="24" t="s">
        <v>113</v>
      </c>
      <c r="B29" s="29"/>
      <c r="C29" s="25"/>
      <c r="D29" s="24" t="s">
        <v>2602</v>
      </c>
      <c r="E29" s="25"/>
      <c r="F29" s="24" t="s">
        <v>2603</v>
      </c>
      <c r="G29" s="29"/>
      <c r="H29" s="25"/>
      <c r="I29" s="24" t="s">
        <v>2604</v>
      </c>
      <c r="J29" s="29"/>
      <c r="K29" s="25"/>
      <c r="L29" s="24" t="s">
        <v>349</v>
      </c>
      <c r="M29" s="25"/>
    </row>
    <row r="30" spans="1:13" ht="6" customHeight="1" x14ac:dyDescent="0.3">
      <c r="A30" s="24" t="s">
        <v>118</v>
      </c>
      <c r="B30" s="29"/>
      <c r="C30" s="25"/>
      <c r="D30" s="24" t="s">
        <v>2605</v>
      </c>
      <c r="E30" s="25"/>
      <c r="F30" s="24" t="s">
        <v>2606</v>
      </c>
      <c r="G30" s="29"/>
      <c r="H30" s="25"/>
      <c r="I30" s="24" t="s">
        <v>2604</v>
      </c>
      <c r="J30" s="29"/>
      <c r="K30" s="25"/>
      <c r="L30" s="24" t="s">
        <v>349</v>
      </c>
      <c r="M30" s="25"/>
    </row>
    <row r="31" spans="1:13" ht="6" customHeight="1" x14ac:dyDescent="0.3">
      <c r="A31" s="24" t="s">
        <v>118</v>
      </c>
      <c r="B31" s="29"/>
      <c r="C31" s="25"/>
      <c r="D31" s="24" t="s">
        <v>2607</v>
      </c>
      <c r="E31" s="25"/>
      <c r="F31" s="24" t="s">
        <v>2608</v>
      </c>
      <c r="G31" s="29"/>
      <c r="H31" s="25"/>
      <c r="I31" s="24" t="s">
        <v>2609</v>
      </c>
      <c r="J31" s="29"/>
      <c r="K31" s="25"/>
      <c r="L31" s="24" t="s">
        <v>349</v>
      </c>
      <c r="M31" s="25"/>
    </row>
    <row r="32" spans="1:13" ht="6" customHeight="1" x14ac:dyDescent="0.3">
      <c r="A32" s="24" t="s">
        <v>131</v>
      </c>
      <c r="B32" s="29"/>
      <c r="C32" s="25"/>
      <c r="D32" s="24" t="s">
        <v>2610</v>
      </c>
      <c r="E32" s="25"/>
      <c r="F32" s="24" t="s">
        <v>2611</v>
      </c>
      <c r="G32" s="29"/>
      <c r="H32" s="25"/>
      <c r="I32" s="24" t="s">
        <v>2612</v>
      </c>
      <c r="J32" s="29"/>
      <c r="K32" s="25"/>
      <c r="L32" s="24" t="s">
        <v>1468</v>
      </c>
      <c r="M32" s="25"/>
    </row>
    <row r="33" spans="1:14" ht="10" customHeight="1" x14ac:dyDescent="0.3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2"/>
    </row>
    <row r="34" spans="1:14" ht="8.25" customHeight="1" x14ac:dyDescent="0.3">
      <c r="A34" s="19" t="s">
        <v>2613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</sheetData>
  <mergeCells count="135">
    <mergeCell ref="A32:C32"/>
    <mergeCell ref="D32:E32"/>
    <mergeCell ref="F32:H32"/>
    <mergeCell ref="I32:K32"/>
    <mergeCell ref="L32:M32"/>
    <mergeCell ref="A33:M33"/>
    <mergeCell ref="A34:N34"/>
    <mergeCell ref="A30:C30"/>
    <mergeCell ref="D30:E30"/>
    <mergeCell ref="F30:H30"/>
    <mergeCell ref="I30:K30"/>
    <mergeCell ref="L30:M30"/>
    <mergeCell ref="A31:C31"/>
    <mergeCell ref="D31:E31"/>
    <mergeCell ref="F31:H31"/>
    <mergeCell ref="I31:K31"/>
    <mergeCell ref="L31:M31"/>
    <mergeCell ref="A28:C28"/>
    <mergeCell ref="D28:E28"/>
    <mergeCell ref="F28:H28"/>
    <mergeCell ref="I28:K28"/>
    <mergeCell ref="L28:M28"/>
    <mergeCell ref="A29:C29"/>
    <mergeCell ref="D29:E29"/>
    <mergeCell ref="F29:H29"/>
    <mergeCell ref="I29:K29"/>
    <mergeCell ref="L29:M29"/>
    <mergeCell ref="C25:D25"/>
    <mergeCell ref="E25:F25"/>
    <mergeCell ref="H25:I25"/>
    <mergeCell ref="K25:L25"/>
    <mergeCell ref="C26:D26"/>
    <mergeCell ref="E26:F26"/>
    <mergeCell ref="H26:I26"/>
    <mergeCell ref="K26:L26"/>
    <mergeCell ref="C27:D27"/>
    <mergeCell ref="E27:F27"/>
    <mergeCell ref="H27:I27"/>
    <mergeCell ref="K27:L27"/>
    <mergeCell ref="C22:D22"/>
    <mergeCell ref="E22:F22"/>
    <mergeCell ref="H22:I22"/>
    <mergeCell ref="K22:L22"/>
    <mergeCell ref="C23:D23"/>
    <mergeCell ref="E23:F23"/>
    <mergeCell ref="H23:I23"/>
    <mergeCell ref="K23:L23"/>
    <mergeCell ref="C24:D24"/>
    <mergeCell ref="E24:F24"/>
    <mergeCell ref="H24:I24"/>
    <mergeCell ref="K24:L24"/>
    <mergeCell ref="C19:D19"/>
    <mergeCell ref="E19:F19"/>
    <mergeCell ref="H19:I19"/>
    <mergeCell ref="K19:L19"/>
    <mergeCell ref="C20:D20"/>
    <mergeCell ref="E20:F20"/>
    <mergeCell ref="H20:I20"/>
    <mergeCell ref="K20:L20"/>
    <mergeCell ref="C21:D21"/>
    <mergeCell ref="E21:F21"/>
    <mergeCell ref="H21:I21"/>
    <mergeCell ref="K21:L21"/>
    <mergeCell ref="C16:D16"/>
    <mergeCell ref="E16:F16"/>
    <mergeCell ref="H16:I16"/>
    <mergeCell ref="K16:L16"/>
    <mergeCell ref="C17:D17"/>
    <mergeCell ref="E17:F17"/>
    <mergeCell ref="H17:I17"/>
    <mergeCell ref="K17:L17"/>
    <mergeCell ref="C18:D18"/>
    <mergeCell ref="E18:F18"/>
    <mergeCell ref="H18:I18"/>
    <mergeCell ref="K18:L18"/>
    <mergeCell ref="C13:D13"/>
    <mergeCell ref="E13:F13"/>
    <mergeCell ref="H13:I13"/>
    <mergeCell ref="K13:L13"/>
    <mergeCell ref="C14:D14"/>
    <mergeCell ref="E14:F14"/>
    <mergeCell ref="H14:I14"/>
    <mergeCell ref="K14:L14"/>
    <mergeCell ref="C15:D15"/>
    <mergeCell ref="E15:F15"/>
    <mergeCell ref="H15:I15"/>
    <mergeCell ref="K15:L15"/>
    <mergeCell ref="C10:D10"/>
    <mergeCell ref="E10:F10"/>
    <mergeCell ref="H10:I10"/>
    <mergeCell ref="K10:L10"/>
    <mergeCell ref="C11:D11"/>
    <mergeCell ref="E11:F11"/>
    <mergeCell ref="H11:I11"/>
    <mergeCell ref="K11:L11"/>
    <mergeCell ref="C12:D12"/>
    <mergeCell ref="E12:F12"/>
    <mergeCell ref="H12:I12"/>
    <mergeCell ref="K12:L12"/>
    <mergeCell ref="C7:D7"/>
    <mergeCell ref="E7:F7"/>
    <mergeCell ref="H7:I7"/>
    <mergeCell ref="K7:L7"/>
    <mergeCell ref="C8:D8"/>
    <mergeCell ref="E8:F8"/>
    <mergeCell ref="H8:I8"/>
    <mergeCell ref="K8:L8"/>
    <mergeCell ref="C9:D9"/>
    <mergeCell ref="E9:F9"/>
    <mergeCell ref="H9:I9"/>
    <mergeCell ref="K9:L9"/>
    <mergeCell ref="C4:D4"/>
    <mergeCell ref="E4:F4"/>
    <mergeCell ref="H4:I4"/>
    <mergeCell ref="K4:L4"/>
    <mergeCell ref="C5:D5"/>
    <mergeCell ref="E5:F5"/>
    <mergeCell ref="H5:I5"/>
    <mergeCell ref="K5:L5"/>
    <mergeCell ref="C6:D6"/>
    <mergeCell ref="E6:F6"/>
    <mergeCell ref="H6:I6"/>
    <mergeCell ref="K6:L6"/>
    <mergeCell ref="C1:D1"/>
    <mergeCell ref="E1:F1"/>
    <mergeCell ref="H1:I1"/>
    <mergeCell ref="K1:L1"/>
    <mergeCell ref="C2:D2"/>
    <mergeCell ref="E2:F2"/>
    <mergeCell ref="H2:I2"/>
    <mergeCell ref="K2:L2"/>
    <mergeCell ref="C3:D3"/>
    <mergeCell ref="E3:F3"/>
    <mergeCell ref="H3:I3"/>
    <mergeCell ref="K3:L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36"/>
  <sheetViews>
    <sheetView workbookViewId="0">
      <selection activeCell="E53" sqref="E53"/>
    </sheetView>
  </sheetViews>
  <sheetFormatPr defaultRowHeight="13" x14ac:dyDescent="0.3"/>
  <cols>
    <col min="1" max="1" width="1.796875" customWidth="1"/>
    <col min="2" max="2" width="3.296875" customWidth="1"/>
    <col min="3" max="3" width="13.09765625" customWidth="1"/>
    <col min="4" max="4" width="4.19921875" customWidth="1"/>
    <col min="5" max="5" width="16.3984375" customWidth="1"/>
    <col min="6" max="6" width="10.3984375" customWidth="1"/>
    <col min="7" max="7" width="11.59765625" customWidth="1"/>
    <col min="8" max="8" width="2" customWidth="1"/>
    <col min="9" max="9" width="6" customWidth="1"/>
    <col min="10" max="10" width="8.8984375" customWidth="1"/>
    <col min="11" max="11" width="4.8984375" customWidth="1"/>
    <col min="12" max="12" width="9.796875" customWidth="1"/>
    <col min="13" max="13" width="2.69921875" customWidth="1"/>
  </cols>
  <sheetData>
    <row r="1" spans="1:12" ht="6" customHeight="1" x14ac:dyDescent="0.3">
      <c r="A1" s="1" t="s">
        <v>2</v>
      </c>
      <c r="B1" s="2" t="s">
        <v>3</v>
      </c>
      <c r="C1" s="20" t="s">
        <v>4</v>
      </c>
      <c r="D1" s="21"/>
      <c r="E1" s="2" t="s">
        <v>5</v>
      </c>
      <c r="F1" s="4" t="s">
        <v>6</v>
      </c>
      <c r="G1" s="3" t="s">
        <v>7</v>
      </c>
      <c r="H1" s="20" t="s">
        <v>8</v>
      </c>
      <c r="I1" s="21"/>
      <c r="J1" s="20" t="s">
        <v>9</v>
      </c>
      <c r="K1" s="21"/>
      <c r="L1" s="2" t="s">
        <v>10</v>
      </c>
    </row>
    <row r="2" spans="1:12" ht="6" customHeight="1" x14ac:dyDescent="0.3">
      <c r="A2" s="5">
        <v>1</v>
      </c>
      <c r="B2" s="6" t="s">
        <v>11</v>
      </c>
      <c r="C2" s="24" t="s">
        <v>2614</v>
      </c>
      <c r="D2" s="25"/>
      <c r="E2" s="7" t="s">
        <v>2615</v>
      </c>
      <c r="F2" s="7" t="s">
        <v>2616</v>
      </c>
      <c r="G2" s="7" t="s">
        <v>2616</v>
      </c>
      <c r="H2" s="26">
        <v>35656</v>
      </c>
      <c r="I2" s="27"/>
      <c r="J2" s="24" t="s">
        <v>2617</v>
      </c>
      <c r="K2" s="25"/>
      <c r="L2" s="9">
        <v>190</v>
      </c>
    </row>
    <row r="3" spans="1:12" ht="6" customHeight="1" x14ac:dyDescent="0.3">
      <c r="A3" s="5">
        <v>2</v>
      </c>
      <c r="B3" s="6" t="s">
        <v>16</v>
      </c>
      <c r="C3" s="24" t="s">
        <v>2618</v>
      </c>
      <c r="D3" s="25"/>
      <c r="E3" s="7" t="s">
        <v>2619</v>
      </c>
      <c r="F3" s="7" t="s">
        <v>2620</v>
      </c>
      <c r="G3" s="7" t="s">
        <v>2621</v>
      </c>
      <c r="H3" s="26">
        <v>34460</v>
      </c>
      <c r="I3" s="27"/>
      <c r="J3" s="24" t="s">
        <v>528</v>
      </c>
      <c r="K3" s="25"/>
      <c r="L3" s="9">
        <v>173</v>
      </c>
    </row>
    <row r="4" spans="1:12" ht="6" customHeight="1" x14ac:dyDescent="0.3">
      <c r="A4" s="5">
        <v>3</v>
      </c>
      <c r="B4" s="6" t="s">
        <v>16</v>
      </c>
      <c r="C4" s="24" t="s">
        <v>2622</v>
      </c>
      <c r="D4" s="25"/>
      <c r="E4" s="7" t="s">
        <v>2623</v>
      </c>
      <c r="F4" s="7" t="s">
        <v>2624</v>
      </c>
      <c r="G4" s="7" t="s">
        <v>2624</v>
      </c>
      <c r="H4" s="26">
        <v>34165</v>
      </c>
      <c r="I4" s="27"/>
      <c r="J4" s="24" t="s">
        <v>528</v>
      </c>
      <c r="K4" s="25"/>
      <c r="L4" s="9">
        <v>187</v>
      </c>
    </row>
    <row r="5" spans="1:12" ht="6" customHeight="1" x14ac:dyDescent="0.3">
      <c r="A5" s="5">
        <v>4</v>
      </c>
      <c r="B5" s="6" t="s">
        <v>16</v>
      </c>
      <c r="C5" s="24" t="s">
        <v>2625</v>
      </c>
      <c r="D5" s="25"/>
      <c r="E5" s="7" t="s">
        <v>2626</v>
      </c>
      <c r="F5" s="7" t="s">
        <v>2627</v>
      </c>
      <c r="G5" s="7" t="s">
        <v>2627</v>
      </c>
      <c r="H5" s="26">
        <v>35445</v>
      </c>
      <c r="I5" s="27"/>
      <c r="J5" s="24" t="s">
        <v>528</v>
      </c>
      <c r="K5" s="25"/>
      <c r="L5" s="9">
        <v>185</v>
      </c>
    </row>
    <row r="6" spans="1:12" ht="6" customHeight="1" x14ac:dyDescent="0.3">
      <c r="A6" s="5">
        <v>5</v>
      </c>
      <c r="B6" s="6" t="s">
        <v>16</v>
      </c>
      <c r="C6" s="24" t="s">
        <v>2628</v>
      </c>
      <c r="D6" s="25"/>
      <c r="E6" s="7" t="s">
        <v>2629</v>
      </c>
      <c r="F6" s="7" t="s">
        <v>2630</v>
      </c>
      <c r="G6" s="7" t="s">
        <v>2631</v>
      </c>
      <c r="H6" s="26">
        <v>32833</v>
      </c>
      <c r="I6" s="27"/>
      <c r="J6" s="24" t="s">
        <v>2632</v>
      </c>
      <c r="K6" s="25"/>
      <c r="L6" s="9">
        <v>182</v>
      </c>
    </row>
    <row r="7" spans="1:12" ht="6" customHeight="1" x14ac:dyDescent="0.3">
      <c r="A7" s="5">
        <v>6</v>
      </c>
      <c r="B7" s="6" t="s">
        <v>16</v>
      </c>
      <c r="C7" s="24" t="s">
        <v>2633</v>
      </c>
      <c r="D7" s="25"/>
      <c r="E7" s="7" t="s">
        <v>2634</v>
      </c>
      <c r="F7" s="7" t="s">
        <v>2635</v>
      </c>
      <c r="G7" s="7" t="s">
        <v>2635</v>
      </c>
      <c r="H7" s="26">
        <v>33862</v>
      </c>
      <c r="I7" s="27"/>
      <c r="J7" s="24" t="s">
        <v>2632</v>
      </c>
      <c r="K7" s="25"/>
      <c r="L7" s="9">
        <v>173</v>
      </c>
    </row>
    <row r="8" spans="1:12" ht="6" customHeight="1" x14ac:dyDescent="0.3">
      <c r="A8" s="5">
        <v>7</v>
      </c>
      <c r="B8" s="6" t="s">
        <v>29</v>
      </c>
      <c r="C8" s="24" t="s">
        <v>2636</v>
      </c>
      <c r="D8" s="25"/>
      <c r="E8" s="7" t="s">
        <v>2637</v>
      </c>
      <c r="F8" s="7" t="s">
        <v>2638</v>
      </c>
      <c r="G8" s="7" t="s">
        <v>2521</v>
      </c>
      <c r="H8" s="26">
        <v>32721</v>
      </c>
      <c r="I8" s="27"/>
      <c r="J8" s="24" t="s">
        <v>2632</v>
      </c>
      <c r="K8" s="25"/>
      <c r="L8" s="9">
        <v>180</v>
      </c>
    </row>
    <row r="9" spans="1:12" ht="6" customHeight="1" x14ac:dyDescent="0.3">
      <c r="A9" s="5">
        <v>8</v>
      </c>
      <c r="B9" s="6" t="s">
        <v>29</v>
      </c>
      <c r="C9" s="24" t="s">
        <v>2639</v>
      </c>
      <c r="D9" s="25"/>
      <c r="E9" s="7" t="s">
        <v>2640</v>
      </c>
      <c r="F9" s="7" t="s">
        <v>2641</v>
      </c>
      <c r="G9" s="7" t="s">
        <v>2641</v>
      </c>
      <c r="H9" s="26">
        <v>34618</v>
      </c>
      <c r="I9" s="27"/>
      <c r="J9" s="24" t="s">
        <v>2632</v>
      </c>
      <c r="K9" s="25"/>
      <c r="L9" s="9">
        <v>176</v>
      </c>
    </row>
    <row r="10" spans="1:12" ht="6" customHeight="1" x14ac:dyDescent="0.3">
      <c r="A10" s="5">
        <v>9</v>
      </c>
      <c r="B10" s="6" t="s">
        <v>45</v>
      </c>
      <c r="C10" s="24" t="s">
        <v>2642</v>
      </c>
      <c r="D10" s="25"/>
      <c r="E10" s="7" t="s">
        <v>2643</v>
      </c>
      <c r="F10" s="7" t="s">
        <v>2644</v>
      </c>
      <c r="G10" s="7" t="s">
        <v>2645</v>
      </c>
      <c r="H10" s="26">
        <v>36660</v>
      </c>
      <c r="I10" s="27"/>
      <c r="J10" s="24" t="s">
        <v>2646</v>
      </c>
      <c r="K10" s="25"/>
      <c r="L10" s="9">
        <v>181</v>
      </c>
    </row>
    <row r="11" spans="1:12" ht="6" customHeight="1" x14ac:dyDescent="0.3">
      <c r="A11" s="5">
        <v>10</v>
      </c>
      <c r="B11" s="6" t="s">
        <v>45</v>
      </c>
      <c r="C11" s="24" t="s">
        <v>2647</v>
      </c>
      <c r="D11" s="25"/>
      <c r="E11" s="7" t="s">
        <v>2648</v>
      </c>
      <c r="F11" s="7" t="s">
        <v>2649</v>
      </c>
      <c r="G11" s="7" t="s">
        <v>2579</v>
      </c>
      <c r="H11" s="26">
        <v>33469</v>
      </c>
      <c r="I11" s="27"/>
      <c r="J11" s="24" t="s">
        <v>2632</v>
      </c>
      <c r="K11" s="25"/>
      <c r="L11" s="9">
        <v>172</v>
      </c>
    </row>
    <row r="12" spans="1:12" ht="6" customHeight="1" x14ac:dyDescent="0.3">
      <c r="A12" s="5">
        <v>11</v>
      </c>
      <c r="B12" s="6" t="s">
        <v>45</v>
      </c>
      <c r="C12" s="24" t="s">
        <v>2650</v>
      </c>
      <c r="D12" s="25"/>
      <c r="E12" s="7" t="s">
        <v>2651</v>
      </c>
      <c r="F12" s="7" t="s">
        <v>2652</v>
      </c>
      <c r="G12" s="7" t="s">
        <v>2653</v>
      </c>
      <c r="H12" s="26">
        <v>34274</v>
      </c>
      <c r="I12" s="27"/>
      <c r="J12" s="24" t="s">
        <v>2632</v>
      </c>
      <c r="K12" s="25"/>
      <c r="L12" s="9">
        <v>184</v>
      </c>
    </row>
    <row r="13" spans="1:12" ht="6" customHeight="1" x14ac:dyDescent="0.3">
      <c r="A13" s="5">
        <v>12</v>
      </c>
      <c r="B13" s="6" t="s">
        <v>16</v>
      </c>
      <c r="C13" s="24" t="s">
        <v>2654</v>
      </c>
      <c r="D13" s="25"/>
      <c r="E13" s="7" t="s">
        <v>2655</v>
      </c>
      <c r="F13" s="7" t="s">
        <v>2656</v>
      </c>
      <c r="G13" s="7" t="s">
        <v>2657</v>
      </c>
      <c r="H13" s="26">
        <v>36359</v>
      </c>
      <c r="I13" s="27"/>
      <c r="J13" s="24" t="s">
        <v>2632</v>
      </c>
      <c r="K13" s="25"/>
      <c r="L13" s="9">
        <v>171</v>
      </c>
    </row>
    <row r="14" spans="1:12" ht="6" customHeight="1" x14ac:dyDescent="0.3">
      <c r="A14" s="5">
        <v>13</v>
      </c>
      <c r="B14" s="6" t="s">
        <v>16</v>
      </c>
      <c r="C14" s="24" t="s">
        <v>2658</v>
      </c>
      <c r="D14" s="25"/>
      <c r="E14" s="7" t="s">
        <v>2659</v>
      </c>
      <c r="F14" s="7" t="s">
        <v>2660</v>
      </c>
      <c r="G14" s="7" t="s">
        <v>2661</v>
      </c>
      <c r="H14" s="26">
        <v>33749</v>
      </c>
      <c r="I14" s="27"/>
      <c r="J14" s="24" t="s">
        <v>2632</v>
      </c>
      <c r="K14" s="25"/>
      <c r="L14" s="9">
        <v>171</v>
      </c>
    </row>
    <row r="15" spans="1:12" ht="6" customHeight="1" x14ac:dyDescent="0.3">
      <c r="A15" s="5">
        <v>14</v>
      </c>
      <c r="B15" s="6" t="s">
        <v>29</v>
      </c>
      <c r="C15" s="24" t="s">
        <v>2662</v>
      </c>
      <c r="D15" s="25"/>
      <c r="E15" s="7" t="s">
        <v>2663</v>
      </c>
      <c r="F15" s="7" t="s">
        <v>2664</v>
      </c>
      <c r="G15" s="7" t="s">
        <v>2664</v>
      </c>
      <c r="H15" s="26">
        <v>33819</v>
      </c>
      <c r="I15" s="27"/>
      <c r="J15" s="24" t="s">
        <v>2632</v>
      </c>
      <c r="K15" s="25"/>
      <c r="L15" s="9">
        <v>177</v>
      </c>
    </row>
    <row r="16" spans="1:12" ht="6" customHeight="1" x14ac:dyDescent="0.3">
      <c r="A16" s="5">
        <v>15</v>
      </c>
      <c r="B16" s="6" t="s">
        <v>29</v>
      </c>
      <c r="C16" s="24" t="s">
        <v>2665</v>
      </c>
      <c r="D16" s="25"/>
      <c r="E16" s="7" t="s">
        <v>2666</v>
      </c>
      <c r="F16" s="7" t="s">
        <v>2667</v>
      </c>
      <c r="G16" s="7" t="s">
        <v>2667</v>
      </c>
      <c r="H16" s="26">
        <v>35493</v>
      </c>
      <c r="I16" s="27"/>
      <c r="J16" s="24" t="s">
        <v>528</v>
      </c>
      <c r="K16" s="25"/>
      <c r="L16" s="9">
        <v>182</v>
      </c>
    </row>
    <row r="17" spans="1:12" ht="6" customHeight="1" x14ac:dyDescent="0.3">
      <c r="A17" s="5">
        <v>16</v>
      </c>
      <c r="B17" s="6" t="s">
        <v>29</v>
      </c>
      <c r="C17" s="24" t="s">
        <v>2668</v>
      </c>
      <c r="D17" s="25"/>
      <c r="E17" s="7" t="s">
        <v>2669</v>
      </c>
      <c r="F17" s="7" t="s">
        <v>2670</v>
      </c>
      <c r="G17" s="7" t="s">
        <v>2671</v>
      </c>
      <c r="H17" s="26">
        <v>35468</v>
      </c>
      <c r="I17" s="27"/>
      <c r="J17" s="24" t="s">
        <v>528</v>
      </c>
      <c r="K17" s="25"/>
      <c r="L17" s="9">
        <v>176</v>
      </c>
    </row>
    <row r="18" spans="1:12" ht="6" customHeight="1" x14ac:dyDescent="0.3">
      <c r="A18" s="5">
        <v>17</v>
      </c>
      <c r="B18" s="6" t="s">
        <v>16</v>
      </c>
      <c r="C18" s="24" t="s">
        <v>2672</v>
      </c>
      <c r="D18" s="25"/>
      <c r="E18" s="7" t="s">
        <v>2673</v>
      </c>
      <c r="F18" s="7" t="s">
        <v>2674</v>
      </c>
      <c r="G18" s="7" t="s">
        <v>2674</v>
      </c>
      <c r="H18" s="26">
        <v>36200</v>
      </c>
      <c r="I18" s="27"/>
      <c r="J18" s="24" t="s">
        <v>1843</v>
      </c>
      <c r="K18" s="25"/>
      <c r="L18" s="9">
        <v>182</v>
      </c>
    </row>
    <row r="19" spans="1:12" ht="6" customHeight="1" x14ac:dyDescent="0.3">
      <c r="A19" s="5">
        <v>18</v>
      </c>
      <c r="B19" s="6" t="s">
        <v>29</v>
      </c>
      <c r="C19" s="24" t="s">
        <v>2675</v>
      </c>
      <c r="D19" s="25"/>
      <c r="E19" s="7" t="s">
        <v>2676</v>
      </c>
      <c r="F19" s="7" t="s">
        <v>2677</v>
      </c>
      <c r="G19" s="7" t="s">
        <v>2678</v>
      </c>
      <c r="H19" s="26">
        <v>32899</v>
      </c>
      <c r="I19" s="27"/>
      <c r="J19" s="24" t="s">
        <v>1843</v>
      </c>
      <c r="K19" s="25"/>
      <c r="L19" s="9">
        <v>169</v>
      </c>
    </row>
    <row r="20" spans="1:12" ht="6" customHeight="1" x14ac:dyDescent="0.3">
      <c r="A20" s="5">
        <v>19</v>
      </c>
      <c r="B20" s="6" t="s">
        <v>45</v>
      </c>
      <c r="C20" s="24" t="s">
        <v>2679</v>
      </c>
      <c r="D20" s="25"/>
      <c r="E20" s="7" t="s">
        <v>2680</v>
      </c>
      <c r="F20" s="7" t="s">
        <v>2681</v>
      </c>
      <c r="G20" s="7" t="s">
        <v>2682</v>
      </c>
      <c r="H20" s="26">
        <v>33801</v>
      </c>
      <c r="I20" s="27"/>
      <c r="J20" s="24" t="s">
        <v>1843</v>
      </c>
      <c r="K20" s="25"/>
      <c r="L20" s="9">
        <v>172</v>
      </c>
    </row>
    <row r="21" spans="1:12" ht="6" customHeight="1" x14ac:dyDescent="0.3">
      <c r="A21" s="5">
        <v>20</v>
      </c>
      <c r="B21" s="6" t="s">
        <v>45</v>
      </c>
      <c r="C21" s="24" t="s">
        <v>2683</v>
      </c>
      <c r="D21" s="25"/>
      <c r="E21" s="7" t="s">
        <v>2684</v>
      </c>
      <c r="F21" s="7" t="s">
        <v>2685</v>
      </c>
      <c r="G21" s="7" t="s">
        <v>2685</v>
      </c>
      <c r="H21" s="26">
        <v>34851</v>
      </c>
      <c r="I21" s="27"/>
      <c r="J21" s="24" t="s">
        <v>2120</v>
      </c>
      <c r="K21" s="25"/>
      <c r="L21" s="9">
        <v>174</v>
      </c>
    </row>
    <row r="22" spans="1:12" ht="6" customHeight="1" x14ac:dyDescent="0.3">
      <c r="A22" s="5">
        <v>21</v>
      </c>
      <c r="B22" s="6" t="s">
        <v>11</v>
      </c>
      <c r="C22" s="24" t="s">
        <v>2686</v>
      </c>
      <c r="D22" s="25"/>
      <c r="E22" s="7" t="s">
        <v>2687</v>
      </c>
      <c r="F22" s="7" t="s">
        <v>2688</v>
      </c>
      <c r="G22" s="7" t="s">
        <v>2688</v>
      </c>
      <c r="H22" s="26">
        <v>33521</v>
      </c>
      <c r="I22" s="27"/>
      <c r="J22" s="24" t="s">
        <v>2632</v>
      </c>
      <c r="K22" s="25"/>
      <c r="L22" s="9">
        <v>185</v>
      </c>
    </row>
    <row r="23" spans="1:12" ht="6" customHeight="1" x14ac:dyDescent="0.3">
      <c r="A23" s="5">
        <v>22</v>
      </c>
      <c r="B23" s="6" t="s">
        <v>11</v>
      </c>
      <c r="C23" s="24" t="s">
        <v>2689</v>
      </c>
      <c r="D23" s="25"/>
      <c r="E23" s="7" t="s">
        <v>2690</v>
      </c>
      <c r="F23" s="7" t="s">
        <v>2691</v>
      </c>
      <c r="G23" s="7" t="s">
        <v>2691</v>
      </c>
      <c r="H23" s="26">
        <v>36656</v>
      </c>
      <c r="I23" s="27"/>
      <c r="J23" s="24" t="s">
        <v>528</v>
      </c>
      <c r="K23" s="25"/>
      <c r="L23" s="9">
        <v>186</v>
      </c>
    </row>
    <row r="24" spans="1:12" ht="6" customHeight="1" x14ac:dyDescent="0.3">
      <c r="A24" s="5">
        <v>23</v>
      </c>
      <c r="B24" s="6" t="s">
        <v>29</v>
      </c>
      <c r="C24" s="24" t="s">
        <v>2692</v>
      </c>
      <c r="D24" s="25"/>
      <c r="E24" s="7" t="s">
        <v>2693</v>
      </c>
      <c r="F24" s="7" t="s">
        <v>2694</v>
      </c>
      <c r="G24" s="7" t="s">
        <v>2694</v>
      </c>
      <c r="H24" s="26">
        <v>34599</v>
      </c>
      <c r="I24" s="27"/>
      <c r="J24" s="24" t="s">
        <v>2632</v>
      </c>
      <c r="K24" s="25"/>
      <c r="L24" s="9">
        <v>192</v>
      </c>
    </row>
    <row r="25" spans="1:12" ht="6" customHeight="1" x14ac:dyDescent="0.3">
      <c r="A25" s="5">
        <v>24</v>
      </c>
      <c r="B25" s="6" t="s">
        <v>29</v>
      </c>
      <c r="C25" s="24" t="s">
        <v>2695</v>
      </c>
      <c r="D25" s="25"/>
      <c r="E25" s="7" t="s">
        <v>2696</v>
      </c>
      <c r="F25" s="7" t="s">
        <v>2649</v>
      </c>
      <c r="G25" s="7" t="s">
        <v>2697</v>
      </c>
      <c r="H25" s="26">
        <v>36148</v>
      </c>
      <c r="I25" s="27"/>
      <c r="J25" s="24" t="s">
        <v>2632</v>
      </c>
      <c r="K25" s="25"/>
      <c r="L25" s="9">
        <v>178</v>
      </c>
    </row>
    <row r="26" spans="1:12" ht="6" customHeight="1" x14ac:dyDescent="0.3">
      <c r="A26" s="5">
        <v>25</v>
      </c>
      <c r="B26" s="6" t="s">
        <v>45</v>
      </c>
      <c r="C26" s="24" t="s">
        <v>2698</v>
      </c>
      <c r="D26" s="25"/>
      <c r="E26" s="7" t="s">
        <v>2699</v>
      </c>
      <c r="F26" s="7" t="s">
        <v>2700</v>
      </c>
      <c r="G26" s="7" t="s">
        <v>2701</v>
      </c>
      <c r="H26" s="26">
        <v>36975</v>
      </c>
      <c r="I26" s="27"/>
      <c r="J26" s="24" t="s">
        <v>2617</v>
      </c>
      <c r="K26" s="25"/>
      <c r="L26" s="9">
        <v>173</v>
      </c>
    </row>
    <row r="27" spans="1:12" ht="6" customHeight="1" x14ac:dyDescent="0.3">
      <c r="A27" s="5">
        <v>26</v>
      </c>
      <c r="B27" s="6" t="s">
        <v>29</v>
      </c>
      <c r="C27" s="24" t="s">
        <v>2702</v>
      </c>
      <c r="D27" s="25"/>
      <c r="E27" s="7" t="s">
        <v>2703</v>
      </c>
      <c r="F27" s="7" t="s">
        <v>2704</v>
      </c>
      <c r="G27" s="7" t="s">
        <v>2705</v>
      </c>
      <c r="H27" s="26">
        <v>34087</v>
      </c>
      <c r="I27" s="27"/>
      <c r="J27" s="24" t="s">
        <v>555</v>
      </c>
      <c r="K27" s="25"/>
      <c r="L27" s="9">
        <v>184</v>
      </c>
    </row>
    <row r="28" spans="1:12" ht="6" customHeight="1" x14ac:dyDescent="0.3">
      <c r="A28" s="20" t="s">
        <v>110</v>
      </c>
      <c r="B28" s="28"/>
      <c r="C28" s="21"/>
      <c r="D28" s="20" t="s">
        <v>111</v>
      </c>
      <c r="E28" s="21"/>
      <c r="F28" s="20" t="s">
        <v>5</v>
      </c>
      <c r="G28" s="28"/>
      <c r="H28" s="21"/>
      <c r="I28" s="20" t="s">
        <v>6</v>
      </c>
      <c r="J28" s="21"/>
      <c r="K28" s="20" t="s">
        <v>112</v>
      </c>
      <c r="L28" s="21"/>
    </row>
    <row r="29" spans="1:12" ht="6" customHeight="1" x14ac:dyDescent="0.3">
      <c r="A29" s="24" t="s">
        <v>113</v>
      </c>
      <c r="B29" s="29"/>
      <c r="C29" s="25"/>
      <c r="D29" s="24" t="s">
        <v>2706</v>
      </c>
      <c r="E29" s="25"/>
      <c r="F29" s="24" t="s">
        <v>2707</v>
      </c>
      <c r="G29" s="29"/>
      <c r="H29" s="25"/>
      <c r="I29" s="24" t="s">
        <v>2708</v>
      </c>
      <c r="J29" s="25"/>
      <c r="K29" s="24" t="s">
        <v>353</v>
      </c>
      <c r="L29" s="25"/>
    </row>
    <row r="30" spans="1:12" ht="6" customHeight="1" x14ac:dyDescent="0.3">
      <c r="A30" s="24" t="s">
        <v>118</v>
      </c>
      <c r="B30" s="29"/>
      <c r="C30" s="25"/>
      <c r="D30" s="24" t="s">
        <v>2709</v>
      </c>
      <c r="E30" s="25"/>
      <c r="F30" s="24" t="s">
        <v>2710</v>
      </c>
      <c r="G30" s="29"/>
      <c r="H30" s="25"/>
      <c r="I30" s="24" t="s">
        <v>2711</v>
      </c>
      <c r="J30" s="25"/>
      <c r="K30" s="24" t="s">
        <v>2712</v>
      </c>
      <c r="L30" s="25"/>
    </row>
    <row r="31" spans="1:12" ht="6" customHeight="1" x14ac:dyDescent="0.3">
      <c r="A31" s="24" t="s">
        <v>118</v>
      </c>
      <c r="B31" s="29"/>
      <c r="C31" s="25"/>
      <c r="D31" s="24" t="s">
        <v>2713</v>
      </c>
      <c r="E31" s="25"/>
      <c r="F31" s="24" t="s">
        <v>2714</v>
      </c>
      <c r="G31" s="29"/>
      <c r="H31" s="25"/>
      <c r="I31" s="24" t="s">
        <v>2715</v>
      </c>
      <c r="J31" s="25"/>
      <c r="K31" s="24" t="s">
        <v>353</v>
      </c>
      <c r="L31" s="25"/>
    </row>
    <row r="32" spans="1:12" ht="6" customHeight="1" x14ac:dyDescent="0.3">
      <c r="A32" s="24" t="s">
        <v>118</v>
      </c>
      <c r="B32" s="29"/>
      <c r="C32" s="25"/>
      <c r="D32" s="24" t="s">
        <v>2716</v>
      </c>
      <c r="E32" s="25"/>
      <c r="F32" s="24" t="s">
        <v>2717</v>
      </c>
      <c r="G32" s="29"/>
      <c r="H32" s="25"/>
      <c r="I32" s="24" t="s">
        <v>2718</v>
      </c>
      <c r="J32" s="25"/>
      <c r="K32" s="24" t="s">
        <v>353</v>
      </c>
      <c r="L32" s="25"/>
    </row>
    <row r="33" spans="1:13" ht="6" customHeight="1" x14ac:dyDescent="0.3">
      <c r="A33" s="24" t="s">
        <v>118</v>
      </c>
      <c r="B33" s="29"/>
      <c r="C33" s="25"/>
      <c r="D33" s="24" t="s">
        <v>2719</v>
      </c>
      <c r="E33" s="25"/>
      <c r="F33" s="24" t="s">
        <v>2720</v>
      </c>
      <c r="G33" s="29"/>
      <c r="H33" s="25"/>
      <c r="I33" s="24" t="s">
        <v>2721</v>
      </c>
      <c r="J33" s="25"/>
      <c r="K33" s="24" t="s">
        <v>353</v>
      </c>
      <c r="L33" s="25"/>
    </row>
    <row r="34" spans="1:13" ht="6" customHeight="1" x14ac:dyDescent="0.3">
      <c r="A34" s="24" t="s">
        <v>131</v>
      </c>
      <c r="B34" s="29"/>
      <c r="C34" s="25"/>
      <c r="D34" s="24" t="s">
        <v>2722</v>
      </c>
      <c r="E34" s="25"/>
      <c r="F34" s="24" t="s">
        <v>2723</v>
      </c>
      <c r="G34" s="29"/>
      <c r="H34" s="25"/>
      <c r="I34" s="24" t="s">
        <v>2724</v>
      </c>
      <c r="J34" s="25"/>
      <c r="K34" s="24" t="s">
        <v>353</v>
      </c>
      <c r="L34" s="25"/>
    </row>
    <row r="35" spans="1:13" ht="10" customHeight="1" x14ac:dyDescent="0.3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2"/>
    </row>
    <row r="36" spans="1:13" ht="8.25" customHeight="1" x14ac:dyDescent="0.3">
      <c r="A36" s="19" t="s">
        <v>2725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</row>
  </sheetData>
  <mergeCells count="118">
    <mergeCell ref="A34:C34"/>
    <mergeCell ref="D34:E34"/>
    <mergeCell ref="F34:H34"/>
    <mergeCell ref="I34:J34"/>
    <mergeCell ref="K34:L34"/>
    <mergeCell ref="A35:L35"/>
    <mergeCell ref="A36:M36"/>
    <mergeCell ref="A32:C32"/>
    <mergeCell ref="D32:E32"/>
    <mergeCell ref="F32:H32"/>
    <mergeCell ref="I32:J32"/>
    <mergeCell ref="K32:L32"/>
    <mergeCell ref="A33:C33"/>
    <mergeCell ref="D33:E33"/>
    <mergeCell ref="F33:H33"/>
    <mergeCell ref="I33:J33"/>
    <mergeCell ref="K33:L33"/>
    <mergeCell ref="A30:C30"/>
    <mergeCell ref="D30:E30"/>
    <mergeCell ref="F30:H30"/>
    <mergeCell ref="I30:J30"/>
    <mergeCell ref="K30:L30"/>
    <mergeCell ref="A31:C31"/>
    <mergeCell ref="D31:E31"/>
    <mergeCell ref="F31:H31"/>
    <mergeCell ref="I31:J31"/>
    <mergeCell ref="K31:L31"/>
    <mergeCell ref="A28:C28"/>
    <mergeCell ref="D28:E28"/>
    <mergeCell ref="F28:H28"/>
    <mergeCell ref="I28:J28"/>
    <mergeCell ref="K28:L28"/>
    <mergeCell ref="A29:C29"/>
    <mergeCell ref="D29:E29"/>
    <mergeCell ref="F29:H29"/>
    <mergeCell ref="I29:J29"/>
    <mergeCell ref="K29:L29"/>
    <mergeCell ref="C25:D25"/>
    <mergeCell ref="H25:I25"/>
    <mergeCell ref="J25:K25"/>
    <mergeCell ref="C26:D26"/>
    <mergeCell ref="H26:I26"/>
    <mergeCell ref="J26:K26"/>
    <mergeCell ref="C27:D27"/>
    <mergeCell ref="H27:I27"/>
    <mergeCell ref="J27:K27"/>
    <mergeCell ref="C22:D22"/>
    <mergeCell ref="H22:I22"/>
    <mergeCell ref="J22:K22"/>
    <mergeCell ref="C23:D23"/>
    <mergeCell ref="H23:I23"/>
    <mergeCell ref="J23:K23"/>
    <mergeCell ref="C24:D24"/>
    <mergeCell ref="H24:I24"/>
    <mergeCell ref="J24:K24"/>
    <mergeCell ref="C19:D19"/>
    <mergeCell ref="H19:I19"/>
    <mergeCell ref="J19:K19"/>
    <mergeCell ref="C20:D20"/>
    <mergeCell ref="H20:I20"/>
    <mergeCell ref="J20:K20"/>
    <mergeCell ref="C21:D21"/>
    <mergeCell ref="H21:I21"/>
    <mergeCell ref="J21:K21"/>
    <mergeCell ref="C16:D16"/>
    <mergeCell ref="H16:I16"/>
    <mergeCell ref="J16:K16"/>
    <mergeCell ref="C17:D17"/>
    <mergeCell ref="H17:I17"/>
    <mergeCell ref="J17:K17"/>
    <mergeCell ref="C18:D18"/>
    <mergeCell ref="H18:I18"/>
    <mergeCell ref="J18:K18"/>
    <mergeCell ref="C13:D13"/>
    <mergeCell ref="H13:I13"/>
    <mergeCell ref="J13:K13"/>
    <mergeCell ref="C14:D14"/>
    <mergeCell ref="H14:I14"/>
    <mergeCell ref="J14:K14"/>
    <mergeCell ref="C15:D15"/>
    <mergeCell ref="H15:I15"/>
    <mergeCell ref="J15:K15"/>
    <mergeCell ref="C10:D10"/>
    <mergeCell ref="H10:I10"/>
    <mergeCell ref="J10:K10"/>
    <mergeCell ref="C11:D11"/>
    <mergeCell ref="H11:I11"/>
    <mergeCell ref="J11:K11"/>
    <mergeCell ref="C12:D12"/>
    <mergeCell ref="H12:I12"/>
    <mergeCell ref="J12:K12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4:D4"/>
    <mergeCell ref="H4:I4"/>
    <mergeCell ref="J4:K4"/>
    <mergeCell ref="C5:D5"/>
    <mergeCell ref="H5:I5"/>
    <mergeCell ref="J5:K5"/>
    <mergeCell ref="C6:D6"/>
    <mergeCell ref="H6:I6"/>
    <mergeCell ref="J6:K6"/>
    <mergeCell ref="C1:D1"/>
    <mergeCell ref="H1:I1"/>
    <mergeCell ref="J1:K1"/>
    <mergeCell ref="C2:D2"/>
    <mergeCell ref="H2:I2"/>
    <mergeCell ref="J2:K2"/>
    <mergeCell ref="C3:D3"/>
    <mergeCell ref="H3:I3"/>
    <mergeCell ref="J3:K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33"/>
  <sheetViews>
    <sheetView zoomScale="175" zoomScaleNormal="175" workbookViewId="0">
      <selection activeCell="H27" sqref="H27:I27"/>
    </sheetView>
  </sheetViews>
  <sheetFormatPr defaultRowHeight="13" x14ac:dyDescent="0.3"/>
  <cols>
    <col min="1" max="1" width="1.796875" customWidth="1"/>
    <col min="2" max="2" width="2.8984375" customWidth="1"/>
    <col min="3" max="3" width="14.69921875" customWidth="1"/>
    <col min="4" max="4" width="16.3984375" customWidth="1"/>
    <col min="5" max="5" width="3.09765625" customWidth="1"/>
    <col min="6" max="6" width="9.296875" customWidth="1"/>
    <col min="7" max="7" width="10.19921875" customWidth="1"/>
    <col min="8" max="9" width="3.59765625" customWidth="1"/>
    <col min="10" max="10" width="12" customWidth="1"/>
    <col min="11" max="11" width="6.3984375" customWidth="1"/>
    <col min="12" max="12" width="8.3984375" customWidth="1"/>
    <col min="13" max="13" width="2.69921875" customWidth="1"/>
  </cols>
  <sheetData>
    <row r="1" spans="1:12" ht="6" customHeight="1" x14ac:dyDescent="0.3">
      <c r="A1" s="1" t="s">
        <v>2</v>
      </c>
      <c r="B1" s="2" t="s">
        <v>3</v>
      </c>
      <c r="C1" s="2" t="s">
        <v>4</v>
      </c>
      <c r="D1" s="20" t="s">
        <v>5</v>
      </c>
      <c r="E1" s="21"/>
      <c r="F1" s="4" t="s">
        <v>6</v>
      </c>
      <c r="G1" s="4" t="s">
        <v>7</v>
      </c>
      <c r="H1" s="20" t="s">
        <v>8</v>
      </c>
      <c r="I1" s="21"/>
      <c r="J1" s="20" t="s">
        <v>9</v>
      </c>
      <c r="K1" s="21"/>
      <c r="L1" s="2" t="s">
        <v>10</v>
      </c>
    </row>
    <row r="2" spans="1:12" ht="6" customHeight="1" x14ac:dyDescent="0.3">
      <c r="A2" s="5">
        <v>1</v>
      </c>
      <c r="B2" s="6" t="s">
        <v>11</v>
      </c>
      <c r="C2" s="7" t="s">
        <v>3525</v>
      </c>
      <c r="D2" s="24"/>
      <c r="E2" s="25"/>
      <c r="F2" s="7"/>
      <c r="G2" s="7"/>
      <c r="H2" s="26">
        <v>34661</v>
      </c>
      <c r="I2" s="27"/>
      <c r="J2" s="24"/>
      <c r="K2" s="25"/>
      <c r="L2" s="9"/>
    </row>
    <row r="3" spans="1:12" ht="6" customHeight="1" x14ac:dyDescent="0.3">
      <c r="A3" s="5">
        <v>2</v>
      </c>
      <c r="B3" s="6" t="s">
        <v>3526</v>
      </c>
      <c r="C3" s="7" t="s">
        <v>3527</v>
      </c>
      <c r="D3" s="24"/>
      <c r="E3" s="25"/>
      <c r="F3" s="7"/>
      <c r="G3" s="7"/>
      <c r="H3" s="26">
        <v>36893</v>
      </c>
      <c r="I3" s="27"/>
      <c r="J3" s="24"/>
      <c r="K3" s="25"/>
      <c r="L3" s="9"/>
    </row>
    <row r="4" spans="1:12" ht="6" customHeight="1" x14ac:dyDescent="0.3">
      <c r="A4" s="5">
        <v>3</v>
      </c>
      <c r="B4" s="6" t="s">
        <v>16</v>
      </c>
      <c r="C4" s="7" t="s">
        <v>2727</v>
      </c>
      <c r="D4" s="24" t="s">
        <v>2728</v>
      </c>
      <c r="E4" s="25"/>
      <c r="F4" s="7" t="s">
        <v>2729</v>
      </c>
      <c r="G4" s="7" t="s">
        <v>2729</v>
      </c>
      <c r="H4" s="26">
        <v>33409</v>
      </c>
      <c r="I4" s="27"/>
      <c r="J4" s="24" t="s">
        <v>381</v>
      </c>
      <c r="K4" s="25"/>
      <c r="L4" s="9">
        <v>195</v>
      </c>
    </row>
    <row r="5" spans="1:12" ht="6" customHeight="1" x14ac:dyDescent="0.3">
      <c r="A5" s="5">
        <v>4</v>
      </c>
      <c r="B5" s="6" t="s">
        <v>16</v>
      </c>
      <c r="C5" s="7" t="s">
        <v>3528</v>
      </c>
      <c r="D5" s="24"/>
      <c r="E5" s="25"/>
      <c r="F5" s="7"/>
      <c r="G5" s="7"/>
      <c r="H5" s="26">
        <v>34956</v>
      </c>
      <c r="I5" s="27"/>
      <c r="J5" s="24"/>
      <c r="K5" s="25"/>
      <c r="L5" s="9"/>
    </row>
    <row r="6" spans="1:12" ht="6" customHeight="1" x14ac:dyDescent="0.3">
      <c r="A6" s="5">
        <v>5</v>
      </c>
      <c r="B6" s="6" t="s">
        <v>29</v>
      </c>
      <c r="C6" s="7" t="s">
        <v>2730</v>
      </c>
      <c r="D6" s="24" t="s">
        <v>2731</v>
      </c>
      <c r="E6" s="25"/>
      <c r="F6" s="7" t="s">
        <v>2732</v>
      </c>
      <c r="G6" s="7" t="s">
        <v>2733</v>
      </c>
      <c r="H6" s="26">
        <v>32777</v>
      </c>
      <c r="I6" s="27"/>
      <c r="J6" s="24" t="s">
        <v>317</v>
      </c>
      <c r="K6" s="25"/>
      <c r="L6" s="9">
        <v>174</v>
      </c>
    </row>
    <row r="7" spans="1:12" ht="6" customHeight="1" x14ac:dyDescent="0.3">
      <c r="A7" s="5">
        <v>6</v>
      </c>
      <c r="B7" s="6" t="s">
        <v>29</v>
      </c>
      <c r="C7" s="7" t="s">
        <v>2734</v>
      </c>
      <c r="D7" s="24" t="s">
        <v>2735</v>
      </c>
      <c r="E7" s="25"/>
      <c r="F7" s="7" t="s">
        <v>2726</v>
      </c>
      <c r="G7" s="7" t="s">
        <v>2736</v>
      </c>
      <c r="H7" s="26">
        <v>33778</v>
      </c>
      <c r="I7" s="27"/>
      <c r="J7" s="24" t="s">
        <v>265</v>
      </c>
      <c r="K7" s="25"/>
      <c r="L7" s="9">
        <v>167</v>
      </c>
    </row>
    <row r="8" spans="1:12" ht="6" customHeight="1" x14ac:dyDescent="0.3">
      <c r="A8" s="5">
        <v>7</v>
      </c>
      <c r="B8" s="6" t="s">
        <v>3529</v>
      </c>
      <c r="C8" s="7" t="s">
        <v>3530</v>
      </c>
      <c r="D8" s="24"/>
      <c r="E8" s="25"/>
      <c r="F8" s="7"/>
      <c r="G8" s="7"/>
      <c r="H8" s="26">
        <v>37062</v>
      </c>
      <c r="I8" s="27"/>
      <c r="J8" s="24"/>
      <c r="K8" s="25"/>
      <c r="L8" s="9"/>
    </row>
    <row r="9" spans="1:12" ht="6" customHeight="1" x14ac:dyDescent="0.3">
      <c r="A9" s="5">
        <v>8</v>
      </c>
      <c r="B9" s="6" t="s">
        <v>16</v>
      </c>
      <c r="C9" s="7" t="s">
        <v>2737</v>
      </c>
      <c r="D9" s="24" t="s">
        <v>2738</v>
      </c>
      <c r="E9" s="25"/>
      <c r="F9" s="7" t="s">
        <v>2739</v>
      </c>
      <c r="G9" s="7" t="s">
        <v>2739</v>
      </c>
      <c r="H9" s="26">
        <v>32863</v>
      </c>
      <c r="I9" s="27"/>
      <c r="J9" s="24" t="s">
        <v>2740</v>
      </c>
      <c r="K9" s="25"/>
      <c r="L9" s="9">
        <v>189</v>
      </c>
    </row>
    <row r="10" spans="1:12" ht="6" customHeight="1" x14ac:dyDescent="0.3">
      <c r="A10" s="5">
        <v>9</v>
      </c>
      <c r="B10" s="6" t="s">
        <v>45</v>
      </c>
      <c r="C10" s="7" t="s">
        <v>3531</v>
      </c>
      <c r="D10" s="24"/>
      <c r="E10" s="25"/>
      <c r="F10" s="7"/>
      <c r="G10" s="7"/>
      <c r="H10" s="26">
        <v>35385</v>
      </c>
      <c r="I10" s="27"/>
      <c r="J10" s="24"/>
      <c r="K10" s="25"/>
      <c r="L10" s="9"/>
    </row>
    <row r="11" spans="1:12" ht="6" customHeight="1" x14ac:dyDescent="0.3">
      <c r="A11" s="5">
        <v>10</v>
      </c>
      <c r="B11" s="6" t="s">
        <v>3526</v>
      </c>
      <c r="C11" s="7" t="s">
        <v>3532</v>
      </c>
      <c r="D11" s="24"/>
      <c r="E11" s="25"/>
      <c r="F11" s="7"/>
      <c r="G11" s="7"/>
      <c r="H11" s="26">
        <v>37425</v>
      </c>
      <c r="I11" s="27"/>
      <c r="J11" s="24"/>
      <c r="K11" s="25"/>
      <c r="L11" s="9"/>
    </row>
    <row r="12" spans="1:12" ht="6" customHeight="1" x14ac:dyDescent="0.3">
      <c r="A12" s="5">
        <v>11</v>
      </c>
      <c r="B12" s="6" t="s">
        <v>3520</v>
      </c>
      <c r="C12" s="7" t="s">
        <v>3533</v>
      </c>
      <c r="D12" s="24"/>
      <c r="E12" s="25"/>
      <c r="F12" s="7"/>
      <c r="G12" s="7"/>
      <c r="H12" s="26">
        <v>34409</v>
      </c>
      <c r="I12" s="27"/>
      <c r="J12" s="24"/>
      <c r="K12" s="25"/>
      <c r="L12" s="9"/>
    </row>
    <row r="13" spans="1:12" ht="6" customHeight="1" x14ac:dyDescent="0.3">
      <c r="A13" s="5">
        <v>12</v>
      </c>
      <c r="B13" s="6" t="s">
        <v>16</v>
      </c>
      <c r="C13" s="7" t="s">
        <v>3534</v>
      </c>
      <c r="D13" s="24"/>
      <c r="E13" s="25"/>
      <c r="F13" s="7"/>
      <c r="G13" s="7"/>
      <c r="H13" s="26">
        <v>35433</v>
      </c>
      <c r="I13" s="27"/>
      <c r="J13" s="24"/>
      <c r="K13" s="25"/>
      <c r="L13" s="9"/>
    </row>
    <row r="14" spans="1:12" ht="6" customHeight="1" x14ac:dyDescent="0.3">
      <c r="A14" s="5">
        <v>13</v>
      </c>
      <c r="B14" s="6" t="s">
        <v>3529</v>
      </c>
      <c r="C14" s="7" t="s">
        <v>3535</v>
      </c>
      <c r="D14" s="24"/>
      <c r="E14" s="25"/>
      <c r="F14" s="7"/>
      <c r="G14" s="7"/>
      <c r="H14" s="26">
        <v>36591</v>
      </c>
      <c r="I14" s="27"/>
      <c r="J14" s="24"/>
      <c r="K14" s="25"/>
      <c r="L14" s="9"/>
    </row>
    <row r="15" spans="1:12" ht="6" customHeight="1" x14ac:dyDescent="0.3">
      <c r="A15" s="5">
        <v>14</v>
      </c>
      <c r="B15" s="6" t="s">
        <v>16</v>
      </c>
      <c r="C15" s="7" t="s">
        <v>3536</v>
      </c>
      <c r="D15" s="24"/>
      <c r="E15" s="25"/>
      <c r="F15" s="7"/>
      <c r="G15" s="7"/>
      <c r="H15" s="26">
        <v>36389</v>
      </c>
      <c r="I15" s="27"/>
      <c r="J15" s="24"/>
      <c r="K15" s="25"/>
      <c r="L15" s="9"/>
    </row>
    <row r="16" spans="1:12" ht="6" customHeight="1" x14ac:dyDescent="0.3">
      <c r="A16" s="5">
        <v>15</v>
      </c>
      <c r="B16" s="6" t="s">
        <v>29</v>
      </c>
      <c r="C16" s="7" t="s">
        <v>2743</v>
      </c>
      <c r="D16" s="24" t="s">
        <v>2744</v>
      </c>
      <c r="E16" s="25"/>
      <c r="F16" s="7" t="s">
        <v>2745</v>
      </c>
      <c r="G16" s="7" t="s">
        <v>2746</v>
      </c>
      <c r="H16" s="26">
        <v>36216</v>
      </c>
      <c r="I16" s="27"/>
      <c r="J16" s="24" t="s">
        <v>1304</v>
      </c>
      <c r="K16" s="25"/>
      <c r="L16" s="9">
        <v>173</v>
      </c>
    </row>
    <row r="17" spans="1:12" ht="6" customHeight="1" x14ac:dyDescent="0.3">
      <c r="A17" s="5">
        <v>16</v>
      </c>
      <c r="B17" s="6" t="s">
        <v>3537</v>
      </c>
      <c r="C17" s="7" t="s">
        <v>3538</v>
      </c>
      <c r="D17" s="24"/>
      <c r="E17" s="25"/>
      <c r="F17" s="7"/>
      <c r="G17" s="7"/>
      <c r="H17" s="26">
        <v>33664</v>
      </c>
      <c r="I17" s="27"/>
      <c r="J17" s="24"/>
      <c r="K17" s="25"/>
      <c r="L17" s="9"/>
    </row>
    <row r="18" spans="1:12" ht="6" customHeight="1" x14ac:dyDescent="0.3">
      <c r="A18" s="5">
        <v>17</v>
      </c>
      <c r="B18" s="6" t="s">
        <v>29</v>
      </c>
      <c r="C18" s="7" t="s">
        <v>2747</v>
      </c>
      <c r="D18" s="24" t="s">
        <v>2748</v>
      </c>
      <c r="E18" s="25"/>
      <c r="F18" s="7" t="s">
        <v>2749</v>
      </c>
      <c r="G18" s="7" t="s">
        <v>2750</v>
      </c>
      <c r="H18" s="26">
        <v>37513</v>
      </c>
      <c r="I18" s="27"/>
      <c r="J18" s="24" t="s">
        <v>64</v>
      </c>
      <c r="K18" s="25"/>
      <c r="L18" s="9">
        <v>185</v>
      </c>
    </row>
    <row r="19" spans="1:12" ht="6" customHeight="1" x14ac:dyDescent="0.3">
      <c r="A19" s="5">
        <v>18</v>
      </c>
      <c r="B19" s="6" t="s">
        <v>45</v>
      </c>
      <c r="C19" s="7" t="s">
        <v>2751</v>
      </c>
      <c r="D19" s="24" t="s">
        <v>2752</v>
      </c>
      <c r="E19" s="25"/>
      <c r="F19" s="7" t="s">
        <v>2749</v>
      </c>
      <c r="G19" s="7" t="s">
        <v>2753</v>
      </c>
      <c r="H19" s="26">
        <v>35851</v>
      </c>
      <c r="I19" s="27"/>
      <c r="J19" s="24" t="s">
        <v>2754</v>
      </c>
      <c r="K19" s="25"/>
      <c r="L19" s="9">
        <v>175</v>
      </c>
    </row>
    <row r="20" spans="1:12" ht="6" customHeight="1" x14ac:dyDescent="0.3">
      <c r="A20" s="5">
        <v>19</v>
      </c>
      <c r="B20" s="6" t="s">
        <v>45</v>
      </c>
      <c r="C20" s="7" t="s">
        <v>2755</v>
      </c>
      <c r="D20" s="24" t="s">
        <v>2756</v>
      </c>
      <c r="E20" s="25"/>
      <c r="F20" s="7" t="s">
        <v>2757</v>
      </c>
      <c r="G20" s="7" t="s">
        <v>2757</v>
      </c>
      <c r="H20" s="26">
        <v>33953</v>
      </c>
      <c r="I20" s="27"/>
      <c r="J20" s="24" t="s">
        <v>2758</v>
      </c>
      <c r="K20" s="25"/>
      <c r="L20" s="9">
        <v>192</v>
      </c>
    </row>
    <row r="21" spans="1:12" ht="6" customHeight="1" x14ac:dyDescent="0.3">
      <c r="A21" s="5">
        <v>20</v>
      </c>
      <c r="B21" s="6" t="s">
        <v>45</v>
      </c>
      <c r="C21" s="7" t="s">
        <v>2759</v>
      </c>
      <c r="D21" s="24" t="s">
        <v>2760</v>
      </c>
      <c r="E21" s="25"/>
      <c r="F21" s="7" t="s">
        <v>2761</v>
      </c>
      <c r="G21" s="7" t="s">
        <v>2762</v>
      </c>
      <c r="H21" s="26">
        <v>36608</v>
      </c>
      <c r="I21" s="27"/>
      <c r="J21" s="24" t="s">
        <v>487</v>
      </c>
      <c r="K21" s="25"/>
      <c r="L21" s="9">
        <v>178</v>
      </c>
    </row>
    <row r="22" spans="1:12" ht="6" customHeight="1" x14ac:dyDescent="0.3">
      <c r="A22" s="5">
        <v>21</v>
      </c>
      <c r="B22" s="6" t="s">
        <v>3526</v>
      </c>
      <c r="C22" s="7" t="s">
        <v>3539</v>
      </c>
      <c r="D22" s="24"/>
      <c r="E22" s="25"/>
      <c r="F22" s="7"/>
      <c r="G22" s="7"/>
      <c r="H22" s="26">
        <v>34033</v>
      </c>
      <c r="I22" s="27"/>
      <c r="J22" s="24"/>
      <c r="K22" s="25"/>
      <c r="L22" s="9"/>
    </row>
    <row r="23" spans="1:12" ht="6" customHeight="1" x14ac:dyDescent="0.3">
      <c r="A23" s="5">
        <v>22</v>
      </c>
      <c r="B23" s="6" t="s">
        <v>16</v>
      </c>
      <c r="C23" s="7" t="s">
        <v>3540</v>
      </c>
      <c r="D23" s="24"/>
      <c r="E23" s="25"/>
      <c r="F23" s="7"/>
      <c r="G23" s="7"/>
      <c r="H23" s="26">
        <v>35189</v>
      </c>
      <c r="I23" s="27"/>
      <c r="J23" s="24"/>
      <c r="K23" s="25"/>
      <c r="L23" s="9"/>
    </row>
    <row r="24" spans="1:12" ht="6" customHeight="1" x14ac:dyDescent="0.3">
      <c r="A24" s="5">
        <v>23</v>
      </c>
      <c r="B24" s="6" t="s">
        <v>11</v>
      </c>
      <c r="C24" s="7" t="s">
        <v>3541</v>
      </c>
      <c r="D24" s="24"/>
      <c r="E24" s="25"/>
      <c r="F24" s="7"/>
      <c r="G24" s="7"/>
      <c r="H24" s="26">
        <v>34217</v>
      </c>
      <c r="I24" s="27"/>
      <c r="J24" s="24"/>
      <c r="K24" s="25"/>
      <c r="L24" s="9"/>
    </row>
    <row r="25" spans="1:12" ht="6" customHeight="1" x14ac:dyDescent="0.3">
      <c r="A25" s="5">
        <v>24</v>
      </c>
      <c r="B25" s="6" t="s">
        <v>3526</v>
      </c>
      <c r="C25" s="7" t="s">
        <v>3542</v>
      </c>
      <c r="D25" s="24"/>
      <c r="E25" s="25"/>
      <c r="F25" s="7"/>
      <c r="G25" s="7"/>
      <c r="H25" s="26">
        <v>34824</v>
      </c>
      <c r="I25" s="27"/>
      <c r="J25" s="24"/>
      <c r="K25" s="25"/>
      <c r="L25" s="9"/>
    </row>
    <row r="26" spans="1:12" ht="6" customHeight="1" x14ac:dyDescent="0.3">
      <c r="A26" s="5">
        <v>25</v>
      </c>
      <c r="B26" s="6" t="s">
        <v>3520</v>
      </c>
      <c r="C26" s="7" t="s">
        <v>3543</v>
      </c>
      <c r="D26" s="24"/>
      <c r="E26" s="25"/>
      <c r="F26" s="7"/>
      <c r="G26" s="7"/>
      <c r="H26" s="26">
        <v>35429</v>
      </c>
      <c r="I26" s="27"/>
      <c r="J26" s="24"/>
      <c r="K26" s="25"/>
      <c r="L26" s="9"/>
    </row>
    <row r="27" spans="1:12" ht="6" customHeight="1" x14ac:dyDescent="0.3">
      <c r="A27" s="5">
        <v>26</v>
      </c>
      <c r="B27" s="6" t="s">
        <v>3520</v>
      </c>
      <c r="C27" s="7" t="s">
        <v>3544</v>
      </c>
      <c r="D27" s="24"/>
      <c r="E27" s="25"/>
      <c r="F27" s="7"/>
      <c r="G27" s="7"/>
      <c r="H27" s="26">
        <v>36184</v>
      </c>
      <c r="I27" s="27"/>
      <c r="J27" s="24"/>
      <c r="K27" s="25"/>
      <c r="L27" s="9"/>
    </row>
    <row r="28" spans="1:12" ht="6" customHeight="1" x14ac:dyDescent="0.3">
      <c r="A28" s="20" t="s">
        <v>110</v>
      </c>
      <c r="B28" s="28"/>
      <c r="C28" s="21"/>
      <c r="D28" s="2" t="s">
        <v>111</v>
      </c>
      <c r="E28" s="20" t="s">
        <v>5</v>
      </c>
      <c r="F28" s="28"/>
      <c r="G28" s="28"/>
      <c r="H28" s="21"/>
      <c r="I28" s="20" t="s">
        <v>6</v>
      </c>
      <c r="J28" s="21"/>
      <c r="K28" s="20" t="s">
        <v>112</v>
      </c>
      <c r="L28" s="21"/>
    </row>
    <row r="29" spans="1:12" ht="6" customHeight="1" x14ac:dyDescent="0.3">
      <c r="A29" s="24" t="s">
        <v>113</v>
      </c>
      <c r="B29" s="29"/>
      <c r="C29" s="25"/>
      <c r="D29" s="7" t="s">
        <v>2763</v>
      </c>
      <c r="E29" s="24" t="s">
        <v>2764</v>
      </c>
      <c r="F29" s="29"/>
      <c r="G29" s="29"/>
      <c r="H29" s="25"/>
      <c r="I29" s="24" t="s">
        <v>2742</v>
      </c>
      <c r="J29" s="25"/>
      <c r="K29" s="24" t="s">
        <v>2765</v>
      </c>
      <c r="L29" s="25"/>
    </row>
    <row r="30" spans="1:12" ht="6" customHeight="1" x14ac:dyDescent="0.3">
      <c r="A30" s="24" t="s">
        <v>118</v>
      </c>
      <c r="B30" s="29"/>
      <c r="C30" s="25"/>
      <c r="D30" s="7" t="s">
        <v>2766</v>
      </c>
      <c r="E30" s="24" t="s">
        <v>2767</v>
      </c>
      <c r="F30" s="29"/>
      <c r="G30" s="29"/>
      <c r="H30" s="25"/>
      <c r="I30" s="24" t="s">
        <v>2768</v>
      </c>
      <c r="J30" s="25"/>
      <c r="K30" s="24" t="s">
        <v>353</v>
      </c>
      <c r="L30" s="25"/>
    </row>
    <row r="31" spans="1:12" ht="6" customHeight="1" x14ac:dyDescent="0.3">
      <c r="A31" s="24" t="s">
        <v>131</v>
      </c>
      <c r="B31" s="29"/>
      <c r="C31" s="25"/>
      <c r="D31" s="7" t="s">
        <v>2769</v>
      </c>
      <c r="E31" s="24" t="s">
        <v>2770</v>
      </c>
      <c r="F31" s="29"/>
      <c r="G31" s="29"/>
      <c r="H31" s="25"/>
      <c r="I31" s="24" t="s">
        <v>2771</v>
      </c>
      <c r="J31" s="25"/>
      <c r="K31" s="24" t="s">
        <v>2765</v>
      </c>
      <c r="L31" s="25"/>
    </row>
    <row r="32" spans="1:12" ht="10" customHeight="1" x14ac:dyDescent="0.3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2"/>
    </row>
    <row r="33" spans="1:13" ht="8.25" customHeight="1" x14ac:dyDescent="0.3">
      <c r="A33" s="19" t="s">
        <v>2772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</row>
  </sheetData>
  <mergeCells count="99">
    <mergeCell ref="A33:M33"/>
    <mergeCell ref="A31:C31"/>
    <mergeCell ref="E31:H31"/>
    <mergeCell ref="I31:J31"/>
    <mergeCell ref="K31:L31"/>
    <mergeCell ref="A32:L32"/>
    <mergeCell ref="A29:C29"/>
    <mergeCell ref="E29:H29"/>
    <mergeCell ref="I29:J29"/>
    <mergeCell ref="K29:L29"/>
    <mergeCell ref="A30:C30"/>
    <mergeCell ref="E30:H30"/>
    <mergeCell ref="I30:J30"/>
    <mergeCell ref="K30:L30"/>
    <mergeCell ref="D27:E27"/>
    <mergeCell ref="H27:I27"/>
    <mergeCell ref="J27:K27"/>
    <mergeCell ref="A28:C28"/>
    <mergeCell ref="E28:H28"/>
    <mergeCell ref="I28:J28"/>
    <mergeCell ref="K28:L28"/>
    <mergeCell ref="D25:E25"/>
    <mergeCell ref="H25:I25"/>
    <mergeCell ref="J25:K25"/>
    <mergeCell ref="D26:E26"/>
    <mergeCell ref="H26:I26"/>
    <mergeCell ref="J26:K26"/>
    <mergeCell ref="D23:E23"/>
    <mergeCell ref="H23:I23"/>
    <mergeCell ref="J23:K23"/>
    <mergeCell ref="D24:E24"/>
    <mergeCell ref="H24:I24"/>
    <mergeCell ref="J24:K24"/>
    <mergeCell ref="D21:E21"/>
    <mergeCell ref="H21:I21"/>
    <mergeCell ref="J21:K21"/>
    <mergeCell ref="D22:E22"/>
    <mergeCell ref="H22:I22"/>
    <mergeCell ref="J22:K22"/>
    <mergeCell ref="D19:E19"/>
    <mergeCell ref="H19:I19"/>
    <mergeCell ref="J19:K19"/>
    <mergeCell ref="D20:E20"/>
    <mergeCell ref="H20:I20"/>
    <mergeCell ref="J20:K20"/>
    <mergeCell ref="D17:E17"/>
    <mergeCell ref="H17:I17"/>
    <mergeCell ref="J17:K17"/>
    <mergeCell ref="D18:E18"/>
    <mergeCell ref="H18:I18"/>
    <mergeCell ref="J18:K18"/>
    <mergeCell ref="D15:E15"/>
    <mergeCell ref="H15:I15"/>
    <mergeCell ref="J15:K15"/>
    <mergeCell ref="D16:E16"/>
    <mergeCell ref="H16:I16"/>
    <mergeCell ref="J16:K16"/>
    <mergeCell ref="D13:E13"/>
    <mergeCell ref="H13:I13"/>
    <mergeCell ref="J13:K13"/>
    <mergeCell ref="D14:E14"/>
    <mergeCell ref="H14:I14"/>
    <mergeCell ref="J14:K14"/>
    <mergeCell ref="D11:E11"/>
    <mergeCell ref="H11:I11"/>
    <mergeCell ref="J11:K11"/>
    <mergeCell ref="D12:E12"/>
    <mergeCell ref="H12:I12"/>
    <mergeCell ref="J12:K12"/>
    <mergeCell ref="D9:E9"/>
    <mergeCell ref="H9:I9"/>
    <mergeCell ref="J9:K9"/>
    <mergeCell ref="D10:E10"/>
    <mergeCell ref="H10:I10"/>
    <mergeCell ref="J10:K10"/>
    <mergeCell ref="D7:E7"/>
    <mergeCell ref="H7:I7"/>
    <mergeCell ref="J7:K7"/>
    <mergeCell ref="D8:E8"/>
    <mergeCell ref="H8:I8"/>
    <mergeCell ref="J8:K8"/>
    <mergeCell ref="D5:E5"/>
    <mergeCell ref="H5:I5"/>
    <mergeCell ref="J5:K5"/>
    <mergeCell ref="D6:E6"/>
    <mergeCell ref="H6:I6"/>
    <mergeCell ref="J6:K6"/>
    <mergeCell ref="D3:E3"/>
    <mergeCell ref="H3:I3"/>
    <mergeCell ref="J3:K3"/>
    <mergeCell ref="D4:E4"/>
    <mergeCell ref="H4:I4"/>
    <mergeCell ref="J4:K4"/>
    <mergeCell ref="D1:E1"/>
    <mergeCell ref="H1:I1"/>
    <mergeCell ref="J1:K1"/>
    <mergeCell ref="D2:E2"/>
    <mergeCell ref="H2:I2"/>
    <mergeCell ref="J2:K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5"/>
  <sheetViews>
    <sheetView zoomScale="190" zoomScaleNormal="190" workbookViewId="0">
      <selection activeCell="I2" sqref="I2:J2"/>
    </sheetView>
  </sheetViews>
  <sheetFormatPr defaultRowHeight="13" x14ac:dyDescent="0.3"/>
  <cols>
    <col min="1" max="1" width="1.796875" customWidth="1"/>
    <col min="2" max="2" width="3.296875" customWidth="1"/>
    <col min="3" max="3" width="15.59765625" customWidth="1"/>
    <col min="4" max="4" width="1.59765625" customWidth="1"/>
    <col min="5" max="5" width="10.69921875" customWidth="1"/>
    <col min="6" max="6" width="9.59765625" customWidth="1"/>
    <col min="7" max="7" width="3.296875" customWidth="1"/>
    <col min="8" max="8" width="11.296875" customWidth="1"/>
    <col min="9" max="9" width="2.3984375" customWidth="1"/>
    <col min="10" max="10" width="5.59765625" customWidth="1"/>
    <col min="11" max="11" width="11.296875" customWidth="1"/>
    <col min="12" max="12" width="6.69921875" customWidth="1"/>
    <col min="13" max="13" width="9.59765625" customWidth="1"/>
    <col min="14" max="14" width="2.69921875" customWidth="1"/>
  </cols>
  <sheetData>
    <row r="1" spans="1:13" ht="6" customHeight="1" x14ac:dyDescent="0.3">
      <c r="A1" s="1" t="s">
        <v>2</v>
      </c>
      <c r="B1" s="2" t="s">
        <v>3</v>
      </c>
      <c r="C1" s="20" t="s">
        <v>4</v>
      </c>
      <c r="D1" s="21"/>
      <c r="E1" s="4" t="s">
        <v>5</v>
      </c>
      <c r="F1" s="22" t="s">
        <v>6</v>
      </c>
      <c r="G1" s="23"/>
      <c r="H1" s="4" t="s">
        <v>7</v>
      </c>
      <c r="I1" s="20" t="s">
        <v>8</v>
      </c>
      <c r="J1" s="21"/>
      <c r="K1" s="20" t="s">
        <v>9</v>
      </c>
      <c r="L1" s="21"/>
      <c r="M1" s="2" t="s">
        <v>10</v>
      </c>
    </row>
    <row r="2" spans="1:13" ht="6" customHeight="1" x14ac:dyDescent="0.3">
      <c r="A2" s="5">
        <v>1</v>
      </c>
      <c r="B2" s="6" t="s">
        <v>11</v>
      </c>
      <c r="C2" s="24" t="s">
        <v>2773</v>
      </c>
      <c r="D2" s="25"/>
      <c r="E2" s="7" t="s">
        <v>905</v>
      </c>
      <c r="F2" s="24" t="s">
        <v>2774</v>
      </c>
      <c r="G2" s="25"/>
      <c r="H2" s="7" t="s">
        <v>2774</v>
      </c>
      <c r="I2" s="26">
        <v>33627</v>
      </c>
      <c r="J2" s="27"/>
      <c r="K2" s="24" t="s">
        <v>28</v>
      </c>
      <c r="L2" s="25"/>
      <c r="M2" s="9">
        <v>194</v>
      </c>
    </row>
    <row r="3" spans="1:13" ht="6" customHeight="1" x14ac:dyDescent="0.3">
      <c r="A3" s="5">
        <v>2</v>
      </c>
      <c r="B3" s="6" t="s">
        <v>16</v>
      </c>
      <c r="C3" s="24" t="s">
        <v>2775</v>
      </c>
      <c r="D3" s="25"/>
      <c r="E3" s="7" t="s">
        <v>2776</v>
      </c>
      <c r="F3" s="24" t="s">
        <v>2777</v>
      </c>
      <c r="G3" s="25"/>
      <c r="H3" s="7" t="s">
        <v>2777</v>
      </c>
      <c r="I3" s="26">
        <v>37035</v>
      </c>
      <c r="J3" s="27"/>
      <c r="K3" s="24" t="s">
        <v>942</v>
      </c>
      <c r="L3" s="25"/>
      <c r="M3" s="9">
        <v>194</v>
      </c>
    </row>
    <row r="4" spans="1:13" ht="6" customHeight="1" x14ac:dyDescent="0.3">
      <c r="A4" s="5">
        <v>3</v>
      </c>
      <c r="B4" s="6" t="s">
        <v>16</v>
      </c>
      <c r="C4" s="24" t="s">
        <v>2778</v>
      </c>
      <c r="D4" s="25"/>
      <c r="E4" s="7" t="s">
        <v>2776</v>
      </c>
      <c r="F4" s="24" t="s">
        <v>2779</v>
      </c>
      <c r="G4" s="25"/>
      <c r="H4" s="7" t="s">
        <v>2779</v>
      </c>
      <c r="I4" s="26">
        <v>36913</v>
      </c>
      <c r="J4" s="27"/>
      <c r="K4" s="24" t="s">
        <v>678</v>
      </c>
      <c r="L4" s="25"/>
      <c r="M4" s="9">
        <v>184</v>
      </c>
    </row>
    <row r="5" spans="1:13" ht="6" customHeight="1" x14ac:dyDescent="0.3">
      <c r="A5" s="5">
        <v>4</v>
      </c>
      <c r="B5" s="6" t="s">
        <v>16</v>
      </c>
      <c r="C5" s="24" t="s">
        <v>2780</v>
      </c>
      <c r="D5" s="25"/>
      <c r="E5" s="7" t="s">
        <v>901</v>
      </c>
      <c r="F5" s="24" t="s">
        <v>2781</v>
      </c>
      <c r="G5" s="25"/>
      <c r="H5" s="7" t="s">
        <v>2781</v>
      </c>
      <c r="I5" s="26">
        <v>35715</v>
      </c>
      <c r="J5" s="27"/>
      <c r="K5" s="24" t="s">
        <v>70</v>
      </c>
      <c r="L5" s="25"/>
      <c r="M5" s="9">
        <v>195</v>
      </c>
    </row>
    <row r="6" spans="1:13" ht="6" customHeight="1" x14ac:dyDescent="0.3">
      <c r="A6" s="5">
        <v>5</v>
      </c>
      <c r="B6" s="6" t="s">
        <v>16</v>
      </c>
      <c r="C6" s="24" t="s">
        <v>2782</v>
      </c>
      <c r="D6" s="25"/>
      <c r="E6" s="7" t="s">
        <v>2783</v>
      </c>
      <c r="F6" s="24" t="s">
        <v>2784</v>
      </c>
      <c r="G6" s="25"/>
      <c r="H6" s="7" t="s">
        <v>2784</v>
      </c>
      <c r="I6" s="26">
        <v>34968</v>
      </c>
      <c r="J6" s="27"/>
      <c r="K6" s="24" t="s">
        <v>1415</v>
      </c>
      <c r="L6" s="25"/>
      <c r="M6" s="9">
        <v>188</v>
      </c>
    </row>
    <row r="7" spans="1:13" ht="6" customHeight="1" x14ac:dyDescent="0.3">
      <c r="A7" s="5">
        <v>6</v>
      </c>
      <c r="B7" s="6" t="s">
        <v>29</v>
      </c>
      <c r="C7" s="24" t="s">
        <v>2785</v>
      </c>
      <c r="D7" s="25"/>
      <c r="E7" s="7" t="s">
        <v>2786</v>
      </c>
      <c r="F7" s="24" t="s">
        <v>2787</v>
      </c>
      <c r="G7" s="25"/>
      <c r="H7" s="7" t="s">
        <v>2787</v>
      </c>
      <c r="I7" s="26">
        <v>34725</v>
      </c>
      <c r="J7" s="27"/>
      <c r="K7" s="24" t="s">
        <v>2788</v>
      </c>
      <c r="L7" s="25"/>
      <c r="M7" s="9">
        <v>189</v>
      </c>
    </row>
    <row r="8" spans="1:13" ht="6" customHeight="1" x14ac:dyDescent="0.3">
      <c r="A8" s="5">
        <v>7</v>
      </c>
      <c r="B8" s="6" t="s">
        <v>45</v>
      </c>
      <c r="C8" s="24" t="s">
        <v>2789</v>
      </c>
      <c r="D8" s="25"/>
      <c r="E8" s="7" t="s">
        <v>2786</v>
      </c>
      <c r="F8" s="24" t="s">
        <v>2790</v>
      </c>
      <c r="G8" s="25"/>
      <c r="H8" s="7" t="s">
        <v>2790</v>
      </c>
      <c r="I8" s="26">
        <v>35110</v>
      </c>
      <c r="J8" s="27"/>
      <c r="K8" s="24" t="s">
        <v>903</v>
      </c>
      <c r="L8" s="25"/>
      <c r="M8" s="9">
        <v>185</v>
      </c>
    </row>
    <row r="9" spans="1:13" ht="6" customHeight="1" x14ac:dyDescent="0.3">
      <c r="A9" s="5">
        <v>8</v>
      </c>
      <c r="B9" s="6" t="s">
        <v>29</v>
      </c>
      <c r="C9" s="24" t="s">
        <v>2791</v>
      </c>
      <c r="D9" s="25"/>
      <c r="E9" s="7" t="s">
        <v>2786</v>
      </c>
      <c r="F9" s="24" t="s">
        <v>2792</v>
      </c>
      <c r="G9" s="25"/>
      <c r="H9" s="7" t="s">
        <v>2792</v>
      </c>
      <c r="I9" s="26">
        <v>33558</v>
      </c>
      <c r="J9" s="27"/>
      <c r="K9" s="24" t="s">
        <v>28</v>
      </c>
      <c r="L9" s="25"/>
      <c r="M9" s="9">
        <v>187</v>
      </c>
    </row>
    <row r="10" spans="1:13" ht="6" customHeight="1" x14ac:dyDescent="0.3">
      <c r="A10" s="5">
        <v>9</v>
      </c>
      <c r="B10" s="6" t="s">
        <v>45</v>
      </c>
      <c r="C10" s="24" t="s">
        <v>2793</v>
      </c>
      <c r="D10" s="25"/>
      <c r="E10" s="7" t="s">
        <v>2794</v>
      </c>
      <c r="F10" s="24" t="s">
        <v>2795</v>
      </c>
      <c r="G10" s="25"/>
      <c r="H10" s="7" t="s">
        <v>2796</v>
      </c>
      <c r="I10" s="26">
        <v>34593</v>
      </c>
      <c r="J10" s="27"/>
      <c r="K10" s="24" t="s">
        <v>2414</v>
      </c>
      <c r="L10" s="25"/>
      <c r="M10" s="9">
        <v>189</v>
      </c>
    </row>
    <row r="11" spans="1:13" ht="6" customHeight="1" x14ac:dyDescent="0.3">
      <c r="A11" s="5">
        <v>10</v>
      </c>
      <c r="B11" s="6" t="s">
        <v>45</v>
      </c>
      <c r="C11" s="24" t="s">
        <v>2797</v>
      </c>
      <c r="D11" s="25"/>
      <c r="E11" s="7" t="s">
        <v>2798</v>
      </c>
      <c r="F11" s="24" t="s">
        <v>2799</v>
      </c>
      <c r="G11" s="25"/>
      <c r="H11" s="7" t="s">
        <v>2799</v>
      </c>
      <c r="I11" s="26">
        <v>32467</v>
      </c>
      <c r="J11" s="27"/>
      <c r="K11" s="24" t="s">
        <v>1567</v>
      </c>
      <c r="L11" s="25"/>
      <c r="M11" s="9">
        <v>181</v>
      </c>
    </row>
    <row r="12" spans="1:13" ht="6" customHeight="1" x14ac:dyDescent="0.3">
      <c r="A12" s="5">
        <v>11</v>
      </c>
      <c r="B12" s="6" t="s">
        <v>45</v>
      </c>
      <c r="C12" s="24" t="s">
        <v>2800</v>
      </c>
      <c r="D12" s="25"/>
      <c r="E12" s="7" t="s">
        <v>892</v>
      </c>
      <c r="F12" s="24" t="s">
        <v>2801</v>
      </c>
      <c r="G12" s="25"/>
      <c r="H12" s="7" t="s">
        <v>2801</v>
      </c>
      <c r="I12" s="26">
        <v>35787</v>
      </c>
      <c r="J12" s="27"/>
      <c r="K12" s="24" t="s">
        <v>70</v>
      </c>
      <c r="L12" s="25"/>
      <c r="M12" s="9">
        <v>181</v>
      </c>
    </row>
    <row r="13" spans="1:13" ht="6" customHeight="1" x14ac:dyDescent="0.3">
      <c r="A13" s="5">
        <v>12</v>
      </c>
      <c r="B13" s="6" t="s">
        <v>11</v>
      </c>
      <c r="C13" s="24" t="s">
        <v>2802</v>
      </c>
      <c r="D13" s="25"/>
      <c r="E13" s="7" t="s">
        <v>2803</v>
      </c>
      <c r="F13" s="24" t="s">
        <v>2804</v>
      </c>
      <c r="G13" s="25"/>
      <c r="H13" s="7" t="s">
        <v>2804</v>
      </c>
      <c r="I13" s="26">
        <v>35003</v>
      </c>
      <c r="J13" s="27"/>
      <c r="K13" s="24" t="s">
        <v>1911</v>
      </c>
      <c r="L13" s="25"/>
      <c r="M13" s="9">
        <v>191</v>
      </c>
    </row>
    <row r="14" spans="1:13" ht="6" customHeight="1" x14ac:dyDescent="0.3">
      <c r="A14" s="5">
        <v>13</v>
      </c>
      <c r="B14" s="6" t="s">
        <v>16</v>
      </c>
      <c r="C14" s="24" t="s">
        <v>2805</v>
      </c>
      <c r="D14" s="25"/>
      <c r="E14" s="7" t="s">
        <v>2207</v>
      </c>
      <c r="F14" s="24" t="s">
        <v>2795</v>
      </c>
      <c r="G14" s="25"/>
      <c r="H14" s="7" t="s">
        <v>2806</v>
      </c>
      <c r="I14" s="26">
        <v>33015</v>
      </c>
      <c r="J14" s="27"/>
      <c r="K14" s="24" t="s">
        <v>2788</v>
      </c>
      <c r="L14" s="25"/>
      <c r="M14" s="9">
        <v>189</v>
      </c>
    </row>
    <row r="15" spans="1:13" ht="6" customHeight="1" x14ac:dyDescent="0.3">
      <c r="A15" s="5">
        <v>14</v>
      </c>
      <c r="B15" s="6" t="s">
        <v>29</v>
      </c>
      <c r="C15" s="24" t="s">
        <v>2807</v>
      </c>
      <c r="D15" s="25"/>
      <c r="E15" s="7" t="s">
        <v>2808</v>
      </c>
      <c r="F15" s="24" t="s">
        <v>2809</v>
      </c>
      <c r="G15" s="25"/>
      <c r="H15" s="7" t="s">
        <v>2809</v>
      </c>
      <c r="I15" s="26">
        <v>35257</v>
      </c>
      <c r="J15" s="27"/>
      <c r="K15" s="24" t="s">
        <v>2810</v>
      </c>
      <c r="L15" s="25"/>
      <c r="M15" s="9">
        <v>170</v>
      </c>
    </row>
    <row r="16" spans="1:13" ht="6" customHeight="1" x14ac:dyDescent="0.3">
      <c r="A16" s="5">
        <v>15</v>
      </c>
      <c r="B16" s="6" t="s">
        <v>16</v>
      </c>
      <c r="C16" s="24" t="s">
        <v>2811</v>
      </c>
      <c r="D16" s="25"/>
      <c r="E16" s="7" t="s">
        <v>2812</v>
      </c>
      <c r="F16" s="24" t="s">
        <v>2813</v>
      </c>
      <c r="G16" s="25"/>
      <c r="H16" s="7" t="s">
        <v>2813</v>
      </c>
      <c r="I16" s="26">
        <v>35177</v>
      </c>
      <c r="J16" s="27"/>
      <c r="K16" s="24" t="s">
        <v>2814</v>
      </c>
      <c r="L16" s="25"/>
      <c r="M16" s="9">
        <v>195</v>
      </c>
    </row>
    <row r="17" spans="1:13" ht="6" customHeight="1" x14ac:dyDescent="0.3">
      <c r="A17" s="5">
        <v>16</v>
      </c>
      <c r="B17" s="6" t="s">
        <v>29</v>
      </c>
      <c r="C17" s="24" t="s">
        <v>2815</v>
      </c>
      <c r="D17" s="25"/>
      <c r="E17" s="7" t="s">
        <v>2816</v>
      </c>
      <c r="F17" s="24" t="s">
        <v>2817</v>
      </c>
      <c r="G17" s="25"/>
      <c r="H17" s="7" t="s">
        <v>2817</v>
      </c>
      <c r="I17" s="26">
        <v>35290</v>
      </c>
      <c r="J17" s="27"/>
      <c r="K17" s="24" t="s">
        <v>903</v>
      </c>
      <c r="L17" s="25"/>
      <c r="M17" s="9">
        <v>183</v>
      </c>
    </row>
    <row r="18" spans="1:13" ht="6" customHeight="1" x14ac:dyDescent="0.3">
      <c r="A18" s="5">
        <v>17</v>
      </c>
      <c r="B18" s="6" t="s">
        <v>29</v>
      </c>
      <c r="C18" s="24" t="s">
        <v>2818</v>
      </c>
      <c r="D18" s="25"/>
      <c r="E18" s="7" t="s">
        <v>2819</v>
      </c>
      <c r="F18" s="24" t="s">
        <v>2820</v>
      </c>
      <c r="G18" s="25"/>
      <c r="H18" s="7" t="s">
        <v>2820</v>
      </c>
      <c r="I18" s="26">
        <v>33909</v>
      </c>
      <c r="J18" s="27"/>
      <c r="K18" s="24" t="s">
        <v>33</v>
      </c>
      <c r="L18" s="25"/>
      <c r="M18" s="9">
        <v>184</v>
      </c>
    </row>
    <row r="19" spans="1:13" ht="6" customHeight="1" x14ac:dyDescent="0.3">
      <c r="A19" s="5">
        <v>18</v>
      </c>
      <c r="B19" s="6" t="s">
        <v>45</v>
      </c>
      <c r="C19" s="24" t="s">
        <v>2821</v>
      </c>
      <c r="D19" s="25"/>
      <c r="E19" s="7" t="s">
        <v>2798</v>
      </c>
      <c r="F19" s="24" t="s">
        <v>2822</v>
      </c>
      <c r="G19" s="25"/>
      <c r="H19" s="7" t="s">
        <v>2822</v>
      </c>
      <c r="I19" s="26">
        <v>36553</v>
      </c>
      <c r="J19" s="27"/>
      <c r="K19" s="24" t="s">
        <v>33</v>
      </c>
      <c r="L19" s="25"/>
      <c r="M19" s="9">
        <v>190</v>
      </c>
    </row>
    <row r="20" spans="1:13" ht="6" customHeight="1" x14ac:dyDescent="0.3">
      <c r="A20" s="5">
        <v>19</v>
      </c>
      <c r="B20" s="6" t="s">
        <v>29</v>
      </c>
      <c r="C20" s="24" t="s">
        <v>2823</v>
      </c>
      <c r="D20" s="25"/>
      <c r="E20" s="7" t="s">
        <v>2824</v>
      </c>
      <c r="F20" s="24" t="s">
        <v>2825</v>
      </c>
      <c r="G20" s="25"/>
      <c r="H20" s="7" t="s">
        <v>2825</v>
      </c>
      <c r="I20" s="26">
        <v>35871</v>
      </c>
      <c r="J20" s="27"/>
      <c r="K20" s="24" t="s">
        <v>2473</v>
      </c>
      <c r="L20" s="25"/>
      <c r="M20" s="9">
        <v>193</v>
      </c>
    </row>
    <row r="21" spans="1:13" ht="6" customHeight="1" x14ac:dyDescent="0.3">
      <c r="A21" s="5">
        <v>20</v>
      </c>
      <c r="B21" s="6" t="s">
        <v>29</v>
      </c>
      <c r="C21" s="24" t="s">
        <v>2826</v>
      </c>
      <c r="D21" s="25"/>
      <c r="E21" s="7" t="s">
        <v>2827</v>
      </c>
      <c r="F21" s="24" t="s">
        <v>2828</v>
      </c>
      <c r="G21" s="25"/>
      <c r="H21" s="7" t="s">
        <v>2829</v>
      </c>
      <c r="I21" s="26">
        <v>34757</v>
      </c>
      <c r="J21" s="27"/>
      <c r="K21" s="24" t="s">
        <v>2830</v>
      </c>
      <c r="L21" s="25"/>
      <c r="M21" s="9">
        <v>192</v>
      </c>
    </row>
    <row r="22" spans="1:13" ht="6" customHeight="1" x14ac:dyDescent="0.3">
      <c r="A22" s="5">
        <v>21</v>
      </c>
      <c r="B22" s="6" t="s">
        <v>45</v>
      </c>
      <c r="C22" s="24" t="s">
        <v>2831</v>
      </c>
      <c r="D22" s="25"/>
      <c r="E22" s="7" t="s">
        <v>2819</v>
      </c>
      <c r="F22" s="24" t="s">
        <v>2832</v>
      </c>
      <c r="G22" s="25"/>
      <c r="H22" s="7" t="s">
        <v>2832</v>
      </c>
      <c r="I22" s="26">
        <v>33633</v>
      </c>
      <c r="J22" s="27"/>
      <c r="K22" s="24" t="s">
        <v>2124</v>
      </c>
      <c r="L22" s="25"/>
      <c r="M22" s="9">
        <v>176</v>
      </c>
    </row>
    <row r="23" spans="1:13" ht="6" customHeight="1" x14ac:dyDescent="0.3">
      <c r="A23" s="5">
        <v>22</v>
      </c>
      <c r="B23" s="6" t="s">
        <v>29</v>
      </c>
      <c r="C23" s="24" t="s">
        <v>2833</v>
      </c>
      <c r="D23" s="25"/>
      <c r="E23" s="7" t="s">
        <v>2834</v>
      </c>
      <c r="F23" s="24" t="s">
        <v>2835</v>
      </c>
      <c r="G23" s="25"/>
      <c r="H23" s="7" t="s">
        <v>2835</v>
      </c>
      <c r="I23" s="26">
        <v>33131</v>
      </c>
      <c r="J23" s="27"/>
      <c r="K23" s="24" t="s">
        <v>169</v>
      </c>
      <c r="L23" s="25"/>
      <c r="M23" s="9">
        <v>181</v>
      </c>
    </row>
    <row r="24" spans="1:13" ht="6" customHeight="1" x14ac:dyDescent="0.3">
      <c r="A24" s="5">
        <v>23</v>
      </c>
      <c r="B24" s="6" t="s">
        <v>11</v>
      </c>
      <c r="C24" s="24" t="s">
        <v>2836</v>
      </c>
      <c r="D24" s="25"/>
      <c r="E24" s="7" t="s">
        <v>2837</v>
      </c>
      <c r="F24" s="24" t="s">
        <v>2838</v>
      </c>
      <c r="G24" s="25"/>
      <c r="H24" s="7" t="s">
        <v>2839</v>
      </c>
      <c r="I24" s="26">
        <v>35481</v>
      </c>
      <c r="J24" s="27"/>
      <c r="K24" s="24" t="s">
        <v>903</v>
      </c>
      <c r="L24" s="25"/>
      <c r="M24" s="9">
        <v>202</v>
      </c>
    </row>
    <row r="25" spans="1:13" ht="6" customHeight="1" x14ac:dyDescent="0.3">
      <c r="A25" s="5">
        <v>24</v>
      </c>
      <c r="B25" s="6" t="s">
        <v>29</v>
      </c>
      <c r="C25" s="24" t="s">
        <v>2840</v>
      </c>
      <c r="D25" s="25"/>
      <c r="E25" s="7" t="s">
        <v>872</v>
      </c>
      <c r="F25" s="24" t="s">
        <v>2841</v>
      </c>
      <c r="G25" s="25"/>
      <c r="H25" s="7" t="s">
        <v>2841</v>
      </c>
      <c r="I25" s="26">
        <v>36967</v>
      </c>
      <c r="J25" s="27"/>
      <c r="K25" s="24" t="s">
        <v>169</v>
      </c>
      <c r="L25" s="25"/>
      <c r="M25" s="9">
        <v>182</v>
      </c>
    </row>
    <row r="26" spans="1:13" ht="6" customHeight="1" x14ac:dyDescent="0.3">
      <c r="A26" s="5">
        <v>25</v>
      </c>
      <c r="B26" s="6" t="s">
        <v>16</v>
      </c>
      <c r="C26" s="24" t="s">
        <v>2842</v>
      </c>
      <c r="D26" s="25"/>
      <c r="E26" s="7" t="s">
        <v>2819</v>
      </c>
      <c r="F26" s="24" t="s">
        <v>2843</v>
      </c>
      <c r="G26" s="25"/>
      <c r="H26" s="7" t="s">
        <v>2843</v>
      </c>
      <c r="I26" s="26">
        <v>33465</v>
      </c>
      <c r="J26" s="27"/>
      <c r="K26" s="24" t="s">
        <v>2292</v>
      </c>
      <c r="L26" s="25"/>
      <c r="M26" s="9">
        <v>181</v>
      </c>
    </row>
    <row r="27" spans="1:13" ht="6" customHeight="1" x14ac:dyDescent="0.3">
      <c r="A27" s="5">
        <v>26</v>
      </c>
      <c r="B27" s="6" t="s">
        <v>29</v>
      </c>
      <c r="C27" s="24" t="s">
        <v>2844</v>
      </c>
      <c r="D27" s="25"/>
      <c r="E27" s="7" t="s">
        <v>905</v>
      </c>
      <c r="F27" s="24" t="s">
        <v>2845</v>
      </c>
      <c r="G27" s="25"/>
      <c r="H27" s="7" t="s">
        <v>2845</v>
      </c>
      <c r="I27" s="26">
        <v>35168</v>
      </c>
      <c r="J27" s="27"/>
      <c r="K27" s="24" t="s">
        <v>639</v>
      </c>
      <c r="L27" s="25"/>
      <c r="M27" s="9">
        <v>191</v>
      </c>
    </row>
    <row r="28" spans="1:13" ht="6" customHeight="1" x14ac:dyDescent="0.3">
      <c r="A28" s="20" t="s">
        <v>110</v>
      </c>
      <c r="B28" s="28"/>
      <c r="C28" s="21"/>
      <c r="D28" s="20" t="s">
        <v>111</v>
      </c>
      <c r="E28" s="28"/>
      <c r="F28" s="21"/>
      <c r="G28" s="20" t="s">
        <v>5</v>
      </c>
      <c r="H28" s="28"/>
      <c r="I28" s="21"/>
      <c r="J28" s="20" t="s">
        <v>6</v>
      </c>
      <c r="K28" s="21"/>
      <c r="L28" s="20" t="s">
        <v>112</v>
      </c>
      <c r="M28" s="21"/>
    </row>
    <row r="29" spans="1:13" ht="6" customHeight="1" x14ac:dyDescent="0.3">
      <c r="A29" s="24" t="s">
        <v>113</v>
      </c>
      <c r="B29" s="29"/>
      <c r="C29" s="25"/>
      <c r="D29" s="24" t="s">
        <v>2846</v>
      </c>
      <c r="E29" s="29"/>
      <c r="F29" s="25"/>
      <c r="G29" s="24" t="s">
        <v>2847</v>
      </c>
      <c r="H29" s="29"/>
      <c r="I29" s="25"/>
      <c r="J29" s="24" t="s">
        <v>2848</v>
      </c>
      <c r="K29" s="25"/>
      <c r="L29" s="24" t="s">
        <v>2849</v>
      </c>
      <c r="M29" s="25"/>
    </row>
    <row r="30" spans="1:13" ht="6" customHeight="1" x14ac:dyDescent="0.3">
      <c r="A30" s="24" t="s">
        <v>118</v>
      </c>
      <c r="B30" s="29"/>
      <c r="C30" s="25"/>
      <c r="D30" s="24" t="s">
        <v>2850</v>
      </c>
      <c r="E30" s="29"/>
      <c r="F30" s="25"/>
      <c r="G30" s="24" t="s">
        <v>2851</v>
      </c>
      <c r="H30" s="29"/>
      <c r="I30" s="25"/>
      <c r="J30" s="24" t="s">
        <v>2852</v>
      </c>
      <c r="K30" s="25"/>
      <c r="L30" s="24" t="s">
        <v>2849</v>
      </c>
      <c r="M30" s="25"/>
    </row>
    <row r="31" spans="1:13" ht="6" customHeight="1" x14ac:dyDescent="0.3">
      <c r="A31" s="24" t="s">
        <v>118</v>
      </c>
      <c r="B31" s="29"/>
      <c r="C31" s="25"/>
      <c r="D31" s="24" t="s">
        <v>2853</v>
      </c>
      <c r="E31" s="29"/>
      <c r="F31" s="25"/>
      <c r="G31" s="24" t="s">
        <v>2854</v>
      </c>
      <c r="H31" s="29"/>
      <c r="I31" s="25"/>
      <c r="J31" s="24" t="s">
        <v>2855</v>
      </c>
      <c r="K31" s="25"/>
      <c r="L31" s="24" t="s">
        <v>2849</v>
      </c>
      <c r="M31" s="25"/>
    </row>
    <row r="32" spans="1:13" ht="6" customHeight="1" x14ac:dyDescent="0.3">
      <c r="A32" s="24" t="s">
        <v>118</v>
      </c>
      <c r="B32" s="29"/>
      <c r="C32" s="25"/>
      <c r="D32" s="24" t="s">
        <v>2856</v>
      </c>
      <c r="E32" s="29"/>
      <c r="F32" s="25"/>
      <c r="G32" s="24" t="s">
        <v>2857</v>
      </c>
      <c r="H32" s="29"/>
      <c r="I32" s="25"/>
      <c r="J32" s="24" t="s">
        <v>2809</v>
      </c>
      <c r="K32" s="25"/>
      <c r="L32" s="24" t="s">
        <v>2849</v>
      </c>
      <c r="M32" s="25"/>
    </row>
    <row r="33" spans="1:14" ht="6" customHeight="1" x14ac:dyDescent="0.3">
      <c r="A33" s="24" t="s">
        <v>131</v>
      </c>
      <c r="B33" s="29"/>
      <c r="C33" s="25"/>
      <c r="D33" s="24" t="s">
        <v>2858</v>
      </c>
      <c r="E33" s="29"/>
      <c r="F33" s="25"/>
      <c r="G33" s="24" t="s">
        <v>2851</v>
      </c>
      <c r="H33" s="29"/>
      <c r="I33" s="25"/>
      <c r="J33" s="24" t="s">
        <v>2859</v>
      </c>
      <c r="K33" s="25"/>
      <c r="L33" s="24" t="s">
        <v>2849</v>
      </c>
      <c r="M33" s="25"/>
    </row>
    <row r="34" spans="1:14" ht="10" customHeight="1" x14ac:dyDescent="0.3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2"/>
    </row>
    <row r="35" spans="1:14" ht="8.25" customHeight="1" x14ac:dyDescent="0.3">
      <c r="A35" s="19" t="s">
        <v>2860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</sheetData>
  <mergeCells count="140">
    <mergeCell ref="A34:M34"/>
    <mergeCell ref="A35:N35"/>
    <mergeCell ref="A32:C32"/>
    <mergeCell ref="D32:F32"/>
    <mergeCell ref="G32:I32"/>
    <mergeCell ref="J32:K32"/>
    <mergeCell ref="L32:M32"/>
    <mergeCell ref="A33:C33"/>
    <mergeCell ref="D33:F33"/>
    <mergeCell ref="G33:I33"/>
    <mergeCell ref="J33:K33"/>
    <mergeCell ref="L33:M33"/>
    <mergeCell ref="A30:C30"/>
    <mergeCell ref="D30:F30"/>
    <mergeCell ref="G30:I30"/>
    <mergeCell ref="J30:K30"/>
    <mergeCell ref="L30:M30"/>
    <mergeCell ref="A31:C31"/>
    <mergeCell ref="D31:F31"/>
    <mergeCell ref="G31:I31"/>
    <mergeCell ref="J31:K31"/>
    <mergeCell ref="L31:M31"/>
    <mergeCell ref="A28:C28"/>
    <mergeCell ref="D28:F28"/>
    <mergeCell ref="G28:I28"/>
    <mergeCell ref="J28:K28"/>
    <mergeCell ref="L28:M28"/>
    <mergeCell ref="A29:C29"/>
    <mergeCell ref="D29:F29"/>
    <mergeCell ref="G29:I29"/>
    <mergeCell ref="J29:K29"/>
    <mergeCell ref="L29:M29"/>
    <mergeCell ref="C25:D25"/>
    <mergeCell ref="F25:G25"/>
    <mergeCell ref="I25:J25"/>
    <mergeCell ref="K25:L25"/>
    <mergeCell ref="C26:D26"/>
    <mergeCell ref="F26:G26"/>
    <mergeCell ref="I26:J26"/>
    <mergeCell ref="K26:L26"/>
    <mergeCell ref="C27:D27"/>
    <mergeCell ref="F27:G27"/>
    <mergeCell ref="I27:J27"/>
    <mergeCell ref="K27:L27"/>
    <mergeCell ref="C22:D22"/>
    <mergeCell ref="F22:G22"/>
    <mergeCell ref="I22:J22"/>
    <mergeCell ref="K22:L22"/>
    <mergeCell ref="C23:D23"/>
    <mergeCell ref="F23:G23"/>
    <mergeCell ref="I23:J23"/>
    <mergeCell ref="K23:L23"/>
    <mergeCell ref="C24:D24"/>
    <mergeCell ref="F24:G24"/>
    <mergeCell ref="I24:J24"/>
    <mergeCell ref="K24:L24"/>
    <mergeCell ref="C19:D19"/>
    <mergeCell ref="F19:G19"/>
    <mergeCell ref="I19:J19"/>
    <mergeCell ref="K19:L19"/>
    <mergeCell ref="C20:D20"/>
    <mergeCell ref="F20:G20"/>
    <mergeCell ref="I20:J20"/>
    <mergeCell ref="K20:L20"/>
    <mergeCell ref="C21:D21"/>
    <mergeCell ref="F21:G21"/>
    <mergeCell ref="I21:J21"/>
    <mergeCell ref="K21:L21"/>
    <mergeCell ref="C16:D16"/>
    <mergeCell ref="F16:G16"/>
    <mergeCell ref="I16:J16"/>
    <mergeCell ref="K16:L16"/>
    <mergeCell ref="C17:D17"/>
    <mergeCell ref="F17:G17"/>
    <mergeCell ref="I17:J17"/>
    <mergeCell ref="K17:L17"/>
    <mergeCell ref="C18:D18"/>
    <mergeCell ref="F18:G18"/>
    <mergeCell ref="I18:J18"/>
    <mergeCell ref="K18:L18"/>
    <mergeCell ref="C13:D13"/>
    <mergeCell ref="F13:G13"/>
    <mergeCell ref="I13:J13"/>
    <mergeCell ref="K13:L13"/>
    <mergeCell ref="C14:D14"/>
    <mergeCell ref="F14:G14"/>
    <mergeCell ref="I14:J14"/>
    <mergeCell ref="K14:L14"/>
    <mergeCell ref="C15:D15"/>
    <mergeCell ref="F15:G15"/>
    <mergeCell ref="I15:J15"/>
    <mergeCell ref="K15:L15"/>
    <mergeCell ref="C10:D10"/>
    <mergeCell ref="F10:G10"/>
    <mergeCell ref="I10:J10"/>
    <mergeCell ref="K10:L10"/>
    <mergeCell ref="C11:D11"/>
    <mergeCell ref="F11:G11"/>
    <mergeCell ref="I11:J11"/>
    <mergeCell ref="K11:L11"/>
    <mergeCell ref="C12:D12"/>
    <mergeCell ref="F12:G12"/>
    <mergeCell ref="I12:J12"/>
    <mergeCell ref="K12:L12"/>
    <mergeCell ref="C7:D7"/>
    <mergeCell ref="F7:G7"/>
    <mergeCell ref="I7:J7"/>
    <mergeCell ref="K7:L7"/>
    <mergeCell ref="C8:D8"/>
    <mergeCell ref="F8:G8"/>
    <mergeCell ref="I8:J8"/>
    <mergeCell ref="K8:L8"/>
    <mergeCell ref="C9:D9"/>
    <mergeCell ref="F9:G9"/>
    <mergeCell ref="I9:J9"/>
    <mergeCell ref="K9:L9"/>
    <mergeCell ref="C4:D4"/>
    <mergeCell ref="F4:G4"/>
    <mergeCell ref="I4:J4"/>
    <mergeCell ref="K4:L4"/>
    <mergeCell ref="C5:D5"/>
    <mergeCell ref="F5:G5"/>
    <mergeCell ref="I5:J5"/>
    <mergeCell ref="K5:L5"/>
    <mergeCell ref="C6:D6"/>
    <mergeCell ref="F6:G6"/>
    <mergeCell ref="I6:J6"/>
    <mergeCell ref="K6:L6"/>
    <mergeCell ref="C1:D1"/>
    <mergeCell ref="F1:G1"/>
    <mergeCell ref="I1:J1"/>
    <mergeCell ref="K1:L1"/>
    <mergeCell ref="C2:D2"/>
    <mergeCell ref="F2:G2"/>
    <mergeCell ref="I2:J2"/>
    <mergeCell ref="K2:L2"/>
    <mergeCell ref="C3:D3"/>
    <mergeCell ref="F3:G3"/>
    <mergeCell ref="I3:J3"/>
    <mergeCell ref="K3:L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3"/>
  <sheetViews>
    <sheetView zoomScale="175" zoomScaleNormal="175" workbookViewId="0">
      <selection activeCell="M15" sqref="M15"/>
    </sheetView>
  </sheetViews>
  <sheetFormatPr defaultRowHeight="13" x14ac:dyDescent="0.3"/>
  <cols>
    <col min="1" max="1" width="1.796875" customWidth="1"/>
    <col min="2" max="2" width="3.09765625" customWidth="1"/>
    <col min="3" max="3" width="12.8984375" customWidth="1"/>
    <col min="4" max="4" width="0.8984375" customWidth="1"/>
    <col min="5" max="5" width="9.296875" customWidth="1"/>
    <col min="6" max="6" width="9.796875" customWidth="1"/>
    <col min="7" max="7" width="6.8984375" customWidth="1"/>
    <col min="8" max="8" width="8.8984375" customWidth="1"/>
    <col min="9" max="9" width="1.59765625" customWidth="1"/>
    <col min="10" max="10" width="7.796875" customWidth="1"/>
    <col min="11" max="11" width="14.8984375" customWidth="1"/>
    <col min="12" max="12" width="5.796875" customWidth="1"/>
    <col min="13" max="13" width="8.8984375" customWidth="1"/>
    <col min="14" max="14" width="2.69921875" customWidth="1"/>
  </cols>
  <sheetData>
    <row r="1" spans="1:13" ht="6" customHeight="1" x14ac:dyDescent="0.3">
      <c r="A1" s="1" t="s">
        <v>2</v>
      </c>
      <c r="B1" s="2" t="s">
        <v>3</v>
      </c>
      <c r="C1" s="3" t="s">
        <v>4</v>
      </c>
      <c r="D1" s="33" t="s">
        <v>5</v>
      </c>
      <c r="E1" s="34"/>
      <c r="F1" s="20" t="s">
        <v>6</v>
      </c>
      <c r="G1" s="21"/>
      <c r="H1" s="33" t="s">
        <v>7</v>
      </c>
      <c r="I1" s="34"/>
      <c r="J1" s="2" t="s">
        <v>8</v>
      </c>
      <c r="K1" s="20" t="s">
        <v>9</v>
      </c>
      <c r="L1" s="21"/>
      <c r="M1" s="2" t="s">
        <v>10</v>
      </c>
    </row>
    <row r="2" spans="1:13" ht="6" customHeight="1" x14ac:dyDescent="0.3">
      <c r="A2" s="5">
        <v>1</v>
      </c>
      <c r="B2" s="6" t="s">
        <v>11</v>
      </c>
      <c r="C2" s="7" t="s">
        <v>2861</v>
      </c>
      <c r="D2" s="24" t="s">
        <v>1047</v>
      </c>
      <c r="E2" s="25"/>
      <c r="F2" s="24" t="s">
        <v>2862</v>
      </c>
      <c r="G2" s="25"/>
      <c r="H2" s="24" t="s">
        <v>2863</v>
      </c>
      <c r="I2" s="25"/>
      <c r="J2" s="8">
        <v>35752</v>
      </c>
      <c r="K2" s="24" t="s">
        <v>86</v>
      </c>
      <c r="L2" s="25"/>
      <c r="M2" s="9">
        <v>197</v>
      </c>
    </row>
    <row r="3" spans="1:13" ht="6" customHeight="1" x14ac:dyDescent="0.3">
      <c r="A3" s="5">
        <v>2</v>
      </c>
      <c r="B3" s="6" t="s">
        <v>16</v>
      </c>
      <c r="C3" s="7" t="s">
        <v>2864</v>
      </c>
      <c r="D3" s="24" t="s">
        <v>2865</v>
      </c>
      <c r="E3" s="25"/>
      <c r="F3" s="24" t="s">
        <v>2866</v>
      </c>
      <c r="G3" s="25"/>
      <c r="H3" s="24" t="s">
        <v>2867</v>
      </c>
      <c r="I3" s="25"/>
      <c r="J3" s="8">
        <v>32748</v>
      </c>
      <c r="K3" s="24" t="s">
        <v>381</v>
      </c>
      <c r="L3" s="25"/>
      <c r="M3" s="9">
        <v>178</v>
      </c>
    </row>
    <row r="4" spans="1:13" ht="6" customHeight="1" x14ac:dyDescent="0.3">
      <c r="A4" s="5">
        <v>3</v>
      </c>
      <c r="B4" s="6" t="s">
        <v>16</v>
      </c>
      <c r="C4" s="7" t="s">
        <v>2868</v>
      </c>
      <c r="D4" s="24" t="s">
        <v>719</v>
      </c>
      <c r="E4" s="25"/>
      <c r="F4" s="24" t="s">
        <v>2869</v>
      </c>
      <c r="G4" s="25"/>
      <c r="H4" s="24" t="s">
        <v>2870</v>
      </c>
      <c r="I4" s="25"/>
      <c r="J4" s="8">
        <v>36900</v>
      </c>
      <c r="K4" s="24" t="s">
        <v>409</v>
      </c>
      <c r="L4" s="25"/>
      <c r="M4" s="9">
        <v>182</v>
      </c>
    </row>
    <row r="5" spans="1:13" ht="6" customHeight="1" x14ac:dyDescent="0.3">
      <c r="A5" s="5">
        <v>4</v>
      </c>
      <c r="B5" s="6" t="s">
        <v>16</v>
      </c>
      <c r="C5" s="7" t="s">
        <v>2871</v>
      </c>
      <c r="D5" s="24" t="s">
        <v>2872</v>
      </c>
      <c r="E5" s="25"/>
      <c r="F5" s="24" t="s">
        <v>2873</v>
      </c>
      <c r="G5" s="25"/>
      <c r="H5" s="24" t="s">
        <v>2874</v>
      </c>
      <c r="I5" s="25"/>
      <c r="J5" s="8">
        <v>35446</v>
      </c>
      <c r="K5" s="24" t="s">
        <v>20</v>
      </c>
      <c r="L5" s="25"/>
      <c r="M5" s="9">
        <v>191</v>
      </c>
    </row>
    <row r="6" spans="1:13" ht="6" customHeight="1" x14ac:dyDescent="0.3">
      <c r="A6" s="5">
        <v>5</v>
      </c>
      <c r="B6" s="6" t="s">
        <v>29</v>
      </c>
      <c r="C6" s="7" t="s">
        <v>2875</v>
      </c>
      <c r="D6" s="24" t="s">
        <v>1953</v>
      </c>
      <c r="E6" s="25"/>
      <c r="F6" s="24" t="s">
        <v>2876</v>
      </c>
      <c r="G6" s="25"/>
      <c r="H6" s="24" t="s">
        <v>2877</v>
      </c>
      <c r="I6" s="25"/>
      <c r="J6" s="8">
        <v>32340</v>
      </c>
      <c r="K6" s="24" t="s">
        <v>409</v>
      </c>
      <c r="L6" s="25"/>
      <c r="M6" s="9">
        <v>189</v>
      </c>
    </row>
    <row r="7" spans="1:13" ht="6" customHeight="1" x14ac:dyDescent="0.3">
      <c r="A7" s="5">
        <v>6</v>
      </c>
      <c r="B7" s="6" t="s">
        <v>29</v>
      </c>
      <c r="C7" s="7" t="s">
        <v>2878</v>
      </c>
      <c r="D7" s="24" t="s">
        <v>383</v>
      </c>
      <c r="E7" s="25"/>
      <c r="F7" s="24" t="s">
        <v>2879</v>
      </c>
      <c r="G7" s="25"/>
      <c r="H7" s="24" t="s">
        <v>2880</v>
      </c>
      <c r="I7" s="25"/>
      <c r="J7" s="8">
        <v>34729</v>
      </c>
      <c r="K7" s="24" t="s">
        <v>41</v>
      </c>
      <c r="L7" s="25"/>
      <c r="M7" s="9">
        <v>184</v>
      </c>
    </row>
    <row r="8" spans="1:13" ht="6" customHeight="1" x14ac:dyDescent="0.3">
      <c r="A8" s="5">
        <v>7</v>
      </c>
      <c r="B8" s="6" t="s">
        <v>45</v>
      </c>
      <c r="C8" s="7" t="s">
        <v>2881</v>
      </c>
      <c r="D8" s="24" t="s">
        <v>2882</v>
      </c>
      <c r="E8" s="25"/>
      <c r="F8" s="24" t="s">
        <v>2883</v>
      </c>
      <c r="G8" s="25"/>
      <c r="H8" s="24" t="s">
        <v>2884</v>
      </c>
      <c r="I8" s="25"/>
      <c r="J8" s="8">
        <v>33900</v>
      </c>
      <c r="K8" s="24" t="s">
        <v>41</v>
      </c>
      <c r="L8" s="25"/>
      <c r="M8" s="9">
        <v>188</v>
      </c>
    </row>
    <row r="9" spans="1:13" ht="6" customHeight="1" x14ac:dyDescent="0.3">
      <c r="A9" s="5">
        <v>8</v>
      </c>
      <c r="B9" s="6" t="s">
        <v>29</v>
      </c>
      <c r="C9" s="7" t="s">
        <v>2885</v>
      </c>
      <c r="D9" s="24" t="s">
        <v>2886</v>
      </c>
      <c r="E9" s="25"/>
      <c r="F9" s="24" t="s">
        <v>2887</v>
      </c>
      <c r="G9" s="25"/>
      <c r="H9" s="24" t="s">
        <v>2885</v>
      </c>
      <c r="I9" s="25"/>
      <c r="J9" s="8">
        <v>33611</v>
      </c>
      <c r="K9" s="24" t="s">
        <v>41</v>
      </c>
      <c r="L9" s="25"/>
      <c r="M9" s="9">
        <v>176</v>
      </c>
    </row>
    <row r="10" spans="1:13" ht="6" customHeight="1" x14ac:dyDescent="0.3">
      <c r="A10" s="5">
        <v>9</v>
      </c>
      <c r="B10" s="6" t="s">
        <v>29</v>
      </c>
      <c r="C10" s="7" t="s">
        <v>2888</v>
      </c>
      <c r="D10" s="24" t="s">
        <v>2889</v>
      </c>
      <c r="E10" s="25"/>
      <c r="F10" s="24" t="s">
        <v>2890</v>
      </c>
      <c r="G10" s="25"/>
      <c r="H10" s="24" t="s">
        <v>2888</v>
      </c>
      <c r="I10" s="25"/>
      <c r="J10" s="8">
        <v>38204</v>
      </c>
      <c r="K10" s="24" t="s">
        <v>409</v>
      </c>
      <c r="L10" s="25"/>
      <c r="M10" s="9">
        <v>173</v>
      </c>
    </row>
    <row r="11" spans="1:13" ht="6" customHeight="1" x14ac:dyDescent="0.3">
      <c r="A11" s="5">
        <v>10</v>
      </c>
      <c r="B11" s="6" t="s">
        <v>45</v>
      </c>
      <c r="C11" s="7" t="s">
        <v>2891</v>
      </c>
      <c r="D11" s="24" t="s">
        <v>2892</v>
      </c>
      <c r="E11" s="25"/>
      <c r="F11" s="24" t="s">
        <v>2893</v>
      </c>
      <c r="G11" s="25"/>
      <c r="H11" s="24" t="s">
        <v>2894</v>
      </c>
      <c r="I11" s="25"/>
      <c r="J11" s="8">
        <v>35085</v>
      </c>
      <c r="K11" s="24" t="s">
        <v>253</v>
      </c>
      <c r="L11" s="25"/>
      <c r="M11" s="9">
        <v>175</v>
      </c>
    </row>
    <row r="12" spans="1:13" ht="6" customHeight="1" x14ac:dyDescent="0.3">
      <c r="A12" s="5">
        <v>11</v>
      </c>
      <c r="B12" s="6" t="s">
        <v>45</v>
      </c>
      <c r="C12" s="7" t="s">
        <v>2895</v>
      </c>
      <c r="D12" s="24" t="s">
        <v>2896</v>
      </c>
      <c r="E12" s="25"/>
      <c r="F12" s="24" t="s">
        <v>2897</v>
      </c>
      <c r="G12" s="25"/>
      <c r="H12" s="24" t="s">
        <v>2898</v>
      </c>
      <c r="I12" s="25"/>
      <c r="J12" s="8">
        <v>36585</v>
      </c>
      <c r="K12" s="24" t="s">
        <v>409</v>
      </c>
      <c r="L12" s="25"/>
      <c r="M12" s="9">
        <v>184</v>
      </c>
    </row>
    <row r="13" spans="1:13" ht="6" customHeight="1" x14ac:dyDescent="0.3">
      <c r="A13" s="5">
        <v>12</v>
      </c>
      <c r="B13" s="6" t="s">
        <v>45</v>
      </c>
      <c r="C13" s="7" t="s">
        <v>2899</v>
      </c>
      <c r="D13" s="24" t="s">
        <v>2900</v>
      </c>
      <c r="E13" s="25"/>
      <c r="F13" s="24" t="s">
        <v>1560</v>
      </c>
      <c r="G13" s="25"/>
      <c r="H13" s="24" t="s">
        <v>2901</v>
      </c>
      <c r="I13" s="25"/>
      <c r="J13" s="8">
        <v>37449</v>
      </c>
      <c r="K13" s="24" t="s">
        <v>1562</v>
      </c>
      <c r="L13" s="25"/>
      <c r="M13" s="9">
        <v>181</v>
      </c>
    </row>
    <row r="14" spans="1:13" ht="6" customHeight="1" x14ac:dyDescent="0.3">
      <c r="A14" s="5">
        <v>13</v>
      </c>
      <c r="B14" s="6" t="s">
        <v>11</v>
      </c>
      <c r="C14" s="7" t="s">
        <v>2902</v>
      </c>
      <c r="D14" s="24" t="s">
        <v>1394</v>
      </c>
      <c r="E14" s="25"/>
      <c r="F14" s="24" t="s">
        <v>2903</v>
      </c>
      <c r="G14" s="25"/>
      <c r="H14" s="24" t="s">
        <v>2904</v>
      </c>
      <c r="I14" s="25"/>
      <c r="J14" s="8">
        <v>34957</v>
      </c>
      <c r="K14" s="24" t="s">
        <v>573</v>
      </c>
      <c r="L14" s="25"/>
      <c r="M14" s="9">
        <v>183</v>
      </c>
    </row>
    <row r="15" spans="1:13" ht="6" customHeight="1" x14ac:dyDescent="0.3">
      <c r="A15" s="5">
        <v>14</v>
      </c>
      <c r="B15" s="6" t="s">
        <v>16</v>
      </c>
      <c r="C15" s="7" t="s">
        <v>3545</v>
      </c>
      <c r="D15" s="24"/>
      <c r="E15" s="25"/>
      <c r="F15" s="24"/>
      <c r="G15" s="25"/>
      <c r="H15" s="24"/>
      <c r="I15" s="25"/>
      <c r="J15" s="8">
        <v>37912</v>
      </c>
      <c r="K15" s="24"/>
      <c r="L15" s="25"/>
      <c r="M15" s="9"/>
    </row>
    <row r="16" spans="1:13" ht="6" customHeight="1" x14ac:dyDescent="0.3">
      <c r="A16" s="5">
        <v>15</v>
      </c>
      <c r="B16" s="6" t="s">
        <v>16</v>
      </c>
      <c r="C16" s="7" t="s">
        <v>2906</v>
      </c>
      <c r="D16" s="24" t="s">
        <v>2907</v>
      </c>
      <c r="E16" s="25"/>
      <c r="F16" s="24" t="s">
        <v>2908</v>
      </c>
      <c r="G16" s="25"/>
      <c r="H16" s="24" t="s">
        <v>2909</v>
      </c>
      <c r="I16" s="25"/>
      <c r="J16" s="8">
        <v>36556</v>
      </c>
      <c r="K16" s="24" t="s">
        <v>2905</v>
      </c>
      <c r="L16" s="25"/>
      <c r="M16" s="9">
        <v>178</v>
      </c>
    </row>
    <row r="17" spans="1:13" ht="6" customHeight="1" x14ac:dyDescent="0.3">
      <c r="A17" s="5">
        <v>16</v>
      </c>
      <c r="B17" s="6" t="s">
        <v>29</v>
      </c>
      <c r="C17" s="7" t="s">
        <v>2910</v>
      </c>
      <c r="D17" s="24" t="s">
        <v>2911</v>
      </c>
      <c r="E17" s="25"/>
      <c r="F17" s="24" t="s">
        <v>2912</v>
      </c>
      <c r="G17" s="25"/>
      <c r="H17" s="24" t="s">
        <v>2913</v>
      </c>
      <c r="I17" s="25"/>
      <c r="J17" s="8">
        <v>35238</v>
      </c>
      <c r="K17" s="24" t="s">
        <v>50</v>
      </c>
      <c r="L17" s="25"/>
      <c r="M17" s="9">
        <v>190</v>
      </c>
    </row>
    <row r="18" spans="1:13" ht="6" customHeight="1" x14ac:dyDescent="0.3">
      <c r="A18" s="5">
        <v>17</v>
      </c>
      <c r="B18" s="6" t="s">
        <v>45</v>
      </c>
      <c r="C18" s="7" t="s">
        <v>2914</v>
      </c>
      <c r="D18" s="24" t="s">
        <v>2915</v>
      </c>
      <c r="E18" s="25"/>
      <c r="F18" s="24" t="s">
        <v>2916</v>
      </c>
      <c r="G18" s="25"/>
      <c r="H18" s="24" t="s">
        <v>2917</v>
      </c>
      <c r="I18" s="25"/>
      <c r="J18" s="8">
        <v>37549</v>
      </c>
      <c r="K18" s="24" t="s">
        <v>20</v>
      </c>
      <c r="L18" s="25"/>
      <c r="M18" s="9">
        <v>172</v>
      </c>
    </row>
    <row r="19" spans="1:13" ht="6" customHeight="1" x14ac:dyDescent="0.3">
      <c r="A19" s="5">
        <v>18</v>
      </c>
      <c r="B19" s="6" t="s">
        <v>16</v>
      </c>
      <c r="C19" s="7" t="s">
        <v>2918</v>
      </c>
      <c r="D19" s="24" t="s">
        <v>2919</v>
      </c>
      <c r="E19" s="25"/>
      <c r="F19" s="24" t="s">
        <v>2920</v>
      </c>
      <c r="G19" s="25"/>
      <c r="H19" s="24" t="s">
        <v>2921</v>
      </c>
      <c r="I19" s="25"/>
      <c r="J19" s="8">
        <v>32588</v>
      </c>
      <c r="K19" s="24" t="s">
        <v>409</v>
      </c>
      <c r="L19" s="25"/>
      <c r="M19" s="9">
        <v>170</v>
      </c>
    </row>
    <row r="20" spans="1:13" ht="6" customHeight="1" x14ac:dyDescent="0.3">
      <c r="A20" s="5">
        <v>19</v>
      </c>
      <c r="B20" s="6" t="s">
        <v>29</v>
      </c>
      <c r="C20" s="7" t="s">
        <v>2922</v>
      </c>
      <c r="D20" s="24" t="s">
        <v>2923</v>
      </c>
      <c r="E20" s="25"/>
      <c r="F20" s="24" t="s">
        <v>2924</v>
      </c>
      <c r="G20" s="25"/>
      <c r="H20" s="24" t="s">
        <v>2925</v>
      </c>
      <c r="I20" s="25"/>
      <c r="J20" s="8">
        <v>35432</v>
      </c>
      <c r="K20" s="24" t="s">
        <v>54</v>
      </c>
      <c r="L20" s="25"/>
      <c r="M20" s="9">
        <v>180</v>
      </c>
    </row>
    <row r="21" spans="1:13" ht="6" customHeight="1" x14ac:dyDescent="0.3">
      <c r="A21" s="5">
        <v>20</v>
      </c>
      <c r="B21" s="6" t="s">
        <v>16</v>
      </c>
      <c r="C21" s="7" t="s">
        <v>2926</v>
      </c>
      <c r="D21" s="24" t="s">
        <v>198</v>
      </c>
      <c r="E21" s="25"/>
      <c r="F21" s="24" t="s">
        <v>2927</v>
      </c>
      <c r="G21" s="25"/>
      <c r="H21" s="24" t="s">
        <v>2928</v>
      </c>
      <c r="I21" s="25"/>
      <c r="J21" s="8">
        <v>33614</v>
      </c>
      <c r="K21" s="24" t="s">
        <v>253</v>
      </c>
      <c r="L21" s="25"/>
      <c r="M21" s="9">
        <v>173</v>
      </c>
    </row>
    <row r="22" spans="1:13" ht="6" customHeight="1" x14ac:dyDescent="0.3">
      <c r="A22" s="5">
        <v>21</v>
      </c>
      <c r="B22" s="6" t="s">
        <v>45</v>
      </c>
      <c r="C22" s="7" t="s">
        <v>2929</v>
      </c>
      <c r="D22" s="24" t="s">
        <v>198</v>
      </c>
      <c r="E22" s="25"/>
      <c r="F22" s="24" t="s">
        <v>2930</v>
      </c>
      <c r="G22" s="25"/>
      <c r="H22" s="24" t="s">
        <v>2931</v>
      </c>
      <c r="I22" s="25"/>
      <c r="J22" s="8">
        <v>35922</v>
      </c>
      <c r="K22" s="24" t="s">
        <v>927</v>
      </c>
      <c r="L22" s="25"/>
      <c r="M22" s="9">
        <v>179</v>
      </c>
    </row>
    <row r="23" spans="1:13" ht="6" customHeight="1" x14ac:dyDescent="0.3">
      <c r="A23" s="5">
        <v>22</v>
      </c>
      <c r="B23" s="6" t="s">
        <v>45</v>
      </c>
      <c r="C23" s="7" t="s">
        <v>2932</v>
      </c>
      <c r="D23" s="24" t="s">
        <v>2889</v>
      </c>
      <c r="E23" s="25"/>
      <c r="F23" s="24" t="s">
        <v>2933</v>
      </c>
      <c r="G23" s="25"/>
      <c r="H23" s="24" t="s">
        <v>2934</v>
      </c>
      <c r="I23" s="25"/>
      <c r="J23" s="8">
        <v>33735</v>
      </c>
      <c r="K23" s="24" t="s">
        <v>54</v>
      </c>
      <c r="L23" s="25"/>
      <c r="M23" s="9">
        <v>179</v>
      </c>
    </row>
    <row r="24" spans="1:13" ht="6" customHeight="1" x14ac:dyDescent="0.3">
      <c r="A24" s="5">
        <v>23</v>
      </c>
      <c r="B24" s="6" t="s">
        <v>11</v>
      </c>
      <c r="C24" s="7" t="s">
        <v>2935</v>
      </c>
      <c r="D24" s="24" t="s">
        <v>2936</v>
      </c>
      <c r="E24" s="25"/>
      <c r="F24" s="24" t="s">
        <v>2937</v>
      </c>
      <c r="G24" s="25"/>
      <c r="H24" s="24" t="s">
        <v>2938</v>
      </c>
      <c r="I24" s="25"/>
      <c r="J24" s="8">
        <v>35592</v>
      </c>
      <c r="K24" s="24" t="s">
        <v>1562</v>
      </c>
      <c r="L24" s="25"/>
      <c r="M24" s="9">
        <v>190</v>
      </c>
    </row>
    <row r="25" spans="1:13" ht="6" customHeight="1" x14ac:dyDescent="0.3">
      <c r="A25" s="5">
        <v>24</v>
      </c>
      <c r="B25" s="6" t="s">
        <v>16</v>
      </c>
      <c r="C25" s="7" t="s">
        <v>2939</v>
      </c>
      <c r="D25" s="24" t="s">
        <v>2940</v>
      </c>
      <c r="E25" s="25"/>
      <c r="F25" s="24" t="s">
        <v>2941</v>
      </c>
      <c r="G25" s="25"/>
      <c r="H25" s="24" t="s">
        <v>2942</v>
      </c>
      <c r="I25" s="25"/>
      <c r="J25" s="8">
        <v>34481</v>
      </c>
      <c r="K25" s="24" t="s">
        <v>50</v>
      </c>
      <c r="L25" s="25"/>
      <c r="M25" s="9">
        <v>189</v>
      </c>
    </row>
    <row r="26" spans="1:13" ht="6" customHeight="1" x14ac:dyDescent="0.3">
      <c r="A26" s="5">
        <v>25</v>
      </c>
      <c r="B26" s="6" t="s">
        <v>45</v>
      </c>
      <c r="C26" s="7" t="s">
        <v>2943</v>
      </c>
      <c r="D26" s="24" t="s">
        <v>2944</v>
      </c>
      <c r="E26" s="25"/>
      <c r="F26" s="24" t="s">
        <v>2945</v>
      </c>
      <c r="G26" s="25"/>
      <c r="H26" s="24" t="s">
        <v>2946</v>
      </c>
      <c r="I26" s="25"/>
      <c r="J26" s="8">
        <v>37560</v>
      </c>
      <c r="K26" s="24" t="s">
        <v>409</v>
      </c>
      <c r="L26" s="25"/>
      <c r="M26" s="9">
        <v>178</v>
      </c>
    </row>
    <row r="27" spans="1:13" ht="6" customHeight="1" x14ac:dyDescent="0.3">
      <c r="A27" s="5">
        <v>26</v>
      </c>
      <c r="B27" s="6" t="s">
        <v>29</v>
      </c>
      <c r="C27" s="7" t="s">
        <v>2947</v>
      </c>
      <c r="D27" s="24" t="s">
        <v>2948</v>
      </c>
      <c r="E27" s="25"/>
      <c r="F27" s="24" t="s">
        <v>2949</v>
      </c>
      <c r="G27" s="25"/>
      <c r="H27" s="24" t="s">
        <v>2947</v>
      </c>
      <c r="I27" s="25"/>
      <c r="J27" s="8">
        <v>37585</v>
      </c>
      <c r="K27" s="24" t="s">
        <v>409</v>
      </c>
      <c r="L27" s="25"/>
      <c r="M27" s="9">
        <v>174</v>
      </c>
    </row>
    <row r="28" spans="1:13" ht="6" customHeight="1" x14ac:dyDescent="0.3">
      <c r="A28" s="20" t="s">
        <v>110</v>
      </c>
      <c r="B28" s="28"/>
      <c r="C28" s="28"/>
      <c r="D28" s="21"/>
      <c r="E28" s="20" t="s">
        <v>111</v>
      </c>
      <c r="F28" s="21"/>
      <c r="G28" s="20" t="s">
        <v>5</v>
      </c>
      <c r="H28" s="21"/>
      <c r="I28" s="20" t="s">
        <v>6</v>
      </c>
      <c r="J28" s="28"/>
      <c r="K28" s="21"/>
      <c r="L28" s="20" t="s">
        <v>112</v>
      </c>
      <c r="M28" s="21"/>
    </row>
    <row r="29" spans="1:13" ht="6" customHeight="1" x14ac:dyDescent="0.3">
      <c r="A29" s="24" t="s">
        <v>113</v>
      </c>
      <c r="B29" s="29"/>
      <c r="C29" s="29"/>
      <c r="D29" s="25"/>
      <c r="E29" s="24" t="s">
        <v>2950</v>
      </c>
      <c r="F29" s="25"/>
      <c r="G29" s="24" t="s">
        <v>2951</v>
      </c>
      <c r="H29" s="25"/>
      <c r="I29" s="24" t="s">
        <v>2952</v>
      </c>
      <c r="J29" s="29"/>
      <c r="K29" s="25"/>
      <c r="L29" s="24" t="s">
        <v>349</v>
      </c>
      <c r="M29" s="25"/>
    </row>
    <row r="30" spans="1:13" ht="6" customHeight="1" x14ac:dyDescent="0.3">
      <c r="A30" s="24" t="s">
        <v>118</v>
      </c>
      <c r="B30" s="29"/>
      <c r="C30" s="29"/>
      <c r="D30" s="25"/>
      <c r="E30" s="24" t="s">
        <v>2953</v>
      </c>
      <c r="F30" s="25"/>
      <c r="G30" s="24" t="s">
        <v>2954</v>
      </c>
      <c r="H30" s="25"/>
      <c r="I30" s="24" t="s">
        <v>2955</v>
      </c>
      <c r="J30" s="29"/>
      <c r="K30" s="25"/>
      <c r="L30" s="24" t="s">
        <v>349</v>
      </c>
      <c r="M30" s="25"/>
    </row>
    <row r="31" spans="1:13" ht="6" customHeight="1" x14ac:dyDescent="0.3">
      <c r="A31" s="24" t="s">
        <v>131</v>
      </c>
      <c r="B31" s="29"/>
      <c r="C31" s="29"/>
      <c r="D31" s="25"/>
      <c r="E31" s="24" t="s">
        <v>2956</v>
      </c>
      <c r="F31" s="25"/>
      <c r="G31" s="24" t="s">
        <v>2957</v>
      </c>
      <c r="H31" s="25"/>
      <c r="I31" s="24" t="s">
        <v>2958</v>
      </c>
      <c r="J31" s="29"/>
      <c r="K31" s="25"/>
      <c r="L31" s="24" t="s">
        <v>349</v>
      </c>
      <c r="M31" s="25"/>
    </row>
    <row r="32" spans="1:13" ht="10" customHeight="1" x14ac:dyDescent="0.3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2"/>
    </row>
    <row r="33" spans="1:14" ht="8.25" customHeight="1" x14ac:dyDescent="0.3">
      <c r="A33" s="19" t="s">
        <v>2959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</sheetData>
  <mergeCells count="130">
    <mergeCell ref="A32:M32"/>
    <mergeCell ref="A33:N33"/>
    <mergeCell ref="A30:D30"/>
    <mergeCell ref="E30:F30"/>
    <mergeCell ref="G30:H30"/>
    <mergeCell ref="I30:K30"/>
    <mergeCell ref="L30:M30"/>
    <mergeCell ref="A31:D31"/>
    <mergeCell ref="E31:F31"/>
    <mergeCell ref="G31:H31"/>
    <mergeCell ref="I31:K31"/>
    <mergeCell ref="L31:M31"/>
    <mergeCell ref="A28:D28"/>
    <mergeCell ref="E28:F28"/>
    <mergeCell ref="G28:H28"/>
    <mergeCell ref="I28:K28"/>
    <mergeCell ref="L28:M28"/>
    <mergeCell ref="A29:D29"/>
    <mergeCell ref="E29:F29"/>
    <mergeCell ref="G29:H29"/>
    <mergeCell ref="I29:K29"/>
    <mergeCell ref="L29:M29"/>
    <mergeCell ref="D25:E25"/>
    <mergeCell ref="F25:G25"/>
    <mergeCell ref="H25:I25"/>
    <mergeCell ref="K25:L25"/>
    <mergeCell ref="D26:E26"/>
    <mergeCell ref="F26:G26"/>
    <mergeCell ref="H26:I26"/>
    <mergeCell ref="K26:L26"/>
    <mergeCell ref="D27:E27"/>
    <mergeCell ref="F27:G27"/>
    <mergeCell ref="H27:I27"/>
    <mergeCell ref="K27:L27"/>
    <mergeCell ref="D22:E22"/>
    <mergeCell ref="F22:G22"/>
    <mergeCell ref="H22:I22"/>
    <mergeCell ref="K22:L22"/>
    <mergeCell ref="D23:E23"/>
    <mergeCell ref="F23:G23"/>
    <mergeCell ref="H23:I23"/>
    <mergeCell ref="K23:L23"/>
    <mergeCell ref="D24:E24"/>
    <mergeCell ref="F24:G24"/>
    <mergeCell ref="H24:I24"/>
    <mergeCell ref="K24:L24"/>
    <mergeCell ref="D19:E19"/>
    <mergeCell ref="F19:G19"/>
    <mergeCell ref="H19:I19"/>
    <mergeCell ref="K19:L19"/>
    <mergeCell ref="D20:E20"/>
    <mergeCell ref="F20:G20"/>
    <mergeCell ref="H20:I20"/>
    <mergeCell ref="K20:L20"/>
    <mergeCell ref="D21:E21"/>
    <mergeCell ref="F21:G21"/>
    <mergeCell ref="H21:I21"/>
    <mergeCell ref="K21:L21"/>
    <mergeCell ref="D16:E16"/>
    <mergeCell ref="F16:G16"/>
    <mergeCell ref="H16:I16"/>
    <mergeCell ref="K16:L16"/>
    <mergeCell ref="D17:E17"/>
    <mergeCell ref="F17:G17"/>
    <mergeCell ref="H17:I17"/>
    <mergeCell ref="K17:L17"/>
    <mergeCell ref="D18:E18"/>
    <mergeCell ref="F18:G18"/>
    <mergeCell ref="H18:I18"/>
    <mergeCell ref="K18:L18"/>
    <mergeCell ref="D13:E13"/>
    <mergeCell ref="F13:G13"/>
    <mergeCell ref="H13:I13"/>
    <mergeCell ref="K13:L13"/>
    <mergeCell ref="D14:E14"/>
    <mergeCell ref="F14:G14"/>
    <mergeCell ref="H14:I14"/>
    <mergeCell ref="K14:L14"/>
    <mergeCell ref="D15:E15"/>
    <mergeCell ref="F15:G15"/>
    <mergeCell ref="H15:I15"/>
    <mergeCell ref="K15:L15"/>
    <mergeCell ref="D10:E10"/>
    <mergeCell ref="F10:G10"/>
    <mergeCell ref="H10:I10"/>
    <mergeCell ref="K10:L10"/>
    <mergeCell ref="D11:E11"/>
    <mergeCell ref="F11:G11"/>
    <mergeCell ref="H11:I11"/>
    <mergeCell ref="K11:L11"/>
    <mergeCell ref="D12:E12"/>
    <mergeCell ref="F12:G12"/>
    <mergeCell ref="H12:I12"/>
    <mergeCell ref="K12:L12"/>
    <mergeCell ref="D7:E7"/>
    <mergeCell ref="F7:G7"/>
    <mergeCell ref="H7:I7"/>
    <mergeCell ref="K7:L7"/>
    <mergeCell ref="D8:E8"/>
    <mergeCell ref="F8:G8"/>
    <mergeCell ref="H8:I8"/>
    <mergeCell ref="K8:L8"/>
    <mergeCell ref="D9:E9"/>
    <mergeCell ref="F9:G9"/>
    <mergeCell ref="H9:I9"/>
    <mergeCell ref="K9:L9"/>
    <mergeCell ref="D4:E4"/>
    <mergeCell ref="F4:G4"/>
    <mergeCell ref="H4:I4"/>
    <mergeCell ref="K4:L4"/>
    <mergeCell ref="D5:E5"/>
    <mergeCell ref="F5:G5"/>
    <mergeCell ref="H5:I5"/>
    <mergeCell ref="K5:L5"/>
    <mergeCell ref="D6:E6"/>
    <mergeCell ref="F6:G6"/>
    <mergeCell ref="H6:I6"/>
    <mergeCell ref="K6:L6"/>
    <mergeCell ref="D1:E1"/>
    <mergeCell ref="F1:G1"/>
    <mergeCell ref="H1:I1"/>
    <mergeCell ref="K1:L1"/>
    <mergeCell ref="D2:E2"/>
    <mergeCell ref="F2:G2"/>
    <mergeCell ref="H2:I2"/>
    <mergeCell ref="K2:L2"/>
    <mergeCell ref="D3:E3"/>
    <mergeCell ref="F3:G3"/>
    <mergeCell ref="H3:I3"/>
    <mergeCell ref="K3:L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33"/>
  <sheetViews>
    <sheetView workbookViewId="0">
      <selection activeCell="E53" sqref="E53"/>
    </sheetView>
  </sheetViews>
  <sheetFormatPr defaultRowHeight="13" x14ac:dyDescent="0.3"/>
  <cols>
    <col min="1" max="1" width="1.796875" customWidth="1"/>
    <col min="2" max="2" width="2.8984375" customWidth="1"/>
    <col min="3" max="3" width="13.296875" customWidth="1"/>
    <col min="4" max="4" width="3.09765625" customWidth="1"/>
    <col min="5" max="5" width="12" customWidth="1"/>
    <col min="6" max="6" width="7.09765625" customWidth="1"/>
    <col min="7" max="7" width="5.59765625" customWidth="1"/>
    <col min="8" max="8" width="9.796875" customWidth="1"/>
    <col min="9" max="9" width="2.3984375" customWidth="1"/>
    <col min="10" max="10" width="4.69921875" customWidth="1"/>
    <col min="11" max="11" width="13.09765625" customWidth="1"/>
    <col min="12" max="13" width="8.19921875" customWidth="1"/>
    <col min="14" max="14" width="2.69921875" customWidth="1"/>
  </cols>
  <sheetData>
    <row r="1" spans="1:13" ht="6" customHeight="1" x14ac:dyDescent="0.3">
      <c r="A1" s="1" t="s">
        <v>2</v>
      </c>
      <c r="B1" s="2" t="s">
        <v>3</v>
      </c>
      <c r="C1" s="3" t="s">
        <v>4</v>
      </c>
      <c r="D1" s="20" t="s">
        <v>5</v>
      </c>
      <c r="E1" s="21"/>
      <c r="F1" s="22" t="s">
        <v>6</v>
      </c>
      <c r="G1" s="23"/>
      <c r="H1" s="4" t="s">
        <v>7</v>
      </c>
      <c r="I1" s="20" t="s">
        <v>8</v>
      </c>
      <c r="J1" s="21"/>
      <c r="K1" s="20" t="s">
        <v>9</v>
      </c>
      <c r="L1" s="21"/>
      <c r="M1" s="2" t="s">
        <v>10</v>
      </c>
    </row>
    <row r="2" spans="1:13" ht="6" customHeight="1" x14ac:dyDescent="0.3">
      <c r="A2" s="5">
        <v>1</v>
      </c>
      <c r="B2" s="6" t="s">
        <v>11</v>
      </c>
      <c r="C2" s="7" t="s">
        <v>2960</v>
      </c>
      <c r="D2" s="24" t="s">
        <v>2961</v>
      </c>
      <c r="E2" s="25"/>
      <c r="F2" s="24" t="s">
        <v>2962</v>
      </c>
      <c r="G2" s="25"/>
      <c r="H2" s="7" t="s">
        <v>2962</v>
      </c>
      <c r="I2" s="26">
        <v>32494</v>
      </c>
      <c r="J2" s="27"/>
      <c r="K2" s="24" t="s">
        <v>1376</v>
      </c>
      <c r="L2" s="25"/>
      <c r="M2" s="9">
        <v>183</v>
      </c>
    </row>
    <row r="3" spans="1:13" ht="6" customHeight="1" x14ac:dyDescent="0.3">
      <c r="A3" s="5">
        <v>2</v>
      </c>
      <c r="B3" s="6" t="s">
        <v>16</v>
      </c>
      <c r="C3" s="7" t="s">
        <v>2963</v>
      </c>
      <c r="D3" s="24" t="s">
        <v>2964</v>
      </c>
      <c r="E3" s="25"/>
      <c r="F3" s="24" t="s">
        <v>2965</v>
      </c>
      <c r="G3" s="25"/>
      <c r="H3" s="7" t="s">
        <v>2966</v>
      </c>
      <c r="I3" s="26">
        <v>35170</v>
      </c>
      <c r="J3" s="27"/>
      <c r="K3" s="24" t="s">
        <v>1880</v>
      </c>
      <c r="L3" s="25"/>
      <c r="M3" s="9">
        <v>190</v>
      </c>
    </row>
    <row r="4" spans="1:13" ht="6" customHeight="1" x14ac:dyDescent="0.3">
      <c r="A4" s="5">
        <v>3</v>
      </c>
      <c r="B4" s="6" t="s">
        <v>16</v>
      </c>
      <c r="C4" s="7" t="s">
        <v>2967</v>
      </c>
      <c r="D4" s="24" t="s">
        <v>2968</v>
      </c>
      <c r="E4" s="25"/>
      <c r="F4" s="24" t="s">
        <v>2969</v>
      </c>
      <c r="G4" s="25"/>
      <c r="H4" s="7" t="s">
        <v>2969</v>
      </c>
      <c r="I4" s="26">
        <v>34033</v>
      </c>
      <c r="J4" s="27"/>
      <c r="K4" s="24" t="s">
        <v>1880</v>
      </c>
      <c r="L4" s="25"/>
      <c r="M4" s="9">
        <v>183</v>
      </c>
    </row>
    <row r="5" spans="1:13" ht="6" customHeight="1" x14ac:dyDescent="0.3">
      <c r="A5" s="5">
        <v>4</v>
      </c>
      <c r="B5" s="6" t="s">
        <v>16</v>
      </c>
      <c r="C5" s="7" t="s">
        <v>2970</v>
      </c>
      <c r="D5" s="24" t="s">
        <v>2971</v>
      </c>
      <c r="E5" s="25"/>
      <c r="F5" s="24" t="s">
        <v>2972</v>
      </c>
      <c r="G5" s="25"/>
      <c r="H5" s="7" t="s">
        <v>2972</v>
      </c>
      <c r="I5" s="26">
        <v>35338</v>
      </c>
      <c r="J5" s="27"/>
      <c r="K5" s="24" t="s">
        <v>1376</v>
      </c>
      <c r="L5" s="25"/>
      <c r="M5" s="9">
        <v>187</v>
      </c>
    </row>
    <row r="6" spans="1:13" ht="6" customHeight="1" x14ac:dyDescent="0.3">
      <c r="A6" s="5">
        <v>5</v>
      </c>
      <c r="B6" s="6" t="s">
        <v>16</v>
      </c>
      <c r="C6" s="7" t="s">
        <v>2973</v>
      </c>
      <c r="D6" s="24" t="s">
        <v>2974</v>
      </c>
      <c r="E6" s="25"/>
      <c r="F6" s="24" t="s">
        <v>2975</v>
      </c>
      <c r="G6" s="25"/>
      <c r="H6" s="7" t="s">
        <v>2975</v>
      </c>
      <c r="I6" s="26">
        <v>34899</v>
      </c>
      <c r="J6" s="27"/>
      <c r="K6" s="24" t="s">
        <v>50</v>
      </c>
      <c r="L6" s="25"/>
      <c r="M6" s="9">
        <v>186</v>
      </c>
    </row>
    <row r="7" spans="1:13" ht="6" customHeight="1" x14ac:dyDescent="0.3">
      <c r="A7" s="5">
        <v>6</v>
      </c>
      <c r="B7" s="6" t="s">
        <v>29</v>
      </c>
      <c r="C7" s="7" t="s">
        <v>2976</v>
      </c>
      <c r="D7" s="24" t="s">
        <v>2977</v>
      </c>
      <c r="E7" s="25"/>
      <c r="F7" s="24" t="s">
        <v>2978</v>
      </c>
      <c r="G7" s="25"/>
      <c r="H7" s="7" t="s">
        <v>2979</v>
      </c>
      <c r="I7" s="26">
        <v>35389</v>
      </c>
      <c r="J7" s="27"/>
      <c r="K7" s="24" t="s">
        <v>381</v>
      </c>
      <c r="L7" s="25"/>
      <c r="M7" s="9">
        <v>189</v>
      </c>
    </row>
    <row r="8" spans="1:13" ht="6" customHeight="1" x14ac:dyDescent="0.3">
      <c r="A8" s="5">
        <v>7</v>
      </c>
      <c r="B8" s="6" t="s">
        <v>45</v>
      </c>
      <c r="C8" s="7" t="s">
        <v>2980</v>
      </c>
      <c r="D8" s="24" t="s">
        <v>2981</v>
      </c>
      <c r="E8" s="25"/>
      <c r="F8" s="24" t="s">
        <v>2982</v>
      </c>
      <c r="G8" s="25"/>
      <c r="H8" s="7" t="s">
        <v>2982</v>
      </c>
      <c r="I8" s="26">
        <v>35475</v>
      </c>
      <c r="J8" s="27"/>
      <c r="K8" s="24" t="s">
        <v>1304</v>
      </c>
      <c r="L8" s="25"/>
      <c r="M8" s="9">
        <v>184</v>
      </c>
    </row>
    <row r="9" spans="1:13" ht="6" customHeight="1" x14ac:dyDescent="0.3">
      <c r="A9" s="5">
        <v>8</v>
      </c>
      <c r="B9" s="6" t="s">
        <v>29</v>
      </c>
      <c r="C9" s="7" t="s">
        <v>2983</v>
      </c>
      <c r="D9" s="24" t="s">
        <v>2984</v>
      </c>
      <c r="E9" s="25"/>
      <c r="F9" s="24" t="s">
        <v>2985</v>
      </c>
      <c r="G9" s="25"/>
      <c r="H9" s="7" t="s">
        <v>2985</v>
      </c>
      <c r="I9" s="26">
        <v>33709</v>
      </c>
      <c r="J9" s="27"/>
      <c r="K9" s="24" t="s">
        <v>2740</v>
      </c>
      <c r="L9" s="25"/>
      <c r="M9" s="9">
        <v>181</v>
      </c>
    </row>
    <row r="10" spans="1:13" ht="6" customHeight="1" x14ac:dyDescent="0.3">
      <c r="A10" s="5">
        <v>9</v>
      </c>
      <c r="B10" s="6" t="s">
        <v>45</v>
      </c>
      <c r="C10" s="7" t="s">
        <v>2986</v>
      </c>
      <c r="D10" s="24" t="s">
        <v>2987</v>
      </c>
      <c r="E10" s="25"/>
      <c r="F10" s="24" t="s">
        <v>2988</v>
      </c>
      <c r="G10" s="25"/>
      <c r="H10" s="7" t="s">
        <v>2988</v>
      </c>
      <c r="I10" s="26">
        <v>33656</v>
      </c>
      <c r="J10" s="27"/>
      <c r="K10" s="24" t="s">
        <v>302</v>
      </c>
      <c r="L10" s="25"/>
      <c r="M10" s="9">
        <v>186</v>
      </c>
    </row>
    <row r="11" spans="1:13" ht="6" customHeight="1" x14ac:dyDescent="0.3">
      <c r="A11" s="5">
        <v>10</v>
      </c>
      <c r="B11" s="6" t="s">
        <v>29</v>
      </c>
      <c r="C11" s="7" t="s">
        <v>2989</v>
      </c>
      <c r="D11" s="24" t="s">
        <v>2990</v>
      </c>
      <c r="E11" s="25"/>
      <c r="F11" s="24" t="s">
        <v>2991</v>
      </c>
      <c r="G11" s="25"/>
      <c r="H11" s="7" t="s">
        <v>2991</v>
      </c>
      <c r="I11" s="26">
        <v>33874</v>
      </c>
      <c r="J11" s="27"/>
      <c r="K11" s="24" t="s">
        <v>436</v>
      </c>
      <c r="L11" s="25"/>
      <c r="M11" s="9">
        <v>183</v>
      </c>
    </row>
    <row r="12" spans="1:13" ht="6" customHeight="1" x14ac:dyDescent="0.3">
      <c r="A12" s="5">
        <v>11</v>
      </c>
      <c r="B12" s="6" t="s">
        <v>16</v>
      </c>
      <c r="C12" s="7" t="s">
        <v>2992</v>
      </c>
      <c r="D12" s="24" t="s">
        <v>2993</v>
      </c>
      <c r="E12" s="25"/>
      <c r="F12" s="24" t="s">
        <v>2994</v>
      </c>
      <c r="G12" s="25"/>
      <c r="H12" s="7" t="s">
        <v>2994</v>
      </c>
      <c r="I12" s="26">
        <v>33545</v>
      </c>
      <c r="J12" s="27"/>
      <c r="K12" s="24" t="s">
        <v>2995</v>
      </c>
      <c r="L12" s="25"/>
      <c r="M12" s="9">
        <v>170</v>
      </c>
    </row>
    <row r="13" spans="1:13" ht="6" customHeight="1" x14ac:dyDescent="0.3">
      <c r="A13" s="5">
        <v>12</v>
      </c>
      <c r="B13" s="6" t="s">
        <v>11</v>
      </c>
      <c r="C13" s="7" t="s">
        <v>2996</v>
      </c>
      <c r="D13" s="24" t="s">
        <v>1438</v>
      </c>
      <c r="E13" s="25"/>
      <c r="F13" s="24" t="s">
        <v>2997</v>
      </c>
      <c r="G13" s="25"/>
      <c r="H13" s="7" t="s">
        <v>2997</v>
      </c>
      <c r="I13" s="26">
        <v>34344</v>
      </c>
      <c r="J13" s="27"/>
      <c r="K13" s="24" t="s">
        <v>2998</v>
      </c>
      <c r="L13" s="25"/>
      <c r="M13" s="9">
        <v>190</v>
      </c>
    </row>
    <row r="14" spans="1:13" ht="6" customHeight="1" x14ac:dyDescent="0.3">
      <c r="A14" s="5">
        <v>13</v>
      </c>
      <c r="B14" s="6" t="s">
        <v>16</v>
      </c>
      <c r="C14" s="7" t="s">
        <v>2999</v>
      </c>
      <c r="D14" s="24" t="s">
        <v>3000</v>
      </c>
      <c r="E14" s="25"/>
      <c r="F14" s="24" t="s">
        <v>3001</v>
      </c>
      <c r="G14" s="25"/>
      <c r="H14" s="7" t="s">
        <v>77</v>
      </c>
      <c r="I14" s="26">
        <v>33841</v>
      </c>
      <c r="J14" s="27"/>
      <c r="K14" s="24" t="s">
        <v>903</v>
      </c>
      <c r="L14" s="25"/>
      <c r="M14" s="9">
        <v>180</v>
      </c>
    </row>
    <row r="15" spans="1:13" ht="6" customHeight="1" x14ac:dyDescent="0.3">
      <c r="A15" s="5">
        <v>14</v>
      </c>
      <c r="B15" s="6" t="s">
        <v>29</v>
      </c>
      <c r="C15" s="7" t="s">
        <v>3002</v>
      </c>
      <c r="D15" s="24" t="s">
        <v>3003</v>
      </c>
      <c r="E15" s="25"/>
      <c r="F15" s="24" t="s">
        <v>3004</v>
      </c>
      <c r="G15" s="25"/>
      <c r="H15" s="7" t="s">
        <v>3004</v>
      </c>
      <c r="I15" s="26">
        <v>35436</v>
      </c>
      <c r="J15" s="27"/>
      <c r="K15" s="24" t="s">
        <v>2322</v>
      </c>
      <c r="L15" s="25"/>
      <c r="M15" s="9">
        <v>183</v>
      </c>
    </row>
    <row r="16" spans="1:13" ht="6" customHeight="1" x14ac:dyDescent="0.3">
      <c r="A16" s="5">
        <v>15</v>
      </c>
      <c r="B16" s="6" t="s">
        <v>29</v>
      </c>
      <c r="C16" s="7" t="s">
        <v>3005</v>
      </c>
      <c r="D16" s="24" t="s">
        <v>3006</v>
      </c>
      <c r="E16" s="25"/>
      <c r="F16" s="24" t="s">
        <v>3007</v>
      </c>
      <c r="G16" s="25"/>
      <c r="H16" s="7" t="s">
        <v>3007</v>
      </c>
      <c r="I16" s="26">
        <v>35467</v>
      </c>
      <c r="J16" s="27"/>
      <c r="K16" s="24" t="s">
        <v>946</v>
      </c>
      <c r="L16" s="25"/>
      <c r="M16" s="9">
        <v>183</v>
      </c>
    </row>
    <row r="17" spans="1:13" ht="6" customHeight="1" x14ac:dyDescent="0.3">
      <c r="A17" s="5">
        <v>16</v>
      </c>
      <c r="B17" s="6" t="s">
        <v>29</v>
      </c>
      <c r="C17" s="7" t="s">
        <v>3008</v>
      </c>
      <c r="D17" s="24" t="s">
        <v>3009</v>
      </c>
      <c r="E17" s="25"/>
      <c r="F17" s="24" t="s">
        <v>3010</v>
      </c>
      <c r="G17" s="25"/>
      <c r="H17" s="7" t="s">
        <v>3010</v>
      </c>
      <c r="I17" s="26">
        <v>34284</v>
      </c>
      <c r="J17" s="27"/>
      <c r="K17" s="24" t="s">
        <v>524</v>
      </c>
      <c r="L17" s="25"/>
      <c r="M17" s="9">
        <v>185</v>
      </c>
    </row>
    <row r="18" spans="1:13" ht="6" customHeight="1" x14ac:dyDescent="0.3">
      <c r="A18" s="5">
        <v>17</v>
      </c>
      <c r="B18" s="6" t="s">
        <v>45</v>
      </c>
      <c r="C18" s="7" t="s">
        <v>3011</v>
      </c>
      <c r="D18" s="24" t="s">
        <v>3012</v>
      </c>
      <c r="E18" s="25"/>
      <c r="F18" s="24" t="s">
        <v>3013</v>
      </c>
      <c r="G18" s="25"/>
      <c r="H18" s="7" t="s">
        <v>3014</v>
      </c>
      <c r="I18" s="26">
        <v>36012</v>
      </c>
      <c r="J18" s="27"/>
      <c r="K18" s="24" t="s">
        <v>1102</v>
      </c>
      <c r="L18" s="25"/>
      <c r="M18" s="9">
        <v>179</v>
      </c>
    </row>
    <row r="19" spans="1:13" ht="6" customHeight="1" x14ac:dyDescent="0.3">
      <c r="A19" s="5">
        <v>18</v>
      </c>
      <c r="B19" s="6" t="s">
        <v>16</v>
      </c>
      <c r="C19" s="7" t="s">
        <v>3015</v>
      </c>
      <c r="D19" s="24" t="s">
        <v>3016</v>
      </c>
      <c r="E19" s="25"/>
      <c r="F19" s="24" t="s">
        <v>3017</v>
      </c>
      <c r="G19" s="25"/>
      <c r="H19" s="7" t="s">
        <v>3017</v>
      </c>
      <c r="I19" s="26">
        <v>35830</v>
      </c>
      <c r="J19" s="27"/>
      <c r="K19" s="24" t="s">
        <v>2905</v>
      </c>
      <c r="L19" s="25"/>
      <c r="M19" s="9">
        <v>183</v>
      </c>
    </row>
    <row r="20" spans="1:13" ht="6" customHeight="1" x14ac:dyDescent="0.3">
      <c r="A20" s="5">
        <v>19</v>
      </c>
      <c r="B20" s="6" t="s">
        <v>45</v>
      </c>
      <c r="C20" s="7" t="s">
        <v>3018</v>
      </c>
      <c r="D20" s="24" t="s">
        <v>3019</v>
      </c>
      <c r="E20" s="25"/>
      <c r="F20" s="24" t="s">
        <v>3020</v>
      </c>
      <c r="G20" s="25"/>
      <c r="H20" s="7" t="s">
        <v>3020</v>
      </c>
      <c r="I20" s="26">
        <v>36670</v>
      </c>
      <c r="J20" s="27"/>
      <c r="K20" s="24" t="s">
        <v>942</v>
      </c>
      <c r="L20" s="25"/>
      <c r="M20" s="9">
        <v>185</v>
      </c>
    </row>
    <row r="21" spans="1:13" ht="6" customHeight="1" x14ac:dyDescent="0.3">
      <c r="A21" s="5">
        <v>20</v>
      </c>
      <c r="B21" s="6" t="s">
        <v>29</v>
      </c>
      <c r="C21" s="7" t="s">
        <v>3021</v>
      </c>
      <c r="D21" s="24" t="s">
        <v>3022</v>
      </c>
      <c r="E21" s="25"/>
      <c r="F21" s="24" t="s">
        <v>3023</v>
      </c>
      <c r="G21" s="25"/>
      <c r="H21" s="7" t="s">
        <v>3023</v>
      </c>
      <c r="I21" s="26">
        <v>32516</v>
      </c>
      <c r="J21" s="27"/>
      <c r="K21" s="24" t="s">
        <v>696</v>
      </c>
      <c r="L21" s="25"/>
      <c r="M21" s="9">
        <v>183</v>
      </c>
    </row>
    <row r="22" spans="1:13" ht="6" customHeight="1" x14ac:dyDescent="0.3">
      <c r="A22" s="5">
        <v>21</v>
      </c>
      <c r="B22" s="6" t="s">
        <v>11</v>
      </c>
      <c r="C22" s="7" t="s">
        <v>3024</v>
      </c>
      <c r="D22" s="24" t="s">
        <v>3025</v>
      </c>
      <c r="E22" s="25"/>
      <c r="F22" s="24" t="s">
        <v>3026</v>
      </c>
      <c r="G22" s="25"/>
      <c r="H22" s="7" t="s">
        <v>3026</v>
      </c>
      <c r="I22" s="26">
        <v>35770</v>
      </c>
      <c r="J22" s="27"/>
      <c r="K22" s="24" t="s">
        <v>306</v>
      </c>
      <c r="L22" s="25"/>
      <c r="M22" s="9">
        <v>194</v>
      </c>
    </row>
    <row r="23" spans="1:13" ht="6" customHeight="1" x14ac:dyDescent="0.3">
      <c r="A23" s="5">
        <v>22</v>
      </c>
      <c r="B23" s="6" t="s">
        <v>16</v>
      </c>
      <c r="C23" s="7" t="s">
        <v>3027</v>
      </c>
      <c r="D23" s="24" t="s">
        <v>3028</v>
      </c>
      <c r="E23" s="25"/>
      <c r="F23" s="24" t="s">
        <v>3029</v>
      </c>
      <c r="G23" s="25"/>
      <c r="H23" s="7" t="s">
        <v>3029</v>
      </c>
      <c r="I23" s="26">
        <v>33592</v>
      </c>
      <c r="J23" s="27"/>
      <c r="K23" s="24" t="s">
        <v>431</v>
      </c>
      <c r="L23" s="25"/>
      <c r="M23" s="9">
        <v>186</v>
      </c>
    </row>
    <row r="24" spans="1:13" ht="6" customHeight="1" x14ac:dyDescent="0.3">
      <c r="A24" s="5">
        <v>23</v>
      </c>
      <c r="B24" s="6" t="s">
        <v>29</v>
      </c>
      <c r="C24" s="7" t="s">
        <v>3030</v>
      </c>
      <c r="D24" s="24" t="s">
        <v>3031</v>
      </c>
      <c r="E24" s="25"/>
      <c r="F24" s="24" t="s">
        <v>3032</v>
      </c>
      <c r="G24" s="25"/>
      <c r="H24" s="7" t="s">
        <v>3032</v>
      </c>
      <c r="I24" s="26">
        <v>33521</v>
      </c>
      <c r="J24" s="27"/>
      <c r="K24" s="24" t="s">
        <v>3033</v>
      </c>
      <c r="L24" s="25"/>
      <c r="M24" s="9">
        <v>169</v>
      </c>
    </row>
    <row r="25" spans="1:13" ht="6" customHeight="1" x14ac:dyDescent="0.3">
      <c r="A25" s="5">
        <v>24</v>
      </c>
      <c r="B25" s="6" t="s">
        <v>11</v>
      </c>
      <c r="C25" s="7" t="s">
        <v>3034</v>
      </c>
      <c r="D25" s="24" t="s">
        <v>3035</v>
      </c>
      <c r="E25" s="25"/>
      <c r="F25" s="24" t="s">
        <v>3036</v>
      </c>
      <c r="G25" s="25"/>
      <c r="H25" s="7" t="s">
        <v>3036</v>
      </c>
      <c r="I25" s="26">
        <v>35887</v>
      </c>
      <c r="J25" s="27"/>
      <c r="K25" s="24" t="s">
        <v>942</v>
      </c>
      <c r="L25" s="25"/>
      <c r="M25" s="9">
        <v>190</v>
      </c>
    </row>
    <row r="26" spans="1:13" ht="6" customHeight="1" x14ac:dyDescent="0.3">
      <c r="A26" s="5">
        <v>25</v>
      </c>
      <c r="B26" s="6" t="s">
        <v>29</v>
      </c>
      <c r="C26" s="7" t="s">
        <v>3037</v>
      </c>
      <c r="D26" s="24" t="s">
        <v>3022</v>
      </c>
      <c r="E26" s="25"/>
      <c r="F26" s="24" t="s">
        <v>3038</v>
      </c>
      <c r="G26" s="25"/>
      <c r="H26" s="7" t="s">
        <v>3038</v>
      </c>
      <c r="I26" s="26">
        <v>37303</v>
      </c>
      <c r="J26" s="27"/>
      <c r="K26" s="24" t="s">
        <v>524</v>
      </c>
      <c r="L26" s="25"/>
      <c r="M26" s="9">
        <v>181</v>
      </c>
    </row>
    <row r="27" spans="1:13" ht="6" customHeight="1" x14ac:dyDescent="0.3">
      <c r="A27" s="5">
        <v>26</v>
      </c>
      <c r="B27" s="6" t="s">
        <v>29</v>
      </c>
      <c r="C27" s="7" t="s">
        <v>3039</v>
      </c>
      <c r="D27" s="24" t="s">
        <v>3040</v>
      </c>
      <c r="E27" s="25"/>
      <c r="F27" s="24" t="s">
        <v>3041</v>
      </c>
      <c r="G27" s="25"/>
      <c r="H27" s="7" t="s">
        <v>3041</v>
      </c>
      <c r="I27" s="26">
        <v>37467</v>
      </c>
      <c r="J27" s="27"/>
      <c r="K27" s="24" t="s">
        <v>3042</v>
      </c>
      <c r="L27" s="25"/>
      <c r="M27" s="9">
        <v>181</v>
      </c>
    </row>
    <row r="28" spans="1:13" ht="6" customHeight="1" x14ac:dyDescent="0.3">
      <c r="A28" s="20" t="s">
        <v>110</v>
      </c>
      <c r="B28" s="28"/>
      <c r="C28" s="28"/>
      <c r="D28" s="21"/>
      <c r="E28" s="20" t="s">
        <v>111</v>
      </c>
      <c r="F28" s="21"/>
      <c r="G28" s="20" t="s">
        <v>5</v>
      </c>
      <c r="H28" s="28"/>
      <c r="I28" s="21"/>
      <c r="J28" s="20" t="s">
        <v>6</v>
      </c>
      <c r="K28" s="21"/>
      <c r="L28" s="20" t="s">
        <v>112</v>
      </c>
      <c r="M28" s="21"/>
    </row>
    <row r="29" spans="1:13" ht="6" customHeight="1" x14ac:dyDescent="0.3">
      <c r="A29" s="24" t="s">
        <v>113</v>
      </c>
      <c r="B29" s="29"/>
      <c r="C29" s="29"/>
      <c r="D29" s="25"/>
      <c r="E29" s="24" t="s">
        <v>3043</v>
      </c>
      <c r="F29" s="25"/>
      <c r="G29" s="24" t="s">
        <v>3044</v>
      </c>
      <c r="H29" s="29"/>
      <c r="I29" s="25"/>
      <c r="J29" s="24" t="s">
        <v>3045</v>
      </c>
      <c r="K29" s="25"/>
      <c r="L29" s="24" t="s">
        <v>1483</v>
      </c>
      <c r="M29" s="25"/>
    </row>
    <row r="30" spans="1:13" ht="6" customHeight="1" x14ac:dyDescent="0.3">
      <c r="A30" s="24" t="s">
        <v>118</v>
      </c>
      <c r="B30" s="29"/>
      <c r="C30" s="29"/>
      <c r="D30" s="25"/>
      <c r="E30" s="24" t="s">
        <v>3046</v>
      </c>
      <c r="F30" s="25"/>
      <c r="G30" s="24" t="s">
        <v>526</v>
      </c>
      <c r="H30" s="29"/>
      <c r="I30" s="25"/>
      <c r="J30" s="24" t="s">
        <v>3047</v>
      </c>
      <c r="K30" s="25"/>
      <c r="L30" s="24" t="s">
        <v>1483</v>
      </c>
      <c r="M30" s="25"/>
    </row>
    <row r="31" spans="1:13" ht="6" customHeight="1" x14ac:dyDescent="0.3">
      <c r="A31" s="24" t="s">
        <v>131</v>
      </c>
      <c r="B31" s="29"/>
      <c r="C31" s="29"/>
      <c r="D31" s="25"/>
      <c r="E31" s="24" t="s">
        <v>3048</v>
      </c>
      <c r="F31" s="25"/>
      <c r="G31" s="24" t="s">
        <v>3049</v>
      </c>
      <c r="H31" s="29"/>
      <c r="I31" s="25"/>
      <c r="J31" s="24" t="s">
        <v>3050</v>
      </c>
      <c r="K31" s="25"/>
      <c r="L31" s="24" t="s">
        <v>1483</v>
      </c>
      <c r="M31" s="25"/>
    </row>
    <row r="32" spans="1:13" ht="10" customHeight="1" x14ac:dyDescent="0.3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2"/>
    </row>
    <row r="33" spans="1:14" ht="8.25" customHeight="1" x14ac:dyDescent="0.3">
      <c r="A33" s="19" t="s">
        <v>3051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</sheetData>
  <mergeCells count="130">
    <mergeCell ref="A32:M32"/>
    <mergeCell ref="A33:N33"/>
    <mergeCell ref="A30:D30"/>
    <mergeCell ref="E30:F30"/>
    <mergeCell ref="G30:I30"/>
    <mergeCell ref="J30:K30"/>
    <mergeCell ref="L30:M30"/>
    <mergeCell ref="A31:D31"/>
    <mergeCell ref="E31:F31"/>
    <mergeCell ref="G31:I31"/>
    <mergeCell ref="J31:K31"/>
    <mergeCell ref="L31:M31"/>
    <mergeCell ref="A28:D28"/>
    <mergeCell ref="E28:F28"/>
    <mergeCell ref="G28:I28"/>
    <mergeCell ref="J28:K28"/>
    <mergeCell ref="L28:M28"/>
    <mergeCell ref="A29:D29"/>
    <mergeCell ref="E29:F29"/>
    <mergeCell ref="G29:I29"/>
    <mergeCell ref="J29:K29"/>
    <mergeCell ref="L29:M29"/>
    <mergeCell ref="D25:E25"/>
    <mergeCell ref="F25:G25"/>
    <mergeCell ref="I25:J25"/>
    <mergeCell ref="K25:L25"/>
    <mergeCell ref="D26:E26"/>
    <mergeCell ref="F26:G26"/>
    <mergeCell ref="I26:J26"/>
    <mergeCell ref="K26:L26"/>
    <mergeCell ref="D27:E27"/>
    <mergeCell ref="F27:G27"/>
    <mergeCell ref="I27:J27"/>
    <mergeCell ref="K27:L27"/>
    <mergeCell ref="D22:E22"/>
    <mergeCell ref="F22:G22"/>
    <mergeCell ref="I22:J22"/>
    <mergeCell ref="K22:L22"/>
    <mergeCell ref="D23:E23"/>
    <mergeCell ref="F23:G23"/>
    <mergeCell ref="I23:J23"/>
    <mergeCell ref="K23:L23"/>
    <mergeCell ref="D24:E24"/>
    <mergeCell ref="F24:G24"/>
    <mergeCell ref="I24:J24"/>
    <mergeCell ref="K24:L24"/>
    <mergeCell ref="D19:E19"/>
    <mergeCell ref="F19:G19"/>
    <mergeCell ref="I19:J19"/>
    <mergeCell ref="K19:L19"/>
    <mergeCell ref="D20:E20"/>
    <mergeCell ref="F20:G20"/>
    <mergeCell ref="I20:J20"/>
    <mergeCell ref="K20:L20"/>
    <mergeCell ref="D21:E21"/>
    <mergeCell ref="F21:G21"/>
    <mergeCell ref="I21:J21"/>
    <mergeCell ref="K21:L21"/>
    <mergeCell ref="D16:E16"/>
    <mergeCell ref="F16:G16"/>
    <mergeCell ref="I16:J16"/>
    <mergeCell ref="K16:L16"/>
    <mergeCell ref="D17:E17"/>
    <mergeCell ref="F17:G17"/>
    <mergeCell ref="I17:J17"/>
    <mergeCell ref="K17:L17"/>
    <mergeCell ref="D18:E18"/>
    <mergeCell ref="F18:G18"/>
    <mergeCell ref="I18:J18"/>
    <mergeCell ref="K18:L18"/>
    <mergeCell ref="D13:E13"/>
    <mergeCell ref="F13:G13"/>
    <mergeCell ref="I13:J13"/>
    <mergeCell ref="K13:L13"/>
    <mergeCell ref="D14:E14"/>
    <mergeCell ref="F14:G14"/>
    <mergeCell ref="I14:J14"/>
    <mergeCell ref="K14:L14"/>
    <mergeCell ref="D15:E15"/>
    <mergeCell ref="F15:G15"/>
    <mergeCell ref="I15:J15"/>
    <mergeCell ref="K15:L15"/>
    <mergeCell ref="D10:E10"/>
    <mergeCell ref="F10:G10"/>
    <mergeCell ref="I10:J10"/>
    <mergeCell ref="K10:L10"/>
    <mergeCell ref="D11:E11"/>
    <mergeCell ref="F11:G11"/>
    <mergeCell ref="I11:J11"/>
    <mergeCell ref="K11:L11"/>
    <mergeCell ref="D12:E12"/>
    <mergeCell ref="F12:G12"/>
    <mergeCell ref="I12:J12"/>
    <mergeCell ref="K12:L12"/>
    <mergeCell ref="D7:E7"/>
    <mergeCell ref="F7:G7"/>
    <mergeCell ref="I7:J7"/>
    <mergeCell ref="K7:L7"/>
    <mergeCell ref="D8:E8"/>
    <mergeCell ref="F8:G8"/>
    <mergeCell ref="I8:J8"/>
    <mergeCell ref="K8:L8"/>
    <mergeCell ref="D9:E9"/>
    <mergeCell ref="F9:G9"/>
    <mergeCell ref="I9:J9"/>
    <mergeCell ref="K9:L9"/>
    <mergeCell ref="D4:E4"/>
    <mergeCell ref="F4:G4"/>
    <mergeCell ref="I4:J4"/>
    <mergeCell ref="K4:L4"/>
    <mergeCell ref="D5:E5"/>
    <mergeCell ref="F5:G5"/>
    <mergeCell ref="I5:J5"/>
    <mergeCell ref="K5:L5"/>
    <mergeCell ref="D6:E6"/>
    <mergeCell ref="F6:G6"/>
    <mergeCell ref="I6:J6"/>
    <mergeCell ref="K6:L6"/>
    <mergeCell ref="D1:E1"/>
    <mergeCell ref="F1:G1"/>
    <mergeCell ref="I1:J1"/>
    <mergeCell ref="K1:L1"/>
    <mergeCell ref="D2:E2"/>
    <mergeCell ref="F2:G2"/>
    <mergeCell ref="I2:J2"/>
    <mergeCell ref="K2:L2"/>
    <mergeCell ref="D3:E3"/>
    <mergeCell ref="F3:G3"/>
    <mergeCell ref="I3:J3"/>
    <mergeCell ref="K3:L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4"/>
  <sheetViews>
    <sheetView workbookViewId="0">
      <selection activeCell="E53" sqref="E53"/>
    </sheetView>
  </sheetViews>
  <sheetFormatPr defaultRowHeight="13" x14ac:dyDescent="0.3"/>
  <cols>
    <col min="1" max="1" width="1.796875" customWidth="1"/>
    <col min="2" max="2" width="3.09765625" customWidth="1"/>
    <col min="3" max="3" width="15.59765625" customWidth="1"/>
    <col min="4" max="4" width="3.296875" customWidth="1"/>
    <col min="5" max="5" width="14.69921875" customWidth="1"/>
    <col min="6" max="6" width="4" customWidth="1"/>
    <col min="7" max="7" width="6.19921875" customWidth="1"/>
    <col min="8" max="8" width="10.8984375" customWidth="1"/>
    <col min="9" max="9" width="7.59765625" customWidth="1"/>
    <col min="10" max="10" width="9.296875" customWidth="1"/>
    <col min="11" max="11" width="7.296875" customWidth="1"/>
    <col min="12" max="12" width="8.69921875" customWidth="1"/>
    <col min="13" max="13" width="2.69921875" customWidth="1"/>
  </cols>
  <sheetData>
    <row r="1" spans="1:12" ht="6" customHeight="1" x14ac:dyDescent="0.3">
      <c r="A1" s="1" t="s">
        <v>2</v>
      </c>
      <c r="B1" s="2" t="s">
        <v>3</v>
      </c>
      <c r="C1" s="20" t="s">
        <v>4</v>
      </c>
      <c r="D1" s="21"/>
      <c r="E1" s="3" t="s">
        <v>5</v>
      </c>
      <c r="F1" s="33" t="s">
        <v>6</v>
      </c>
      <c r="G1" s="34"/>
      <c r="H1" s="4" t="s">
        <v>7</v>
      </c>
      <c r="I1" s="2" t="s">
        <v>8</v>
      </c>
      <c r="J1" s="20" t="s">
        <v>9</v>
      </c>
      <c r="K1" s="21"/>
      <c r="L1" s="2" t="s">
        <v>10</v>
      </c>
    </row>
    <row r="2" spans="1:12" ht="6" customHeight="1" x14ac:dyDescent="0.3">
      <c r="A2" s="5">
        <v>1</v>
      </c>
      <c r="B2" s="6" t="s">
        <v>11</v>
      </c>
      <c r="C2" s="24" t="s">
        <v>3052</v>
      </c>
      <c r="D2" s="25"/>
      <c r="E2" s="7" t="s">
        <v>3053</v>
      </c>
      <c r="F2" s="24" t="s">
        <v>3054</v>
      </c>
      <c r="G2" s="25"/>
      <c r="H2" s="7" t="s">
        <v>3054</v>
      </c>
      <c r="I2" s="8">
        <v>30939</v>
      </c>
      <c r="J2" s="24" t="s">
        <v>3055</v>
      </c>
      <c r="K2" s="25"/>
      <c r="L2" s="9">
        <v>182</v>
      </c>
    </row>
    <row r="3" spans="1:12" ht="6" customHeight="1" x14ac:dyDescent="0.3">
      <c r="A3" s="5">
        <v>2</v>
      </c>
      <c r="B3" s="6" t="s">
        <v>16</v>
      </c>
      <c r="C3" s="24" t="s">
        <v>3056</v>
      </c>
      <c r="D3" s="25"/>
      <c r="E3" s="7" t="s">
        <v>3057</v>
      </c>
      <c r="F3" s="24" t="s">
        <v>3058</v>
      </c>
      <c r="G3" s="25"/>
      <c r="H3" s="7" t="s">
        <v>3058</v>
      </c>
      <c r="I3" s="8">
        <v>32941</v>
      </c>
      <c r="J3" s="24" t="s">
        <v>3059</v>
      </c>
      <c r="K3" s="25"/>
      <c r="L3" s="9">
        <v>185</v>
      </c>
    </row>
    <row r="4" spans="1:12" ht="6" customHeight="1" x14ac:dyDescent="0.3">
      <c r="A4" s="5">
        <v>3</v>
      </c>
      <c r="B4" s="6" t="s">
        <v>16</v>
      </c>
      <c r="C4" s="24" t="s">
        <v>3060</v>
      </c>
      <c r="D4" s="25"/>
      <c r="E4" s="7" t="s">
        <v>3061</v>
      </c>
      <c r="F4" s="24" t="s">
        <v>3062</v>
      </c>
      <c r="G4" s="25"/>
      <c r="H4" s="7" t="s">
        <v>3062</v>
      </c>
      <c r="I4" s="8">
        <v>35941</v>
      </c>
      <c r="J4" s="24" t="s">
        <v>3063</v>
      </c>
      <c r="K4" s="25"/>
      <c r="L4" s="9">
        <v>190</v>
      </c>
    </row>
    <row r="5" spans="1:12" ht="6" customHeight="1" x14ac:dyDescent="0.3">
      <c r="A5" s="5">
        <v>4</v>
      </c>
      <c r="B5" s="6" t="s">
        <v>16</v>
      </c>
      <c r="C5" s="24" t="s">
        <v>3064</v>
      </c>
      <c r="D5" s="25"/>
      <c r="E5" s="7" t="s">
        <v>2090</v>
      </c>
      <c r="F5" s="24" t="s">
        <v>3065</v>
      </c>
      <c r="G5" s="25"/>
      <c r="H5" s="7" t="s">
        <v>3065</v>
      </c>
      <c r="I5" s="8">
        <v>34152</v>
      </c>
      <c r="J5" s="24" t="s">
        <v>3066</v>
      </c>
      <c r="K5" s="25"/>
      <c r="L5" s="9">
        <v>183</v>
      </c>
    </row>
    <row r="6" spans="1:12" ht="6" customHeight="1" x14ac:dyDescent="0.3">
      <c r="A6" s="5">
        <v>5</v>
      </c>
      <c r="B6" s="6" t="s">
        <v>29</v>
      </c>
      <c r="C6" s="24" t="s">
        <v>3067</v>
      </c>
      <c r="D6" s="25"/>
      <c r="E6" s="7" t="s">
        <v>3068</v>
      </c>
      <c r="F6" s="24" t="s">
        <v>3069</v>
      </c>
      <c r="G6" s="25"/>
      <c r="H6" s="7" t="s">
        <v>3069</v>
      </c>
      <c r="I6" s="8">
        <v>34748</v>
      </c>
      <c r="J6" s="24" t="s">
        <v>3070</v>
      </c>
      <c r="K6" s="25"/>
      <c r="L6" s="9">
        <v>196</v>
      </c>
    </row>
    <row r="7" spans="1:12" ht="6" customHeight="1" x14ac:dyDescent="0.3">
      <c r="A7" s="5">
        <v>6</v>
      </c>
      <c r="B7" s="6" t="s">
        <v>16</v>
      </c>
      <c r="C7" s="24" t="s">
        <v>3071</v>
      </c>
      <c r="D7" s="25"/>
      <c r="E7" s="7" t="s">
        <v>3072</v>
      </c>
      <c r="F7" s="24" t="s">
        <v>3073</v>
      </c>
      <c r="G7" s="25"/>
      <c r="H7" s="7" t="s">
        <v>3073</v>
      </c>
      <c r="I7" s="8">
        <v>34869</v>
      </c>
      <c r="J7" s="24" t="s">
        <v>2359</v>
      </c>
      <c r="K7" s="25"/>
      <c r="L7" s="9">
        <v>186</v>
      </c>
    </row>
    <row r="8" spans="1:12" ht="6" customHeight="1" x14ac:dyDescent="0.3">
      <c r="A8" s="5">
        <v>7</v>
      </c>
      <c r="B8" s="6" t="s">
        <v>45</v>
      </c>
      <c r="C8" s="24" t="s">
        <v>3074</v>
      </c>
      <c r="D8" s="25"/>
      <c r="E8" s="7" t="s">
        <v>2150</v>
      </c>
      <c r="F8" s="24" t="s">
        <v>3075</v>
      </c>
      <c r="G8" s="25"/>
      <c r="H8" s="7" t="s">
        <v>3075</v>
      </c>
      <c r="I8" s="8">
        <v>33174</v>
      </c>
      <c r="J8" s="24" t="s">
        <v>2597</v>
      </c>
      <c r="K8" s="25"/>
      <c r="L8" s="9">
        <v>175</v>
      </c>
    </row>
    <row r="9" spans="1:12" ht="6" customHeight="1" x14ac:dyDescent="0.3">
      <c r="A9" s="5">
        <v>8</v>
      </c>
      <c r="B9" s="6" t="s">
        <v>29</v>
      </c>
      <c r="C9" s="24" t="s">
        <v>3076</v>
      </c>
      <c r="D9" s="25"/>
      <c r="E9" s="7" t="s">
        <v>3077</v>
      </c>
      <c r="F9" s="24" t="s">
        <v>3078</v>
      </c>
      <c r="G9" s="25"/>
      <c r="H9" s="7" t="s">
        <v>3079</v>
      </c>
      <c r="I9" s="8">
        <v>37642</v>
      </c>
      <c r="J9" s="24" t="s">
        <v>2302</v>
      </c>
      <c r="K9" s="25"/>
      <c r="L9" s="9">
        <v>177</v>
      </c>
    </row>
    <row r="10" spans="1:12" ht="6" customHeight="1" x14ac:dyDescent="0.3">
      <c r="A10" s="5">
        <v>9</v>
      </c>
      <c r="B10" s="6" t="s">
        <v>45</v>
      </c>
      <c r="C10" s="24" t="s">
        <v>3080</v>
      </c>
      <c r="D10" s="25"/>
      <c r="E10" s="7" t="s">
        <v>3081</v>
      </c>
      <c r="F10" s="24" t="s">
        <v>3082</v>
      </c>
      <c r="G10" s="25"/>
      <c r="H10" s="7" t="s">
        <v>3082</v>
      </c>
      <c r="I10" s="8">
        <v>33597</v>
      </c>
      <c r="J10" s="24" t="s">
        <v>224</v>
      </c>
      <c r="K10" s="25"/>
      <c r="L10" s="9">
        <v>182</v>
      </c>
    </row>
    <row r="11" spans="1:12" ht="6" customHeight="1" x14ac:dyDescent="0.3">
      <c r="A11" s="5">
        <v>10</v>
      </c>
      <c r="B11" s="6" t="s">
        <v>45</v>
      </c>
      <c r="C11" s="24" t="s">
        <v>3083</v>
      </c>
      <c r="D11" s="25"/>
      <c r="E11" s="7" t="s">
        <v>3084</v>
      </c>
      <c r="F11" s="24" t="s">
        <v>3085</v>
      </c>
      <c r="G11" s="25"/>
      <c r="H11" s="7" t="s">
        <v>3085</v>
      </c>
      <c r="I11" s="8">
        <v>33277</v>
      </c>
      <c r="J11" s="24" t="s">
        <v>2998</v>
      </c>
      <c r="K11" s="25"/>
      <c r="L11" s="9">
        <v>182</v>
      </c>
    </row>
    <row r="12" spans="1:12" ht="6" customHeight="1" x14ac:dyDescent="0.3">
      <c r="A12" s="5">
        <v>11</v>
      </c>
      <c r="B12" s="6" t="s">
        <v>45</v>
      </c>
      <c r="C12" s="24" t="s">
        <v>3086</v>
      </c>
      <c r="D12" s="25"/>
      <c r="E12" s="7" t="s">
        <v>3087</v>
      </c>
      <c r="F12" s="24" t="s">
        <v>3088</v>
      </c>
      <c r="G12" s="25"/>
      <c r="H12" s="7" t="s">
        <v>3088</v>
      </c>
      <c r="I12" s="8">
        <v>33609</v>
      </c>
      <c r="J12" s="24" t="s">
        <v>3059</v>
      </c>
      <c r="K12" s="25"/>
      <c r="L12" s="9">
        <v>180</v>
      </c>
    </row>
    <row r="13" spans="1:12" ht="6" customHeight="1" x14ac:dyDescent="0.3">
      <c r="A13" s="5">
        <v>12</v>
      </c>
      <c r="B13" s="6" t="s">
        <v>16</v>
      </c>
      <c r="C13" s="24" t="s">
        <v>3089</v>
      </c>
      <c r="D13" s="25"/>
      <c r="E13" s="7" t="s">
        <v>1677</v>
      </c>
      <c r="F13" s="24" t="s">
        <v>3090</v>
      </c>
      <c r="G13" s="25"/>
      <c r="H13" s="7" t="s">
        <v>3090</v>
      </c>
      <c r="I13" s="8">
        <v>32874</v>
      </c>
      <c r="J13" s="24" t="s">
        <v>3091</v>
      </c>
      <c r="K13" s="25"/>
      <c r="L13" s="9">
        <v>175</v>
      </c>
    </row>
    <row r="14" spans="1:12" ht="6" customHeight="1" x14ac:dyDescent="0.3">
      <c r="A14" s="5">
        <v>13</v>
      </c>
      <c r="B14" s="6" t="s">
        <v>29</v>
      </c>
      <c r="C14" s="24" t="s">
        <v>3092</v>
      </c>
      <c r="D14" s="25"/>
      <c r="E14" s="7" t="s">
        <v>3093</v>
      </c>
      <c r="F14" s="24" t="s">
        <v>3094</v>
      </c>
      <c r="G14" s="25"/>
      <c r="H14" s="7" t="s">
        <v>3094</v>
      </c>
      <c r="I14" s="8">
        <v>33681</v>
      </c>
      <c r="J14" s="24" t="s">
        <v>2540</v>
      </c>
      <c r="K14" s="25"/>
      <c r="L14" s="9">
        <v>186</v>
      </c>
    </row>
    <row r="15" spans="1:12" ht="6" customHeight="1" x14ac:dyDescent="0.3">
      <c r="A15" s="5">
        <v>14</v>
      </c>
      <c r="B15" s="6" t="s">
        <v>29</v>
      </c>
      <c r="C15" s="24" t="s">
        <v>3095</v>
      </c>
      <c r="D15" s="25"/>
      <c r="E15" s="7" t="s">
        <v>3096</v>
      </c>
      <c r="F15" s="24" t="s">
        <v>3097</v>
      </c>
      <c r="G15" s="25"/>
      <c r="H15" s="7" t="s">
        <v>3097</v>
      </c>
      <c r="I15" s="8">
        <v>35412</v>
      </c>
      <c r="J15" s="24" t="s">
        <v>3098</v>
      </c>
      <c r="K15" s="25"/>
      <c r="L15" s="9">
        <v>183</v>
      </c>
    </row>
    <row r="16" spans="1:12" ht="6" customHeight="1" x14ac:dyDescent="0.3">
      <c r="A16" s="5">
        <v>15</v>
      </c>
      <c r="B16" s="6" t="s">
        <v>29</v>
      </c>
      <c r="C16" s="24" t="s">
        <v>3099</v>
      </c>
      <c r="D16" s="25"/>
      <c r="E16" s="7" t="s">
        <v>3100</v>
      </c>
      <c r="F16" s="24" t="s">
        <v>3101</v>
      </c>
      <c r="G16" s="25"/>
      <c r="H16" s="7" t="s">
        <v>3102</v>
      </c>
      <c r="I16" s="8">
        <v>36409</v>
      </c>
      <c r="J16" s="24" t="s">
        <v>3066</v>
      </c>
      <c r="K16" s="25"/>
      <c r="L16" s="9">
        <v>182</v>
      </c>
    </row>
    <row r="17" spans="1:12" ht="6" customHeight="1" x14ac:dyDescent="0.3">
      <c r="A17" s="5">
        <v>16</v>
      </c>
      <c r="B17" s="6" t="s">
        <v>11</v>
      </c>
      <c r="C17" s="24" t="s">
        <v>3103</v>
      </c>
      <c r="D17" s="25"/>
      <c r="E17" s="7" t="s">
        <v>3053</v>
      </c>
      <c r="F17" s="24" t="s">
        <v>3104</v>
      </c>
      <c r="G17" s="25"/>
      <c r="H17" s="7" t="s">
        <v>3104</v>
      </c>
      <c r="I17" s="8">
        <v>35458</v>
      </c>
      <c r="J17" s="24" t="s">
        <v>3105</v>
      </c>
      <c r="K17" s="25"/>
      <c r="L17" s="9">
        <v>188</v>
      </c>
    </row>
    <row r="18" spans="1:12" ht="6" customHeight="1" x14ac:dyDescent="0.3">
      <c r="A18" s="5">
        <v>17</v>
      </c>
      <c r="B18" s="6" t="s">
        <v>29</v>
      </c>
      <c r="C18" s="24" t="s">
        <v>3106</v>
      </c>
      <c r="D18" s="25"/>
      <c r="E18" s="7" t="s">
        <v>3107</v>
      </c>
      <c r="F18" s="24" t="s">
        <v>3108</v>
      </c>
      <c r="G18" s="25"/>
      <c r="H18" s="7" t="s">
        <v>3108</v>
      </c>
      <c r="I18" s="8">
        <v>34829</v>
      </c>
      <c r="J18" s="24" t="s">
        <v>3109</v>
      </c>
      <c r="K18" s="25"/>
      <c r="L18" s="9">
        <v>185</v>
      </c>
    </row>
    <row r="19" spans="1:12" ht="6" customHeight="1" x14ac:dyDescent="0.3">
      <c r="A19" s="5">
        <v>18</v>
      </c>
      <c r="B19" s="6" t="s">
        <v>29</v>
      </c>
      <c r="C19" s="24" t="s">
        <v>3110</v>
      </c>
      <c r="D19" s="25"/>
      <c r="E19" s="7" t="s">
        <v>3111</v>
      </c>
      <c r="F19" s="24" t="s">
        <v>3112</v>
      </c>
      <c r="G19" s="25"/>
      <c r="H19" s="7" t="s">
        <v>3112</v>
      </c>
      <c r="I19" s="8">
        <v>34393</v>
      </c>
      <c r="J19" s="24" t="s">
        <v>3066</v>
      </c>
      <c r="K19" s="25"/>
      <c r="L19" s="9">
        <v>179</v>
      </c>
    </row>
    <row r="20" spans="1:12" ht="6" customHeight="1" x14ac:dyDescent="0.3">
      <c r="A20" s="5">
        <v>19</v>
      </c>
      <c r="B20" s="6" t="s">
        <v>45</v>
      </c>
      <c r="C20" s="24" t="s">
        <v>3113</v>
      </c>
      <c r="D20" s="25"/>
      <c r="E20" s="7" t="s">
        <v>3114</v>
      </c>
      <c r="F20" s="24" t="s">
        <v>3115</v>
      </c>
      <c r="G20" s="25"/>
      <c r="H20" s="7" t="s">
        <v>3115</v>
      </c>
      <c r="I20" s="8">
        <v>34012</v>
      </c>
      <c r="J20" s="24" t="s">
        <v>3116</v>
      </c>
      <c r="K20" s="25"/>
      <c r="L20" s="9">
        <v>180</v>
      </c>
    </row>
    <row r="21" spans="1:12" ht="6" customHeight="1" x14ac:dyDescent="0.3">
      <c r="A21" s="5">
        <v>20</v>
      </c>
      <c r="B21" s="6" t="s">
        <v>16</v>
      </c>
      <c r="C21" s="24" t="s">
        <v>3117</v>
      </c>
      <c r="D21" s="25"/>
      <c r="E21" s="7" t="s">
        <v>3118</v>
      </c>
      <c r="F21" s="24" t="s">
        <v>3119</v>
      </c>
      <c r="G21" s="25"/>
      <c r="H21" s="7" t="s">
        <v>3119</v>
      </c>
      <c r="I21" s="8">
        <v>35241</v>
      </c>
      <c r="J21" s="24" t="s">
        <v>3042</v>
      </c>
      <c r="K21" s="25"/>
      <c r="L21" s="9">
        <v>180</v>
      </c>
    </row>
    <row r="22" spans="1:12" ht="6" customHeight="1" x14ac:dyDescent="0.3">
      <c r="A22" s="5">
        <v>21</v>
      </c>
      <c r="B22" s="6" t="s">
        <v>16</v>
      </c>
      <c r="C22" s="24" t="s">
        <v>3120</v>
      </c>
      <c r="D22" s="25"/>
      <c r="E22" s="7" t="s">
        <v>3121</v>
      </c>
      <c r="F22" s="24" t="s">
        <v>3122</v>
      </c>
      <c r="G22" s="25"/>
      <c r="H22" s="7" t="s">
        <v>3122</v>
      </c>
      <c r="I22" s="8">
        <v>35008</v>
      </c>
      <c r="J22" s="24" t="s">
        <v>3123</v>
      </c>
      <c r="K22" s="25"/>
      <c r="L22" s="9">
        <v>177</v>
      </c>
    </row>
    <row r="23" spans="1:12" ht="6" customHeight="1" x14ac:dyDescent="0.3">
      <c r="A23" s="5">
        <v>22</v>
      </c>
      <c r="B23" s="6" t="s">
        <v>11</v>
      </c>
      <c r="C23" s="24" t="s">
        <v>3124</v>
      </c>
      <c r="D23" s="25"/>
      <c r="E23" s="7" t="s">
        <v>3125</v>
      </c>
      <c r="F23" s="24" t="s">
        <v>3126</v>
      </c>
      <c r="G23" s="25"/>
      <c r="H23" s="7" t="s">
        <v>3127</v>
      </c>
      <c r="I23" s="8">
        <v>33937</v>
      </c>
      <c r="J23" s="24" t="s">
        <v>3128</v>
      </c>
      <c r="K23" s="25"/>
      <c r="L23" s="9">
        <v>193</v>
      </c>
    </row>
    <row r="24" spans="1:12" ht="6" customHeight="1" x14ac:dyDescent="0.3">
      <c r="A24" s="5">
        <v>23</v>
      </c>
      <c r="B24" s="6" t="s">
        <v>45</v>
      </c>
      <c r="C24" s="24" t="s">
        <v>3129</v>
      </c>
      <c r="D24" s="25"/>
      <c r="E24" s="7" t="s">
        <v>3130</v>
      </c>
      <c r="F24" s="24" t="s">
        <v>3131</v>
      </c>
      <c r="G24" s="25"/>
      <c r="H24" s="7" t="s">
        <v>3131</v>
      </c>
      <c r="I24" s="8">
        <v>33812</v>
      </c>
      <c r="J24" s="24" t="s">
        <v>3132</v>
      </c>
      <c r="K24" s="25"/>
      <c r="L24" s="9">
        <v>173</v>
      </c>
    </row>
    <row r="25" spans="1:12" ht="6" customHeight="1" x14ac:dyDescent="0.3">
      <c r="A25" s="5">
        <v>24</v>
      </c>
      <c r="B25" s="6" t="s">
        <v>16</v>
      </c>
      <c r="C25" s="24" t="s">
        <v>3133</v>
      </c>
      <c r="D25" s="25"/>
      <c r="E25" s="7" t="s">
        <v>1677</v>
      </c>
      <c r="F25" s="24" t="s">
        <v>3134</v>
      </c>
      <c r="G25" s="25"/>
      <c r="H25" s="7" t="s">
        <v>3135</v>
      </c>
      <c r="I25" s="8">
        <v>34323</v>
      </c>
      <c r="J25" s="24" t="s">
        <v>3136</v>
      </c>
      <c r="K25" s="25"/>
      <c r="L25" s="9">
        <v>177</v>
      </c>
    </row>
    <row r="26" spans="1:12" ht="6" customHeight="1" x14ac:dyDescent="0.3">
      <c r="A26" s="5">
        <v>25</v>
      </c>
      <c r="B26" s="6" t="s">
        <v>45</v>
      </c>
      <c r="C26" s="24" t="s">
        <v>3137</v>
      </c>
      <c r="D26" s="25"/>
      <c r="E26" s="7" t="s">
        <v>3138</v>
      </c>
      <c r="F26" s="24" t="s">
        <v>3139</v>
      </c>
      <c r="G26" s="25"/>
      <c r="H26" s="7" t="s">
        <v>3139</v>
      </c>
      <c r="I26" s="8">
        <v>36966</v>
      </c>
      <c r="J26" s="24" t="s">
        <v>1029</v>
      </c>
      <c r="K26" s="25"/>
      <c r="L26" s="9">
        <v>188</v>
      </c>
    </row>
    <row r="27" spans="1:12" ht="6" customHeight="1" x14ac:dyDescent="0.3">
      <c r="A27" s="5">
        <v>26</v>
      </c>
      <c r="B27" s="6" t="s">
        <v>11</v>
      </c>
      <c r="C27" s="24" t="s">
        <v>3140</v>
      </c>
      <c r="D27" s="25"/>
      <c r="E27" s="7" t="s">
        <v>3141</v>
      </c>
      <c r="F27" s="24" t="s">
        <v>3142</v>
      </c>
      <c r="G27" s="25"/>
      <c r="H27" s="7" t="s">
        <v>3142</v>
      </c>
      <c r="I27" s="8">
        <v>34763</v>
      </c>
      <c r="J27" s="24" t="s">
        <v>3070</v>
      </c>
      <c r="K27" s="25"/>
      <c r="L27" s="9">
        <v>186</v>
      </c>
    </row>
    <row r="28" spans="1:12" ht="6" customHeight="1" x14ac:dyDescent="0.3">
      <c r="A28" s="20" t="s">
        <v>110</v>
      </c>
      <c r="B28" s="28"/>
      <c r="C28" s="21"/>
      <c r="D28" s="20" t="s">
        <v>111</v>
      </c>
      <c r="E28" s="28"/>
      <c r="F28" s="21"/>
      <c r="G28" s="20" t="s">
        <v>5</v>
      </c>
      <c r="H28" s="21"/>
      <c r="I28" s="20" t="s">
        <v>6</v>
      </c>
      <c r="J28" s="21"/>
      <c r="K28" s="20" t="s">
        <v>112</v>
      </c>
      <c r="L28" s="21"/>
    </row>
    <row r="29" spans="1:12" ht="6" customHeight="1" x14ac:dyDescent="0.3">
      <c r="A29" s="24" t="s">
        <v>113</v>
      </c>
      <c r="B29" s="29"/>
      <c r="C29" s="25"/>
      <c r="D29" s="24" t="s">
        <v>3143</v>
      </c>
      <c r="E29" s="29"/>
      <c r="F29" s="25"/>
      <c r="G29" s="24" t="s">
        <v>3144</v>
      </c>
      <c r="H29" s="25"/>
      <c r="I29" s="24" t="s">
        <v>3145</v>
      </c>
      <c r="J29" s="25"/>
      <c r="K29" s="24" t="s">
        <v>3146</v>
      </c>
      <c r="L29" s="25"/>
    </row>
    <row r="30" spans="1:12" ht="6" customHeight="1" x14ac:dyDescent="0.3">
      <c r="A30" s="24" t="s">
        <v>118</v>
      </c>
      <c r="B30" s="29"/>
      <c r="C30" s="25"/>
      <c r="D30" s="24" t="s">
        <v>3147</v>
      </c>
      <c r="E30" s="29"/>
      <c r="F30" s="25"/>
      <c r="G30" s="24" t="s">
        <v>1677</v>
      </c>
      <c r="H30" s="25"/>
      <c r="I30" s="24" t="s">
        <v>3148</v>
      </c>
      <c r="J30" s="25"/>
      <c r="K30" s="24" t="s">
        <v>3146</v>
      </c>
      <c r="L30" s="25"/>
    </row>
    <row r="31" spans="1:12" ht="6" customHeight="1" x14ac:dyDescent="0.3">
      <c r="A31" s="24" t="s">
        <v>118</v>
      </c>
      <c r="B31" s="29"/>
      <c r="C31" s="25"/>
      <c r="D31" s="24" t="s">
        <v>3149</v>
      </c>
      <c r="E31" s="29"/>
      <c r="F31" s="25"/>
      <c r="G31" s="24" t="s">
        <v>2137</v>
      </c>
      <c r="H31" s="25"/>
      <c r="I31" s="24" t="s">
        <v>3150</v>
      </c>
      <c r="J31" s="25"/>
      <c r="K31" s="24" t="s">
        <v>3146</v>
      </c>
      <c r="L31" s="25"/>
    </row>
    <row r="32" spans="1:12" ht="6" customHeight="1" x14ac:dyDescent="0.3">
      <c r="A32" s="24" t="s">
        <v>131</v>
      </c>
      <c r="B32" s="29"/>
      <c r="C32" s="25"/>
      <c r="D32" s="24" t="s">
        <v>3151</v>
      </c>
      <c r="E32" s="29"/>
      <c r="F32" s="25"/>
      <c r="G32" s="24" t="s">
        <v>3152</v>
      </c>
      <c r="H32" s="25"/>
      <c r="I32" s="24" t="s">
        <v>3153</v>
      </c>
      <c r="J32" s="25"/>
      <c r="K32" s="24" t="s">
        <v>3146</v>
      </c>
      <c r="L32" s="25"/>
    </row>
    <row r="33" spans="1:13" ht="10" customHeight="1" x14ac:dyDescent="0.3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2"/>
    </row>
    <row r="34" spans="1:13" ht="8.25" customHeight="1" x14ac:dyDescent="0.3">
      <c r="A34" s="19" t="s">
        <v>3154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</row>
  </sheetData>
  <mergeCells count="108">
    <mergeCell ref="A32:C32"/>
    <mergeCell ref="D32:F32"/>
    <mergeCell ref="G32:H32"/>
    <mergeCell ref="I32:J32"/>
    <mergeCell ref="K32:L32"/>
    <mergeCell ref="A33:L33"/>
    <mergeCell ref="A34:M34"/>
    <mergeCell ref="A30:C30"/>
    <mergeCell ref="D30:F30"/>
    <mergeCell ref="G30:H30"/>
    <mergeCell ref="I30:J30"/>
    <mergeCell ref="K30:L30"/>
    <mergeCell ref="A31:C31"/>
    <mergeCell ref="D31:F31"/>
    <mergeCell ref="G31:H31"/>
    <mergeCell ref="I31:J31"/>
    <mergeCell ref="K31:L31"/>
    <mergeCell ref="A28:C28"/>
    <mergeCell ref="D28:F28"/>
    <mergeCell ref="G28:H28"/>
    <mergeCell ref="I28:J28"/>
    <mergeCell ref="K28:L28"/>
    <mergeCell ref="A29:C29"/>
    <mergeCell ref="D29:F29"/>
    <mergeCell ref="G29:H29"/>
    <mergeCell ref="I29:J29"/>
    <mergeCell ref="K29:L29"/>
    <mergeCell ref="C25:D25"/>
    <mergeCell ref="F25:G25"/>
    <mergeCell ref="J25:K25"/>
    <mergeCell ref="C26:D26"/>
    <mergeCell ref="F26:G26"/>
    <mergeCell ref="J26:K26"/>
    <mergeCell ref="C27:D27"/>
    <mergeCell ref="F27:G27"/>
    <mergeCell ref="J27:K27"/>
    <mergeCell ref="C22:D22"/>
    <mergeCell ref="F22:G22"/>
    <mergeCell ref="J22:K22"/>
    <mergeCell ref="C23:D23"/>
    <mergeCell ref="F23:G23"/>
    <mergeCell ref="J23:K23"/>
    <mergeCell ref="C24:D24"/>
    <mergeCell ref="F24:G24"/>
    <mergeCell ref="J24:K24"/>
    <mergeCell ref="C19:D19"/>
    <mergeCell ref="F19:G19"/>
    <mergeCell ref="J19:K19"/>
    <mergeCell ref="C20:D20"/>
    <mergeCell ref="F20:G20"/>
    <mergeCell ref="J20:K20"/>
    <mergeCell ref="C21:D21"/>
    <mergeCell ref="F21:G21"/>
    <mergeCell ref="J21:K21"/>
    <mergeCell ref="C16:D16"/>
    <mergeCell ref="F16:G16"/>
    <mergeCell ref="J16:K16"/>
    <mergeCell ref="C17:D17"/>
    <mergeCell ref="F17:G17"/>
    <mergeCell ref="J17:K17"/>
    <mergeCell ref="C18:D18"/>
    <mergeCell ref="F18:G18"/>
    <mergeCell ref="J18:K18"/>
    <mergeCell ref="C13:D13"/>
    <mergeCell ref="F13:G13"/>
    <mergeCell ref="J13:K13"/>
    <mergeCell ref="C14:D14"/>
    <mergeCell ref="F14:G14"/>
    <mergeCell ref="J14:K14"/>
    <mergeCell ref="C15:D15"/>
    <mergeCell ref="F15:G15"/>
    <mergeCell ref="J15:K15"/>
    <mergeCell ref="C10:D10"/>
    <mergeCell ref="F10:G10"/>
    <mergeCell ref="J10:K10"/>
    <mergeCell ref="C11:D11"/>
    <mergeCell ref="F11:G11"/>
    <mergeCell ref="J11:K11"/>
    <mergeCell ref="C12:D12"/>
    <mergeCell ref="F12:G12"/>
    <mergeCell ref="J12:K12"/>
    <mergeCell ref="C7:D7"/>
    <mergeCell ref="F7:G7"/>
    <mergeCell ref="J7:K7"/>
    <mergeCell ref="C8:D8"/>
    <mergeCell ref="F8:G8"/>
    <mergeCell ref="J8:K8"/>
    <mergeCell ref="C9:D9"/>
    <mergeCell ref="F9:G9"/>
    <mergeCell ref="J9:K9"/>
    <mergeCell ref="C4:D4"/>
    <mergeCell ref="F4:G4"/>
    <mergeCell ref="J4:K4"/>
    <mergeCell ref="C5:D5"/>
    <mergeCell ref="F5:G5"/>
    <mergeCell ref="J5:K5"/>
    <mergeCell ref="C6:D6"/>
    <mergeCell ref="F6:G6"/>
    <mergeCell ref="J6:K6"/>
    <mergeCell ref="C1:D1"/>
    <mergeCell ref="F1:G1"/>
    <mergeCell ref="J1:K1"/>
    <mergeCell ref="C2:D2"/>
    <mergeCell ref="F2:G2"/>
    <mergeCell ref="J2:K2"/>
    <mergeCell ref="C3:D3"/>
    <mergeCell ref="F3:G3"/>
    <mergeCell ref="J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6"/>
  <sheetViews>
    <sheetView zoomScale="150" zoomScaleNormal="117" workbookViewId="0">
      <selection activeCell="M1" sqref="M1:U27"/>
    </sheetView>
  </sheetViews>
  <sheetFormatPr defaultRowHeight="13" x14ac:dyDescent="0.3"/>
  <cols>
    <col min="1" max="1" width="1.796875" customWidth="1"/>
    <col min="2" max="2" width="3.09765625" customWidth="1"/>
    <col min="3" max="3" width="13.59765625" customWidth="1"/>
    <col min="4" max="4" width="0.8984375" customWidth="1"/>
    <col min="5" max="5" width="12.19921875" customWidth="1"/>
    <col min="6" max="6" width="8.19921875" customWidth="1"/>
    <col min="7" max="7" width="5.59765625" customWidth="1"/>
    <col min="8" max="8" width="10.19921875" customWidth="1"/>
    <col min="9" max="9" width="7.796875" customWidth="1"/>
    <col min="10" max="10" width="14.69921875" customWidth="1"/>
    <col min="11" max="11" width="5.59765625" customWidth="1"/>
    <col min="12" max="12" width="8.8984375" customWidth="1"/>
    <col min="13" max="13" width="2.69921875" customWidth="1"/>
  </cols>
  <sheetData>
    <row r="1" spans="1:21" ht="6" customHeight="1" x14ac:dyDescent="0.3">
      <c r="A1" s="1" t="s">
        <v>2</v>
      </c>
      <c r="B1" s="2" t="s">
        <v>3</v>
      </c>
      <c r="C1" s="20" t="s">
        <v>4</v>
      </c>
      <c r="D1" s="21"/>
      <c r="E1" s="3" t="s">
        <v>5</v>
      </c>
      <c r="F1" s="22" t="s">
        <v>6</v>
      </c>
      <c r="G1" s="23"/>
      <c r="H1" s="4" t="s">
        <v>7</v>
      </c>
      <c r="I1" s="2" t="s">
        <v>8</v>
      </c>
      <c r="J1" s="20" t="s">
        <v>9</v>
      </c>
      <c r="K1" s="21"/>
      <c r="L1" s="2" t="s">
        <v>10</v>
      </c>
      <c r="M1" s="10" t="s">
        <v>3477</v>
      </c>
      <c r="N1" s="10" t="s">
        <v>3478</v>
      </c>
      <c r="O1" s="10" t="s">
        <v>3479</v>
      </c>
      <c r="P1" s="10" t="s">
        <v>3481</v>
      </c>
      <c r="Q1" s="10" t="s">
        <v>3482</v>
      </c>
      <c r="R1" s="10" t="s">
        <v>3483</v>
      </c>
      <c r="S1" s="10" t="s">
        <v>3484</v>
      </c>
      <c r="T1" s="10" t="s">
        <v>3485</v>
      </c>
      <c r="U1" s="10" t="s">
        <v>3486</v>
      </c>
    </row>
    <row r="2" spans="1:21" ht="6" customHeight="1" x14ac:dyDescent="0.3">
      <c r="A2" s="5">
        <v>1</v>
      </c>
      <c r="B2" s="6" t="s">
        <v>11</v>
      </c>
      <c r="C2" s="24" t="s">
        <v>250</v>
      </c>
      <c r="D2" s="25"/>
      <c r="E2" s="7" t="s">
        <v>251</v>
      </c>
      <c r="F2" s="24" t="s">
        <v>252</v>
      </c>
      <c r="G2" s="25"/>
      <c r="H2" s="7" t="s">
        <v>252</v>
      </c>
      <c r="I2" s="8">
        <v>33735</v>
      </c>
      <c r="J2" s="24" t="s">
        <v>253</v>
      </c>
      <c r="K2" s="25"/>
      <c r="L2" s="9">
        <v>199</v>
      </c>
      <c r="M2" s="10">
        <v>27</v>
      </c>
      <c r="N2" s="11">
        <f>A2</f>
        <v>1</v>
      </c>
      <c r="O2" s="10" t="str">
        <f>C2</f>
        <v>COURTOIS Thibaut</v>
      </c>
      <c r="P2" s="10">
        <f>IF(DAY(I2)&lt;10,"0"&amp;DAY(I2),DAY(I2))</f>
        <v>11</v>
      </c>
      <c r="Q2" s="10" t="str">
        <f>IF(MONTH(I2)&lt;10,"0"&amp;MONTH(I2),DAY(I2))</f>
        <v>05</v>
      </c>
      <c r="R2" s="10">
        <f>YEAR(I2)</f>
        <v>1992</v>
      </c>
      <c r="S2" s="10">
        <f>IF(B2="GK",1,IF(B2="DF",2,IF(B2="MF",3,IF(B2="FW",4,0))))</f>
        <v>1</v>
      </c>
      <c r="T2" s="10">
        <v>3</v>
      </c>
      <c r="U2" s="10" t="str">
        <f>"INSERT INTO Jogador VALUES("&amp;M2&amp;","&amp;N2&amp;",'"&amp;O2&amp;"',"&amp;"'"&amp;P2&amp;"-"&amp;Q2&amp;"-"&amp;R2&amp;"'"&amp;","&amp;S2&amp;","&amp;T2&amp;");"</f>
        <v>INSERT INTO Jogador VALUES(27,1,'COURTOIS Thibaut','11-05-1992',1,3);</v>
      </c>
    </row>
    <row r="3" spans="1:21" ht="6" customHeight="1" x14ac:dyDescent="0.3">
      <c r="A3" s="5">
        <v>2</v>
      </c>
      <c r="B3" s="6" t="s">
        <v>16</v>
      </c>
      <c r="C3" s="24" t="s">
        <v>254</v>
      </c>
      <c r="D3" s="25"/>
      <c r="E3" s="7" t="s">
        <v>255</v>
      </c>
      <c r="F3" s="24" t="s">
        <v>256</v>
      </c>
      <c r="G3" s="25"/>
      <c r="H3" s="7" t="s">
        <v>256</v>
      </c>
      <c r="I3" s="8">
        <v>32569</v>
      </c>
      <c r="J3" s="24" t="s">
        <v>257</v>
      </c>
      <c r="K3" s="25"/>
      <c r="L3" s="9">
        <v>186</v>
      </c>
      <c r="M3" s="10">
        <v>28</v>
      </c>
      <c r="N3" s="11">
        <f t="shared" ref="N3:N27" si="0">A3</f>
        <v>2</v>
      </c>
      <c r="O3" s="10" t="str">
        <f t="shared" ref="O3:O27" si="1">C3</f>
        <v>ALDERWEIRELD Toby</v>
      </c>
      <c r="P3" s="10" t="str">
        <f t="shared" ref="P3:P27" si="2">IF(DAY(I3)&lt;10,"0"&amp;DAY(I3),DAY(I3))</f>
        <v>02</v>
      </c>
      <c r="Q3" s="10" t="str">
        <f t="shared" ref="Q3:Q27" si="3">IF(MONTH(I3)&lt;10,"0"&amp;MONTH(I3),DAY(I3))</f>
        <v>03</v>
      </c>
      <c r="R3" s="10">
        <f t="shared" ref="R3:R27" si="4">YEAR(I3)</f>
        <v>1989</v>
      </c>
      <c r="S3" s="10">
        <f t="shared" ref="S3:S27" si="5">IF(B3="GK",1,IF(B3="DF",2,IF(B3="MF",3,IF(B3="FW",4,0))))</f>
        <v>2</v>
      </c>
      <c r="T3" s="10">
        <v>3</v>
      </c>
      <c r="U3" s="10" t="str">
        <f t="shared" ref="U3:U27" si="6">"INSERT INTO Jogador VALUES("&amp;M3&amp;","&amp;N3&amp;",'"&amp;O3&amp;"',"&amp;"'"&amp;P3&amp;"-"&amp;Q3&amp;"-"&amp;R3&amp;"'"&amp;","&amp;S3&amp;","&amp;T3&amp;");"</f>
        <v>INSERT INTO Jogador VALUES(28,2,'ALDERWEIRELD Toby','02-03-1989',2,3);</v>
      </c>
    </row>
    <row r="4" spans="1:21" ht="6" customHeight="1" x14ac:dyDescent="0.3">
      <c r="A4" s="5">
        <v>3</v>
      </c>
      <c r="B4" s="6" t="s">
        <v>16</v>
      </c>
      <c r="C4" s="24" t="s">
        <v>258</v>
      </c>
      <c r="D4" s="25"/>
      <c r="E4" s="7" t="s">
        <v>259</v>
      </c>
      <c r="F4" s="24" t="s">
        <v>260</v>
      </c>
      <c r="G4" s="25"/>
      <c r="H4" s="7" t="s">
        <v>260</v>
      </c>
      <c r="I4" s="8">
        <v>36671</v>
      </c>
      <c r="J4" s="24" t="s">
        <v>261</v>
      </c>
      <c r="K4" s="25"/>
      <c r="L4" s="9">
        <v>185</v>
      </c>
      <c r="M4" s="10">
        <v>29</v>
      </c>
      <c r="N4" s="11">
        <f t="shared" si="0"/>
        <v>3</v>
      </c>
      <c r="O4" s="10" t="str">
        <f t="shared" si="1"/>
        <v>THEATE Arthur</v>
      </c>
      <c r="P4" s="10">
        <f t="shared" si="2"/>
        <v>25</v>
      </c>
      <c r="Q4" s="10" t="str">
        <f t="shared" si="3"/>
        <v>05</v>
      </c>
      <c r="R4" s="10">
        <f t="shared" si="4"/>
        <v>2000</v>
      </c>
      <c r="S4" s="10">
        <f t="shared" si="5"/>
        <v>2</v>
      </c>
      <c r="T4" s="10">
        <v>3</v>
      </c>
      <c r="U4" s="10" t="str">
        <f t="shared" si="6"/>
        <v>INSERT INTO Jogador VALUES(29,3,'THEATE Arthur','25-05-2000',2,3);</v>
      </c>
    </row>
    <row r="5" spans="1:21" ht="6" customHeight="1" x14ac:dyDescent="0.3">
      <c r="A5" s="5">
        <v>4</v>
      </c>
      <c r="B5" s="6" t="s">
        <v>16</v>
      </c>
      <c r="C5" s="24" t="s">
        <v>262</v>
      </c>
      <c r="D5" s="25"/>
      <c r="E5" s="7" t="s">
        <v>263</v>
      </c>
      <c r="F5" s="24" t="s">
        <v>264</v>
      </c>
      <c r="G5" s="25"/>
      <c r="H5" s="7" t="s">
        <v>264</v>
      </c>
      <c r="I5" s="8">
        <v>35888</v>
      </c>
      <c r="J5" s="24" t="s">
        <v>265</v>
      </c>
      <c r="K5" s="25"/>
      <c r="L5" s="9">
        <v>187</v>
      </c>
      <c r="M5" s="10">
        <v>30</v>
      </c>
      <c r="N5" s="11">
        <f t="shared" si="0"/>
        <v>4</v>
      </c>
      <c r="O5" s="10" t="str">
        <f t="shared" si="1"/>
        <v>FAES Wout</v>
      </c>
      <c r="P5" s="10" t="str">
        <f t="shared" si="2"/>
        <v>03</v>
      </c>
      <c r="Q5" s="10" t="str">
        <f t="shared" si="3"/>
        <v>04</v>
      </c>
      <c r="R5" s="10">
        <f t="shared" si="4"/>
        <v>1998</v>
      </c>
      <c r="S5" s="10">
        <f t="shared" si="5"/>
        <v>2</v>
      </c>
      <c r="T5" s="10">
        <v>3</v>
      </c>
      <c r="U5" s="10" t="str">
        <f t="shared" si="6"/>
        <v>INSERT INTO Jogador VALUES(30,4,'FAES Wout','03-04-1998',2,3);</v>
      </c>
    </row>
    <row r="6" spans="1:21" ht="6" customHeight="1" x14ac:dyDescent="0.3">
      <c r="A6" s="5">
        <v>5</v>
      </c>
      <c r="B6" s="6" t="s">
        <v>16</v>
      </c>
      <c r="C6" s="24" t="s">
        <v>266</v>
      </c>
      <c r="D6" s="25"/>
      <c r="E6" s="7" t="s">
        <v>267</v>
      </c>
      <c r="F6" s="24" t="s">
        <v>268</v>
      </c>
      <c r="G6" s="25"/>
      <c r="H6" s="7" t="s">
        <v>268</v>
      </c>
      <c r="I6" s="8">
        <v>31891</v>
      </c>
      <c r="J6" s="24" t="s">
        <v>269</v>
      </c>
      <c r="K6" s="25"/>
      <c r="L6" s="9">
        <v>189</v>
      </c>
      <c r="M6" s="10">
        <v>31</v>
      </c>
      <c r="N6" s="11">
        <f t="shared" si="0"/>
        <v>5</v>
      </c>
      <c r="O6" s="10" t="str">
        <f t="shared" si="1"/>
        <v>VERTONGHEN Jan</v>
      </c>
      <c r="P6" s="10">
        <f t="shared" si="2"/>
        <v>24</v>
      </c>
      <c r="Q6" s="10" t="str">
        <f t="shared" si="3"/>
        <v>04</v>
      </c>
      <c r="R6" s="10">
        <f t="shared" si="4"/>
        <v>1987</v>
      </c>
      <c r="S6" s="10">
        <f t="shared" si="5"/>
        <v>2</v>
      </c>
      <c r="T6" s="10">
        <v>3</v>
      </c>
      <c r="U6" s="10" t="str">
        <f t="shared" si="6"/>
        <v>INSERT INTO Jogador VALUES(31,5,'VERTONGHEN Jan','24-04-1987',2,3);</v>
      </c>
    </row>
    <row r="7" spans="1:21" ht="6" customHeight="1" x14ac:dyDescent="0.3">
      <c r="A7" s="5">
        <v>6</v>
      </c>
      <c r="B7" s="6" t="s">
        <v>29</v>
      </c>
      <c r="C7" s="24" t="s">
        <v>270</v>
      </c>
      <c r="D7" s="25"/>
      <c r="E7" s="7" t="s">
        <v>271</v>
      </c>
      <c r="F7" s="24" t="s">
        <v>272</v>
      </c>
      <c r="G7" s="25"/>
      <c r="H7" s="7" t="s">
        <v>272</v>
      </c>
      <c r="I7" s="8">
        <v>32520</v>
      </c>
      <c r="J7" s="24" t="s">
        <v>41</v>
      </c>
      <c r="K7" s="25"/>
      <c r="L7" s="9">
        <v>186</v>
      </c>
      <c r="M7" s="10">
        <v>32</v>
      </c>
      <c r="N7" s="11">
        <f t="shared" si="0"/>
        <v>6</v>
      </c>
      <c r="O7" s="10" t="str">
        <f t="shared" si="1"/>
        <v>WITSEL Axel</v>
      </c>
      <c r="P7" s="10">
        <f t="shared" si="2"/>
        <v>12</v>
      </c>
      <c r="Q7" s="10" t="str">
        <f t="shared" si="3"/>
        <v>01</v>
      </c>
      <c r="R7" s="10">
        <f t="shared" si="4"/>
        <v>1989</v>
      </c>
      <c r="S7" s="10">
        <f t="shared" si="5"/>
        <v>3</v>
      </c>
      <c r="T7" s="10">
        <v>3</v>
      </c>
      <c r="U7" s="10" t="str">
        <f t="shared" si="6"/>
        <v>INSERT INTO Jogador VALUES(32,6,'WITSEL Axel','12-01-1989',3,3);</v>
      </c>
    </row>
    <row r="8" spans="1:21" ht="6" customHeight="1" x14ac:dyDescent="0.3">
      <c r="A8" s="5">
        <v>7</v>
      </c>
      <c r="B8" s="6" t="s">
        <v>29</v>
      </c>
      <c r="C8" s="24" t="s">
        <v>273</v>
      </c>
      <c r="D8" s="25"/>
      <c r="E8" s="7" t="s">
        <v>274</v>
      </c>
      <c r="F8" s="24" t="s">
        <v>275</v>
      </c>
      <c r="G8" s="25"/>
      <c r="H8" s="7" t="s">
        <v>275</v>
      </c>
      <c r="I8" s="8">
        <v>33417</v>
      </c>
      <c r="J8" s="24" t="s">
        <v>50</v>
      </c>
      <c r="K8" s="25"/>
      <c r="L8" s="9">
        <v>181</v>
      </c>
      <c r="M8" s="10">
        <v>33</v>
      </c>
      <c r="N8" s="11">
        <f t="shared" si="0"/>
        <v>7</v>
      </c>
      <c r="O8" s="10" t="str">
        <f t="shared" si="1"/>
        <v>DE BRUYNE Kevin</v>
      </c>
      <c r="P8" s="10">
        <f t="shared" si="2"/>
        <v>28</v>
      </c>
      <c r="Q8" s="10" t="str">
        <f t="shared" si="3"/>
        <v>06</v>
      </c>
      <c r="R8" s="10">
        <f t="shared" si="4"/>
        <v>1991</v>
      </c>
      <c r="S8" s="10">
        <f t="shared" si="5"/>
        <v>3</v>
      </c>
      <c r="T8" s="10">
        <v>3</v>
      </c>
      <c r="U8" s="10" t="str">
        <f t="shared" si="6"/>
        <v>INSERT INTO Jogador VALUES(33,7,'DE BRUYNE Kevin','28-06-1991',3,3);</v>
      </c>
    </row>
    <row r="9" spans="1:21" ht="6" customHeight="1" x14ac:dyDescent="0.3">
      <c r="A9" s="5">
        <v>8</v>
      </c>
      <c r="B9" s="6" t="s">
        <v>29</v>
      </c>
      <c r="C9" s="24" t="s">
        <v>276</v>
      </c>
      <c r="D9" s="25"/>
      <c r="E9" s="7" t="s">
        <v>277</v>
      </c>
      <c r="F9" s="24" t="s">
        <v>278</v>
      </c>
      <c r="G9" s="25"/>
      <c r="H9" s="7" t="s">
        <v>278</v>
      </c>
      <c r="I9" s="8">
        <v>35557</v>
      </c>
      <c r="J9" s="24" t="s">
        <v>265</v>
      </c>
      <c r="K9" s="25"/>
      <c r="L9" s="9">
        <v>176</v>
      </c>
      <c r="M9" s="10">
        <v>34</v>
      </c>
      <c r="N9" s="11">
        <f t="shared" si="0"/>
        <v>8</v>
      </c>
      <c r="O9" s="10" t="str">
        <f t="shared" si="1"/>
        <v>TIELEMANS Youri</v>
      </c>
      <c r="P9" s="10" t="str">
        <f t="shared" si="2"/>
        <v>07</v>
      </c>
      <c r="Q9" s="10" t="str">
        <f t="shared" si="3"/>
        <v>05</v>
      </c>
      <c r="R9" s="10">
        <f t="shared" si="4"/>
        <v>1997</v>
      </c>
      <c r="S9" s="10">
        <f t="shared" si="5"/>
        <v>3</v>
      </c>
      <c r="T9" s="10">
        <v>3</v>
      </c>
      <c r="U9" s="10" t="str">
        <f t="shared" si="6"/>
        <v>INSERT INTO Jogador VALUES(34,8,'TIELEMANS Youri','07-05-1997',3,3);</v>
      </c>
    </row>
    <row r="10" spans="1:21" ht="6" customHeight="1" x14ac:dyDescent="0.3">
      <c r="A10" s="5">
        <v>9</v>
      </c>
      <c r="B10" s="6" t="s">
        <v>45</v>
      </c>
      <c r="C10" s="24" t="s">
        <v>279</v>
      </c>
      <c r="D10" s="25"/>
      <c r="E10" s="7" t="s">
        <v>280</v>
      </c>
      <c r="F10" s="24" t="s">
        <v>281</v>
      </c>
      <c r="G10" s="25"/>
      <c r="H10" s="7" t="s">
        <v>282</v>
      </c>
      <c r="I10" s="8">
        <v>34102</v>
      </c>
      <c r="J10" s="24" t="s">
        <v>71</v>
      </c>
      <c r="K10" s="25"/>
      <c r="L10" s="9">
        <v>190</v>
      </c>
      <c r="M10" s="10">
        <v>35</v>
      </c>
      <c r="N10" s="11">
        <f t="shared" si="0"/>
        <v>9</v>
      </c>
      <c r="O10" s="10" t="str">
        <f t="shared" si="1"/>
        <v>LUKAKU Romelu</v>
      </c>
      <c r="P10" s="10">
        <f t="shared" si="2"/>
        <v>13</v>
      </c>
      <c r="Q10" s="10" t="str">
        <f t="shared" si="3"/>
        <v>05</v>
      </c>
      <c r="R10" s="10">
        <f t="shared" si="4"/>
        <v>1993</v>
      </c>
      <c r="S10" s="10">
        <f t="shared" si="5"/>
        <v>4</v>
      </c>
      <c r="T10" s="10">
        <v>3</v>
      </c>
      <c r="U10" s="10" t="str">
        <f t="shared" si="6"/>
        <v>INSERT INTO Jogador VALUES(35,9,'LUKAKU Romelu','13-05-1993',4,3);</v>
      </c>
    </row>
    <row r="11" spans="1:21" ht="6" customHeight="1" x14ac:dyDescent="0.3">
      <c r="A11" s="5">
        <v>10</v>
      </c>
      <c r="B11" s="6" t="s">
        <v>45</v>
      </c>
      <c r="C11" s="24" t="s">
        <v>283</v>
      </c>
      <c r="D11" s="25"/>
      <c r="E11" s="7" t="s">
        <v>284</v>
      </c>
      <c r="F11" s="24" t="s">
        <v>285</v>
      </c>
      <c r="G11" s="25"/>
      <c r="H11" s="7" t="s">
        <v>286</v>
      </c>
      <c r="I11" s="8">
        <v>33245</v>
      </c>
      <c r="J11" s="24" t="s">
        <v>253</v>
      </c>
      <c r="K11" s="25"/>
      <c r="L11" s="9">
        <v>173</v>
      </c>
      <c r="M11" s="10">
        <v>36</v>
      </c>
      <c r="N11" s="11">
        <f t="shared" si="0"/>
        <v>10</v>
      </c>
      <c r="O11" s="10" t="str">
        <f t="shared" si="1"/>
        <v>HAZARD Eden</v>
      </c>
      <c r="P11" s="10" t="str">
        <f t="shared" si="2"/>
        <v>07</v>
      </c>
      <c r="Q11" s="10" t="str">
        <f t="shared" si="3"/>
        <v>01</v>
      </c>
      <c r="R11" s="10">
        <f t="shared" si="4"/>
        <v>1991</v>
      </c>
      <c r="S11" s="10">
        <f t="shared" si="5"/>
        <v>4</v>
      </c>
      <c r="T11" s="10">
        <v>3</v>
      </c>
      <c r="U11" s="10" t="str">
        <f t="shared" si="6"/>
        <v>INSERT INTO Jogador VALUES(36,10,'HAZARD Eden','07-01-1991',4,3);</v>
      </c>
    </row>
    <row r="12" spans="1:21" ht="6" customHeight="1" x14ac:dyDescent="0.3">
      <c r="A12" s="5">
        <v>11</v>
      </c>
      <c r="B12" s="6" t="s">
        <v>45</v>
      </c>
      <c r="C12" s="24" t="s">
        <v>287</v>
      </c>
      <c r="D12" s="25"/>
      <c r="E12" s="7" t="s">
        <v>288</v>
      </c>
      <c r="F12" s="24" t="s">
        <v>289</v>
      </c>
      <c r="G12" s="25"/>
      <c r="H12" s="7" t="s">
        <v>290</v>
      </c>
      <c r="I12" s="8">
        <v>34216</v>
      </c>
      <c r="J12" s="24" t="s">
        <v>41</v>
      </c>
      <c r="K12" s="25"/>
      <c r="L12" s="9">
        <v>180</v>
      </c>
      <c r="M12" s="10">
        <v>37</v>
      </c>
      <c r="N12" s="11">
        <f t="shared" si="0"/>
        <v>11</v>
      </c>
      <c r="O12" s="10" t="str">
        <f t="shared" si="1"/>
        <v>CARRASCO Yannick</v>
      </c>
      <c r="P12" s="10" t="str">
        <f t="shared" si="2"/>
        <v>04</v>
      </c>
      <c r="Q12" s="10" t="str">
        <f t="shared" si="3"/>
        <v>09</v>
      </c>
      <c r="R12" s="10">
        <f t="shared" si="4"/>
        <v>1993</v>
      </c>
      <c r="S12" s="10">
        <f t="shared" si="5"/>
        <v>4</v>
      </c>
      <c r="T12" s="10">
        <v>3</v>
      </c>
      <c r="U12" s="10" t="str">
        <f t="shared" si="6"/>
        <v>INSERT INTO Jogador VALUES(37,11,'CARRASCO Yannick','04-09-1993',4,3);</v>
      </c>
    </row>
    <row r="13" spans="1:21" ht="6" customHeight="1" x14ac:dyDescent="0.3">
      <c r="A13" s="5">
        <v>12</v>
      </c>
      <c r="B13" s="6" t="s">
        <v>11</v>
      </c>
      <c r="C13" s="24" t="s">
        <v>291</v>
      </c>
      <c r="D13" s="25"/>
      <c r="E13" s="7" t="s">
        <v>292</v>
      </c>
      <c r="F13" s="24" t="s">
        <v>293</v>
      </c>
      <c r="G13" s="25"/>
      <c r="H13" s="7" t="s">
        <v>293</v>
      </c>
      <c r="I13" s="8">
        <v>32208</v>
      </c>
      <c r="J13" s="24" t="s">
        <v>294</v>
      </c>
      <c r="K13" s="25"/>
      <c r="L13" s="9">
        <v>193</v>
      </c>
      <c r="M13" s="10">
        <v>38</v>
      </c>
      <c r="N13" s="11">
        <f t="shared" si="0"/>
        <v>12</v>
      </c>
      <c r="O13" s="10" t="str">
        <f t="shared" si="1"/>
        <v>MIGNOLET Simon</v>
      </c>
      <c r="P13" s="10" t="str">
        <f t="shared" si="2"/>
        <v>06</v>
      </c>
      <c r="Q13" s="10" t="str">
        <f t="shared" si="3"/>
        <v>03</v>
      </c>
      <c r="R13" s="10">
        <f t="shared" si="4"/>
        <v>1988</v>
      </c>
      <c r="S13" s="10">
        <f t="shared" si="5"/>
        <v>1</v>
      </c>
      <c r="T13" s="10">
        <v>3</v>
      </c>
      <c r="U13" s="10" t="str">
        <f t="shared" si="6"/>
        <v>INSERT INTO Jogador VALUES(38,12,'MIGNOLET Simon','06-03-1988',1,3);</v>
      </c>
    </row>
    <row r="14" spans="1:21" ht="6" customHeight="1" x14ac:dyDescent="0.3">
      <c r="A14" s="5">
        <v>13</v>
      </c>
      <c r="B14" s="6" t="s">
        <v>11</v>
      </c>
      <c r="C14" s="24" t="s">
        <v>295</v>
      </c>
      <c r="D14" s="25"/>
      <c r="E14" s="7" t="s">
        <v>296</v>
      </c>
      <c r="F14" s="24" t="s">
        <v>297</v>
      </c>
      <c r="G14" s="25"/>
      <c r="H14" s="7" t="s">
        <v>297</v>
      </c>
      <c r="I14" s="8">
        <v>33780</v>
      </c>
      <c r="J14" s="24" t="s">
        <v>298</v>
      </c>
      <c r="K14" s="25"/>
      <c r="L14" s="9">
        <v>197</v>
      </c>
      <c r="M14" s="10">
        <v>39</v>
      </c>
      <c r="N14" s="11">
        <f t="shared" si="0"/>
        <v>13</v>
      </c>
      <c r="O14" s="10" t="str">
        <f t="shared" si="1"/>
        <v>CASTEELS Koen</v>
      </c>
      <c r="P14" s="10">
        <f t="shared" si="2"/>
        <v>25</v>
      </c>
      <c r="Q14" s="10" t="str">
        <f t="shared" si="3"/>
        <v>06</v>
      </c>
      <c r="R14" s="10">
        <f t="shared" si="4"/>
        <v>1992</v>
      </c>
      <c r="S14" s="10">
        <f t="shared" si="5"/>
        <v>1</v>
      </c>
      <c r="T14" s="10">
        <v>3</v>
      </c>
      <c r="U14" s="10" t="str">
        <f t="shared" si="6"/>
        <v>INSERT INTO Jogador VALUES(39,13,'CASTEELS Koen','25-06-1992',1,3);</v>
      </c>
    </row>
    <row r="15" spans="1:21" ht="6" customHeight="1" x14ac:dyDescent="0.3">
      <c r="A15" s="5">
        <v>14</v>
      </c>
      <c r="B15" s="6" t="s">
        <v>45</v>
      </c>
      <c r="C15" s="24" t="s">
        <v>299</v>
      </c>
      <c r="D15" s="25"/>
      <c r="E15" s="7" t="s">
        <v>300</v>
      </c>
      <c r="F15" s="24" t="s">
        <v>301</v>
      </c>
      <c r="G15" s="25"/>
      <c r="H15" s="7" t="s">
        <v>301</v>
      </c>
      <c r="I15" s="8">
        <v>31903</v>
      </c>
      <c r="J15" s="24" t="s">
        <v>302</v>
      </c>
      <c r="K15" s="25"/>
      <c r="L15" s="9">
        <v>169</v>
      </c>
      <c r="M15" s="10">
        <v>40</v>
      </c>
      <c r="N15" s="11">
        <f t="shared" si="0"/>
        <v>14</v>
      </c>
      <c r="O15" s="10" t="str">
        <f t="shared" si="1"/>
        <v>MERTENS Dries</v>
      </c>
      <c r="P15" s="10" t="str">
        <f t="shared" si="2"/>
        <v>06</v>
      </c>
      <c r="Q15" s="10" t="str">
        <f t="shared" si="3"/>
        <v>05</v>
      </c>
      <c r="R15" s="10">
        <f t="shared" si="4"/>
        <v>1987</v>
      </c>
      <c r="S15" s="10">
        <f t="shared" si="5"/>
        <v>4</v>
      </c>
      <c r="T15" s="10">
        <v>3</v>
      </c>
      <c r="U15" s="10" t="str">
        <f t="shared" si="6"/>
        <v>INSERT INTO Jogador VALUES(40,14,'MERTENS Dries','06-05-1987',4,3);</v>
      </c>
    </row>
    <row r="16" spans="1:21" ht="6" customHeight="1" x14ac:dyDescent="0.3">
      <c r="A16" s="5">
        <v>15</v>
      </c>
      <c r="B16" s="6" t="s">
        <v>29</v>
      </c>
      <c r="C16" s="24" t="s">
        <v>303</v>
      </c>
      <c r="D16" s="25"/>
      <c r="E16" s="7" t="s">
        <v>304</v>
      </c>
      <c r="F16" s="24" t="s">
        <v>305</v>
      </c>
      <c r="G16" s="25"/>
      <c r="H16" s="7" t="s">
        <v>305</v>
      </c>
      <c r="I16" s="8">
        <v>33493</v>
      </c>
      <c r="J16" s="24" t="s">
        <v>306</v>
      </c>
      <c r="K16" s="25"/>
      <c r="L16" s="9">
        <v>190</v>
      </c>
      <c r="M16" s="10">
        <v>41</v>
      </c>
      <c r="N16" s="11">
        <f t="shared" si="0"/>
        <v>15</v>
      </c>
      <c r="O16" s="10" t="str">
        <f t="shared" si="1"/>
        <v>MEUNIER Thomas</v>
      </c>
      <c r="P16" s="10">
        <f t="shared" si="2"/>
        <v>12</v>
      </c>
      <c r="Q16" s="10" t="str">
        <f t="shared" si="3"/>
        <v>09</v>
      </c>
      <c r="R16" s="10">
        <f t="shared" si="4"/>
        <v>1991</v>
      </c>
      <c r="S16" s="10">
        <f t="shared" si="5"/>
        <v>3</v>
      </c>
      <c r="T16" s="10">
        <v>3</v>
      </c>
      <c r="U16" s="10" t="str">
        <f t="shared" si="6"/>
        <v>INSERT INTO Jogador VALUES(41,15,'MEUNIER Thomas','12-09-1991',3,3);</v>
      </c>
    </row>
    <row r="17" spans="1:21" ht="6" customHeight="1" x14ac:dyDescent="0.3">
      <c r="A17" s="5">
        <v>16</v>
      </c>
      <c r="B17" s="6" t="s">
        <v>29</v>
      </c>
      <c r="C17" s="24" t="s">
        <v>307</v>
      </c>
      <c r="D17" s="25"/>
      <c r="E17" s="7" t="s">
        <v>308</v>
      </c>
      <c r="F17" s="24" t="s">
        <v>285</v>
      </c>
      <c r="G17" s="25"/>
      <c r="H17" s="7" t="s">
        <v>309</v>
      </c>
      <c r="I17" s="8">
        <v>34057</v>
      </c>
      <c r="J17" s="24" t="s">
        <v>306</v>
      </c>
      <c r="K17" s="25"/>
      <c r="L17" s="9">
        <v>174</v>
      </c>
      <c r="M17" s="10">
        <v>42</v>
      </c>
      <c r="N17" s="11">
        <f t="shared" si="0"/>
        <v>16</v>
      </c>
      <c r="O17" s="10" t="str">
        <f t="shared" si="1"/>
        <v>HAZARD Thorgan</v>
      </c>
      <c r="P17" s="10">
        <f t="shared" si="2"/>
        <v>29</v>
      </c>
      <c r="Q17" s="10" t="str">
        <f t="shared" si="3"/>
        <v>03</v>
      </c>
      <c r="R17" s="10">
        <f t="shared" si="4"/>
        <v>1993</v>
      </c>
      <c r="S17" s="10">
        <f t="shared" si="5"/>
        <v>3</v>
      </c>
      <c r="T17" s="10">
        <v>3</v>
      </c>
      <c r="U17" s="10" t="str">
        <f t="shared" si="6"/>
        <v>INSERT INTO Jogador VALUES(42,16,'HAZARD Thorgan','29-03-1993',3,3);</v>
      </c>
    </row>
    <row r="18" spans="1:21" ht="6" customHeight="1" x14ac:dyDescent="0.3">
      <c r="A18" s="5">
        <v>17</v>
      </c>
      <c r="B18" s="6" t="s">
        <v>45</v>
      </c>
      <c r="C18" s="24" t="s">
        <v>310</v>
      </c>
      <c r="D18" s="25"/>
      <c r="E18" s="7" t="s">
        <v>311</v>
      </c>
      <c r="F18" s="24" t="s">
        <v>312</v>
      </c>
      <c r="G18" s="25"/>
      <c r="H18" s="7" t="s">
        <v>312</v>
      </c>
      <c r="I18" s="8">
        <v>34672</v>
      </c>
      <c r="J18" s="24" t="s">
        <v>86</v>
      </c>
      <c r="K18" s="25"/>
      <c r="L18" s="9">
        <v>172</v>
      </c>
      <c r="M18" s="10">
        <v>43</v>
      </c>
      <c r="N18" s="11">
        <f t="shared" si="0"/>
        <v>17</v>
      </c>
      <c r="O18" s="10" t="str">
        <f t="shared" si="1"/>
        <v>TROSSARD Leandro</v>
      </c>
      <c r="P18" s="10" t="str">
        <f t="shared" si="2"/>
        <v>04</v>
      </c>
      <c r="Q18" s="10">
        <f t="shared" si="3"/>
        <v>4</v>
      </c>
      <c r="R18" s="10">
        <f t="shared" si="4"/>
        <v>1994</v>
      </c>
      <c r="S18" s="10">
        <f t="shared" si="5"/>
        <v>4</v>
      </c>
      <c r="T18" s="10">
        <v>3</v>
      </c>
      <c r="U18" s="10" t="str">
        <f t="shared" si="6"/>
        <v>INSERT INTO Jogador VALUES(43,17,'TROSSARD Leandro','04-4-1994',4,3);</v>
      </c>
    </row>
    <row r="19" spans="1:21" ht="6" customHeight="1" x14ac:dyDescent="0.3">
      <c r="A19" s="5">
        <v>18</v>
      </c>
      <c r="B19" s="6" t="s">
        <v>29</v>
      </c>
      <c r="C19" s="24" t="s">
        <v>313</v>
      </c>
      <c r="D19" s="25"/>
      <c r="E19" s="7" t="s">
        <v>314</v>
      </c>
      <c r="F19" s="24" t="s">
        <v>315</v>
      </c>
      <c r="G19" s="25"/>
      <c r="H19" s="7" t="s">
        <v>316</v>
      </c>
      <c r="I19" s="8">
        <v>37119</v>
      </c>
      <c r="J19" s="24" t="s">
        <v>317</v>
      </c>
      <c r="K19" s="25"/>
      <c r="L19" s="9">
        <v>192</v>
      </c>
      <c r="M19" s="10">
        <v>44</v>
      </c>
      <c r="N19" s="11">
        <f t="shared" si="0"/>
        <v>18</v>
      </c>
      <c r="O19" s="10" t="str">
        <f t="shared" si="1"/>
        <v>ONANA Amadou</v>
      </c>
      <c r="P19" s="10">
        <f t="shared" si="2"/>
        <v>16</v>
      </c>
      <c r="Q19" s="10" t="str">
        <f t="shared" si="3"/>
        <v>08</v>
      </c>
      <c r="R19" s="10">
        <f t="shared" si="4"/>
        <v>2001</v>
      </c>
      <c r="S19" s="10">
        <f t="shared" si="5"/>
        <v>3</v>
      </c>
      <c r="T19" s="10">
        <v>3</v>
      </c>
      <c r="U19" s="10" t="str">
        <f t="shared" si="6"/>
        <v>INSERT INTO Jogador VALUES(44,18,'ONANA Amadou','16-08-2001',3,3);</v>
      </c>
    </row>
    <row r="20" spans="1:21" ht="6" customHeight="1" x14ac:dyDescent="0.3">
      <c r="A20" s="5">
        <v>19</v>
      </c>
      <c r="B20" s="6" t="s">
        <v>16</v>
      </c>
      <c r="C20" s="24" t="s">
        <v>318</v>
      </c>
      <c r="D20" s="25"/>
      <c r="E20" s="7" t="s">
        <v>319</v>
      </c>
      <c r="F20" s="24" t="s">
        <v>320</v>
      </c>
      <c r="G20" s="25"/>
      <c r="H20" s="7" t="s">
        <v>320</v>
      </c>
      <c r="I20" s="8">
        <v>34804</v>
      </c>
      <c r="J20" s="24" t="s">
        <v>98</v>
      </c>
      <c r="K20" s="25"/>
      <c r="L20" s="9">
        <v>188</v>
      </c>
      <c r="M20" s="10">
        <v>45</v>
      </c>
      <c r="N20" s="11">
        <f t="shared" si="0"/>
        <v>19</v>
      </c>
      <c r="O20" s="10" t="str">
        <f t="shared" si="1"/>
        <v>DENDONCKER Leander</v>
      </c>
      <c r="P20" s="10">
        <f t="shared" si="2"/>
        <v>15</v>
      </c>
      <c r="Q20" s="10" t="str">
        <f t="shared" si="3"/>
        <v>04</v>
      </c>
      <c r="R20" s="10">
        <f t="shared" si="4"/>
        <v>1995</v>
      </c>
      <c r="S20" s="10">
        <f t="shared" si="5"/>
        <v>2</v>
      </c>
      <c r="T20" s="10">
        <v>3</v>
      </c>
      <c r="U20" s="10" t="str">
        <f t="shared" si="6"/>
        <v>INSERT INTO Jogador VALUES(45,19,'DENDONCKER Leander','15-04-1995',2,3);</v>
      </c>
    </row>
    <row r="21" spans="1:21" ht="6" customHeight="1" x14ac:dyDescent="0.3">
      <c r="A21" s="5">
        <v>20</v>
      </c>
      <c r="B21" s="6" t="s">
        <v>29</v>
      </c>
      <c r="C21" s="24" t="s">
        <v>321</v>
      </c>
      <c r="D21" s="25"/>
      <c r="E21" s="7" t="s">
        <v>322</v>
      </c>
      <c r="F21" s="24" t="s">
        <v>323</v>
      </c>
      <c r="G21" s="25"/>
      <c r="H21" s="7" t="s">
        <v>323</v>
      </c>
      <c r="I21" s="8">
        <v>33840</v>
      </c>
      <c r="J21" s="24" t="s">
        <v>294</v>
      </c>
      <c r="K21" s="25"/>
      <c r="L21" s="9">
        <v>195</v>
      </c>
      <c r="M21" s="10">
        <v>46</v>
      </c>
      <c r="N21" s="11">
        <f t="shared" si="0"/>
        <v>20</v>
      </c>
      <c r="O21" s="10" t="str">
        <f t="shared" si="1"/>
        <v>VANAKEN Hans</v>
      </c>
      <c r="P21" s="10">
        <f t="shared" si="2"/>
        <v>24</v>
      </c>
      <c r="Q21" s="10" t="str">
        <f t="shared" si="3"/>
        <v>08</v>
      </c>
      <c r="R21" s="10">
        <f t="shared" si="4"/>
        <v>1992</v>
      </c>
      <c r="S21" s="10">
        <f t="shared" si="5"/>
        <v>3</v>
      </c>
      <c r="T21" s="10">
        <v>3</v>
      </c>
      <c r="U21" s="10" t="str">
        <f t="shared" si="6"/>
        <v>INSERT INTO Jogador VALUES(46,20,'VANAKEN Hans','24-08-1992',3,3);</v>
      </c>
    </row>
    <row r="22" spans="1:21" ht="6" customHeight="1" x14ac:dyDescent="0.3">
      <c r="A22" s="5">
        <v>21</v>
      </c>
      <c r="B22" s="6" t="s">
        <v>29</v>
      </c>
      <c r="C22" s="24" t="s">
        <v>324</v>
      </c>
      <c r="D22" s="25"/>
      <c r="E22" s="7" t="s">
        <v>325</v>
      </c>
      <c r="F22" s="24" t="s">
        <v>326</v>
      </c>
      <c r="G22" s="25"/>
      <c r="H22" s="7" t="s">
        <v>326</v>
      </c>
      <c r="I22" s="8">
        <v>35038</v>
      </c>
      <c r="J22" s="24" t="s">
        <v>265</v>
      </c>
      <c r="K22" s="25"/>
      <c r="L22" s="9">
        <v>185</v>
      </c>
      <c r="M22" s="10">
        <v>47</v>
      </c>
      <c r="N22" s="11">
        <f t="shared" si="0"/>
        <v>21</v>
      </c>
      <c r="O22" s="10" t="str">
        <f t="shared" si="1"/>
        <v>CASTAGNE Timothy</v>
      </c>
      <c r="P22" s="10" t="str">
        <f t="shared" si="2"/>
        <v>05</v>
      </c>
      <c r="Q22" s="10">
        <f t="shared" si="3"/>
        <v>5</v>
      </c>
      <c r="R22" s="10">
        <f t="shared" si="4"/>
        <v>1995</v>
      </c>
      <c r="S22" s="10">
        <f t="shared" si="5"/>
        <v>3</v>
      </c>
      <c r="T22" s="10">
        <v>3</v>
      </c>
      <c r="U22" s="10" t="str">
        <f t="shared" si="6"/>
        <v>INSERT INTO Jogador VALUES(47,21,'CASTAGNE Timothy','05-5-1995',3,3);</v>
      </c>
    </row>
    <row r="23" spans="1:21" ht="6" customHeight="1" x14ac:dyDescent="0.3">
      <c r="A23" s="5">
        <v>22</v>
      </c>
      <c r="B23" s="6" t="s">
        <v>45</v>
      </c>
      <c r="C23" s="24" t="s">
        <v>327</v>
      </c>
      <c r="D23" s="25"/>
      <c r="E23" s="7" t="s">
        <v>328</v>
      </c>
      <c r="F23" s="24" t="s">
        <v>329</v>
      </c>
      <c r="G23" s="25"/>
      <c r="H23" s="7" t="s">
        <v>329</v>
      </c>
      <c r="I23" s="8">
        <v>36960</v>
      </c>
      <c r="J23" s="24" t="s">
        <v>330</v>
      </c>
      <c r="K23" s="25"/>
      <c r="L23" s="9">
        <v>192</v>
      </c>
      <c r="M23" s="10">
        <v>48</v>
      </c>
      <c r="N23" s="11">
        <f t="shared" si="0"/>
        <v>22</v>
      </c>
      <c r="O23" s="10" t="str">
        <f t="shared" si="1"/>
        <v>DE KETELAERE Charles</v>
      </c>
      <c r="P23" s="10">
        <f t="shared" si="2"/>
        <v>10</v>
      </c>
      <c r="Q23" s="10" t="str">
        <f t="shared" si="3"/>
        <v>03</v>
      </c>
      <c r="R23" s="10">
        <f t="shared" si="4"/>
        <v>2001</v>
      </c>
      <c r="S23" s="10">
        <f t="shared" si="5"/>
        <v>4</v>
      </c>
      <c r="T23" s="10">
        <v>3</v>
      </c>
      <c r="U23" s="10" t="str">
        <f t="shared" si="6"/>
        <v>INSERT INTO Jogador VALUES(48,22,'DE KETELAERE Charles','10-03-2001',4,3);</v>
      </c>
    </row>
    <row r="24" spans="1:21" ht="6" customHeight="1" x14ac:dyDescent="0.3">
      <c r="A24" s="5">
        <v>23</v>
      </c>
      <c r="B24" s="6" t="s">
        <v>45</v>
      </c>
      <c r="C24" s="24" t="s">
        <v>331</v>
      </c>
      <c r="D24" s="25"/>
      <c r="E24" s="7" t="s">
        <v>332</v>
      </c>
      <c r="F24" s="24" t="s">
        <v>333</v>
      </c>
      <c r="G24" s="25"/>
      <c r="H24" s="7" t="s">
        <v>334</v>
      </c>
      <c r="I24" s="8">
        <v>34244</v>
      </c>
      <c r="J24" s="24" t="s">
        <v>335</v>
      </c>
      <c r="K24" s="25"/>
      <c r="L24" s="9">
        <v>185</v>
      </c>
      <c r="M24" s="10">
        <v>49</v>
      </c>
      <c r="N24" s="11">
        <f t="shared" si="0"/>
        <v>23</v>
      </c>
      <c r="O24" s="10" t="str">
        <f t="shared" si="1"/>
        <v>BATSHUAYI Michy</v>
      </c>
      <c r="P24" s="10" t="str">
        <f t="shared" si="2"/>
        <v>02</v>
      </c>
      <c r="Q24" s="10">
        <f t="shared" si="3"/>
        <v>2</v>
      </c>
      <c r="R24" s="10">
        <f t="shared" si="4"/>
        <v>1993</v>
      </c>
      <c r="S24" s="10">
        <f t="shared" si="5"/>
        <v>4</v>
      </c>
      <c r="T24" s="10">
        <v>3</v>
      </c>
      <c r="U24" s="10" t="str">
        <f t="shared" si="6"/>
        <v>INSERT INTO Jogador VALUES(49,23,'BATSHUAYI Michy','02-2-1993',4,3);</v>
      </c>
    </row>
    <row r="25" spans="1:21" ht="6" customHeight="1" x14ac:dyDescent="0.3">
      <c r="A25" s="5">
        <v>24</v>
      </c>
      <c r="B25" s="6" t="s">
        <v>45</v>
      </c>
      <c r="C25" s="24" t="s">
        <v>336</v>
      </c>
      <c r="D25" s="25"/>
      <c r="E25" s="7" t="s">
        <v>337</v>
      </c>
      <c r="F25" s="24" t="s">
        <v>338</v>
      </c>
      <c r="G25" s="25"/>
      <c r="H25" s="7" t="s">
        <v>338</v>
      </c>
      <c r="I25" s="8">
        <v>36572</v>
      </c>
      <c r="J25" s="24" t="s">
        <v>339</v>
      </c>
      <c r="K25" s="25"/>
      <c r="L25" s="9">
        <v>175</v>
      </c>
      <c r="M25" s="10">
        <v>50</v>
      </c>
      <c r="N25" s="11">
        <f t="shared" si="0"/>
        <v>24</v>
      </c>
      <c r="O25" s="10" t="str">
        <f t="shared" si="1"/>
        <v>OPENDA Lois</v>
      </c>
      <c r="P25" s="10">
        <f t="shared" si="2"/>
        <v>16</v>
      </c>
      <c r="Q25" s="10" t="str">
        <f t="shared" si="3"/>
        <v>02</v>
      </c>
      <c r="R25" s="10">
        <f t="shared" si="4"/>
        <v>2000</v>
      </c>
      <c r="S25" s="10">
        <f t="shared" si="5"/>
        <v>4</v>
      </c>
      <c r="T25" s="10">
        <v>3</v>
      </c>
      <c r="U25" s="10" t="str">
        <f t="shared" si="6"/>
        <v>INSERT INTO Jogador VALUES(50,24,'OPENDA Lois','16-02-2000',4,3);</v>
      </c>
    </row>
    <row r="26" spans="1:21" ht="6" customHeight="1" x14ac:dyDescent="0.3">
      <c r="A26" s="5">
        <v>25</v>
      </c>
      <c r="B26" s="6" t="s">
        <v>45</v>
      </c>
      <c r="C26" s="24" t="s">
        <v>340</v>
      </c>
      <c r="D26" s="25"/>
      <c r="E26" s="7" t="s">
        <v>341</v>
      </c>
      <c r="F26" s="24" t="s">
        <v>342</v>
      </c>
      <c r="G26" s="25"/>
      <c r="H26" s="7" t="s">
        <v>342</v>
      </c>
      <c r="I26" s="8">
        <v>37403</v>
      </c>
      <c r="J26" s="24" t="s">
        <v>261</v>
      </c>
      <c r="K26" s="25"/>
      <c r="L26" s="9">
        <v>173</v>
      </c>
      <c r="M26" s="10">
        <v>51</v>
      </c>
      <c r="N26" s="11">
        <f t="shared" si="0"/>
        <v>25</v>
      </c>
      <c r="O26" s="10" t="str">
        <f t="shared" si="1"/>
        <v>DOKU Jeremy</v>
      </c>
      <c r="P26" s="10">
        <f t="shared" si="2"/>
        <v>27</v>
      </c>
      <c r="Q26" s="10" t="str">
        <f t="shared" si="3"/>
        <v>05</v>
      </c>
      <c r="R26" s="10">
        <f t="shared" si="4"/>
        <v>2002</v>
      </c>
      <c r="S26" s="10">
        <f t="shared" si="5"/>
        <v>4</v>
      </c>
      <c r="T26" s="10">
        <v>3</v>
      </c>
      <c r="U26" s="10" t="str">
        <f t="shared" si="6"/>
        <v>INSERT INTO Jogador VALUES(51,25,'DOKU Jeremy','27-05-2002',4,3);</v>
      </c>
    </row>
    <row r="27" spans="1:21" ht="6" customHeight="1" x14ac:dyDescent="0.3">
      <c r="A27" s="5">
        <v>26</v>
      </c>
      <c r="B27" s="6" t="s">
        <v>16</v>
      </c>
      <c r="C27" s="24" t="s">
        <v>343</v>
      </c>
      <c r="D27" s="25"/>
      <c r="E27" s="7" t="s">
        <v>344</v>
      </c>
      <c r="F27" s="24" t="s">
        <v>345</v>
      </c>
      <c r="G27" s="25"/>
      <c r="H27" s="7" t="s">
        <v>345</v>
      </c>
      <c r="I27" s="8">
        <v>37918</v>
      </c>
      <c r="J27" s="24" t="s">
        <v>269</v>
      </c>
      <c r="K27" s="25"/>
      <c r="L27" s="9">
        <v>189</v>
      </c>
      <c r="M27" s="10">
        <v>52</v>
      </c>
      <c r="N27" s="11">
        <f t="shared" si="0"/>
        <v>26</v>
      </c>
      <c r="O27" s="10" t="str">
        <f t="shared" si="1"/>
        <v>DEBAST Zeno</v>
      </c>
      <c r="P27" s="10">
        <f t="shared" si="2"/>
        <v>24</v>
      </c>
      <c r="Q27" s="10">
        <f t="shared" si="3"/>
        <v>24</v>
      </c>
      <c r="R27" s="10">
        <f t="shared" si="4"/>
        <v>2003</v>
      </c>
      <c r="S27" s="10">
        <f t="shared" si="5"/>
        <v>2</v>
      </c>
      <c r="T27" s="10">
        <v>3</v>
      </c>
      <c r="U27" s="10" t="str">
        <f t="shared" si="6"/>
        <v>INSERT INTO Jogador VALUES(52,26,'DEBAST Zeno','24-24-2003',2,3);</v>
      </c>
    </row>
    <row r="28" spans="1:21" ht="6" customHeight="1" x14ac:dyDescent="0.3">
      <c r="A28" s="20" t="s">
        <v>110</v>
      </c>
      <c r="B28" s="28"/>
      <c r="C28" s="21"/>
      <c r="D28" s="20" t="s">
        <v>111</v>
      </c>
      <c r="E28" s="28"/>
      <c r="F28" s="21"/>
      <c r="G28" s="20" t="s">
        <v>5</v>
      </c>
      <c r="H28" s="21"/>
      <c r="I28" s="20" t="s">
        <v>6</v>
      </c>
      <c r="J28" s="21"/>
      <c r="K28" s="20" t="s">
        <v>112</v>
      </c>
      <c r="L28" s="21"/>
      <c r="T28" s="10"/>
      <c r="U28" s="10"/>
    </row>
    <row r="29" spans="1:21" ht="6" customHeight="1" x14ac:dyDescent="0.3">
      <c r="A29" s="24" t="s">
        <v>113</v>
      </c>
      <c r="B29" s="29"/>
      <c r="C29" s="25"/>
      <c r="D29" s="24" t="s">
        <v>346</v>
      </c>
      <c r="E29" s="29"/>
      <c r="F29" s="25"/>
      <c r="G29" s="24" t="s">
        <v>347</v>
      </c>
      <c r="H29" s="25"/>
      <c r="I29" s="24" t="s">
        <v>348</v>
      </c>
      <c r="J29" s="25"/>
      <c r="K29" s="24" t="s">
        <v>349</v>
      </c>
      <c r="L29" s="25"/>
      <c r="U29" s="10"/>
    </row>
    <row r="30" spans="1:21" ht="6" customHeight="1" x14ac:dyDescent="0.3">
      <c r="A30" s="24" t="s">
        <v>118</v>
      </c>
      <c r="B30" s="29"/>
      <c r="C30" s="25"/>
      <c r="D30" s="24" t="s">
        <v>350</v>
      </c>
      <c r="E30" s="29"/>
      <c r="F30" s="25"/>
      <c r="G30" s="24" t="s">
        <v>351</v>
      </c>
      <c r="H30" s="25"/>
      <c r="I30" s="24" t="s">
        <v>352</v>
      </c>
      <c r="J30" s="25"/>
      <c r="K30" s="24" t="s">
        <v>353</v>
      </c>
      <c r="L30" s="25"/>
      <c r="U30" s="10"/>
    </row>
    <row r="31" spans="1:21" ht="6" customHeight="1" x14ac:dyDescent="0.3">
      <c r="A31" s="24" t="s">
        <v>118</v>
      </c>
      <c r="B31" s="29"/>
      <c r="C31" s="25"/>
      <c r="D31" s="24" t="s">
        <v>354</v>
      </c>
      <c r="E31" s="29"/>
      <c r="F31" s="25"/>
      <c r="G31" s="24" t="s">
        <v>355</v>
      </c>
      <c r="H31" s="25"/>
      <c r="I31" s="24" t="s">
        <v>356</v>
      </c>
      <c r="J31" s="25"/>
      <c r="K31" s="24" t="s">
        <v>357</v>
      </c>
      <c r="L31" s="25"/>
      <c r="U31" s="10"/>
    </row>
    <row r="32" spans="1:21" ht="6" customHeight="1" x14ac:dyDescent="0.3">
      <c r="A32" s="24" t="s">
        <v>118</v>
      </c>
      <c r="B32" s="29"/>
      <c r="C32" s="25"/>
      <c r="D32" s="24" t="s">
        <v>358</v>
      </c>
      <c r="E32" s="29"/>
      <c r="F32" s="25"/>
      <c r="G32" s="24" t="s">
        <v>359</v>
      </c>
      <c r="H32" s="25"/>
      <c r="I32" s="24" t="s">
        <v>360</v>
      </c>
      <c r="J32" s="25"/>
      <c r="K32" s="24" t="s">
        <v>361</v>
      </c>
      <c r="L32" s="25"/>
      <c r="U32" s="10"/>
    </row>
    <row r="33" spans="1:21" ht="6" customHeight="1" x14ac:dyDescent="0.3">
      <c r="A33" s="24" t="s">
        <v>131</v>
      </c>
      <c r="B33" s="29"/>
      <c r="C33" s="25"/>
      <c r="D33" s="24" t="s">
        <v>362</v>
      </c>
      <c r="E33" s="29"/>
      <c r="F33" s="25"/>
      <c r="G33" s="24" t="s">
        <v>363</v>
      </c>
      <c r="H33" s="25"/>
      <c r="I33" s="24" t="s">
        <v>364</v>
      </c>
      <c r="J33" s="25"/>
      <c r="K33" s="24" t="s">
        <v>357</v>
      </c>
      <c r="L33" s="25"/>
      <c r="U33" s="10"/>
    </row>
    <row r="34" spans="1:21" ht="6" customHeight="1" x14ac:dyDescent="0.3">
      <c r="A34" s="24" t="s">
        <v>131</v>
      </c>
      <c r="B34" s="29"/>
      <c r="C34" s="25"/>
      <c r="D34" s="24" t="s">
        <v>365</v>
      </c>
      <c r="E34" s="29"/>
      <c r="F34" s="25"/>
      <c r="G34" s="24" t="s">
        <v>366</v>
      </c>
      <c r="H34" s="25"/>
      <c r="I34" s="24" t="s">
        <v>367</v>
      </c>
      <c r="J34" s="25"/>
      <c r="K34" s="24" t="s">
        <v>349</v>
      </c>
      <c r="L34" s="25"/>
      <c r="U34" s="10"/>
    </row>
    <row r="35" spans="1:21" ht="10" customHeight="1" x14ac:dyDescent="0.3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2"/>
    </row>
    <row r="36" spans="1:21" ht="8.25" customHeight="1" x14ac:dyDescent="0.3">
      <c r="A36" s="19" t="s">
        <v>368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</row>
  </sheetData>
  <mergeCells count="118">
    <mergeCell ref="A34:C34"/>
    <mergeCell ref="D34:F34"/>
    <mergeCell ref="G34:H34"/>
    <mergeCell ref="I34:J34"/>
    <mergeCell ref="K34:L34"/>
    <mergeCell ref="A35:L35"/>
    <mergeCell ref="A36:M36"/>
    <mergeCell ref="A32:C32"/>
    <mergeCell ref="D32:F32"/>
    <mergeCell ref="G32:H32"/>
    <mergeCell ref="I32:J32"/>
    <mergeCell ref="K32:L32"/>
    <mergeCell ref="A33:C33"/>
    <mergeCell ref="D33:F33"/>
    <mergeCell ref="G33:H33"/>
    <mergeCell ref="I33:J33"/>
    <mergeCell ref="K33:L33"/>
    <mergeCell ref="A30:C30"/>
    <mergeCell ref="D30:F30"/>
    <mergeCell ref="G30:H30"/>
    <mergeCell ref="I30:J30"/>
    <mergeCell ref="K30:L30"/>
    <mergeCell ref="A31:C31"/>
    <mergeCell ref="D31:F31"/>
    <mergeCell ref="G31:H31"/>
    <mergeCell ref="I31:J31"/>
    <mergeCell ref="K31:L31"/>
    <mergeCell ref="A28:C28"/>
    <mergeCell ref="D28:F28"/>
    <mergeCell ref="G28:H28"/>
    <mergeCell ref="I28:J28"/>
    <mergeCell ref="K28:L28"/>
    <mergeCell ref="A29:C29"/>
    <mergeCell ref="D29:F29"/>
    <mergeCell ref="G29:H29"/>
    <mergeCell ref="I29:J29"/>
    <mergeCell ref="K29:L29"/>
    <mergeCell ref="C25:D25"/>
    <mergeCell ref="F25:G25"/>
    <mergeCell ref="J25:K25"/>
    <mergeCell ref="C26:D26"/>
    <mergeCell ref="F26:G26"/>
    <mergeCell ref="J26:K26"/>
    <mergeCell ref="C27:D27"/>
    <mergeCell ref="F27:G27"/>
    <mergeCell ref="J27:K27"/>
    <mergeCell ref="C22:D22"/>
    <mergeCell ref="F22:G22"/>
    <mergeCell ref="J22:K22"/>
    <mergeCell ref="C23:D23"/>
    <mergeCell ref="F23:G23"/>
    <mergeCell ref="J23:K23"/>
    <mergeCell ref="C24:D24"/>
    <mergeCell ref="F24:G24"/>
    <mergeCell ref="J24:K24"/>
    <mergeCell ref="C19:D19"/>
    <mergeCell ref="F19:G19"/>
    <mergeCell ref="J19:K19"/>
    <mergeCell ref="C20:D20"/>
    <mergeCell ref="F20:G20"/>
    <mergeCell ref="J20:K20"/>
    <mergeCell ref="C21:D21"/>
    <mergeCell ref="F21:G21"/>
    <mergeCell ref="J21:K21"/>
    <mergeCell ref="C16:D16"/>
    <mergeCell ref="F16:G16"/>
    <mergeCell ref="J16:K16"/>
    <mergeCell ref="C17:D17"/>
    <mergeCell ref="F17:G17"/>
    <mergeCell ref="J17:K17"/>
    <mergeCell ref="C18:D18"/>
    <mergeCell ref="F18:G18"/>
    <mergeCell ref="J18:K18"/>
    <mergeCell ref="C13:D13"/>
    <mergeCell ref="F13:G13"/>
    <mergeCell ref="J13:K13"/>
    <mergeCell ref="C14:D14"/>
    <mergeCell ref="F14:G14"/>
    <mergeCell ref="J14:K14"/>
    <mergeCell ref="C15:D15"/>
    <mergeCell ref="F15:G15"/>
    <mergeCell ref="J15:K15"/>
    <mergeCell ref="C10:D10"/>
    <mergeCell ref="F10:G10"/>
    <mergeCell ref="J10:K10"/>
    <mergeCell ref="C11:D11"/>
    <mergeCell ref="F11:G11"/>
    <mergeCell ref="J11:K11"/>
    <mergeCell ref="C12:D12"/>
    <mergeCell ref="F12:G12"/>
    <mergeCell ref="J12:K12"/>
    <mergeCell ref="C7:D7"/>
    <mergeCell ref="F7:G7"/>
    <mergeCell ref="J7:K7"/>
    <mergeCell ref="C8:D8"/>
    <mergeCell ref="F8:G8"/>
    <mergeCell ref="J8:K8"/>
    <mergeCell ref="C9:D9"/>
    <mergeCell ref="F9:G9"/>
    <mergeCell ref="J9:K9"/>
    <mergeCell ref="C4:D4"/>
    <mergeCell ref="F4:G4"/>
    <mergeCell ref="J4:K4"/>
    <mergeCell ref="C5:D5"/>
    <mergeCell ref="F5:G5"/>
    <mergeCell ref="J5:K5"/>
    <mergeCell ref="C6:D6"/>
    <mergeCell ref="F6:G6"/>
    <mergeCell ref="J6:K6"/>
    <mergeCell ref="C1:D1"/>
    <mergeCell ref="F1:G1"/>
    <mergeCell ref="J1:K1"/>
    <mergeCell ref="C2:D2"/>
    <mergeCell ref="F2:G2"/>
    <mergeCell ref="J2:K2"/>
    <mergeCell ref="C3:D3"/>
    <mergeCell ref="F3:G3"/>
    <mergeCell ref="J3:K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34"/>
  <sheetViews>
    <sheetView workbookViewId="0">
      <selection activeCell="E53" sqref="E53"/>
    </sheetView>
  </sheetViews>
  <sheetFormatPr defaultRowHeight="13" x14ac:dyDescent="0.3"/>
  <cols>
    <col min="1" max="1" width="1.796875" customWidth="1"/>
    <col min="2" max="2" width="2.8984375" customWidth="1"/>
    <col min="3" max="3" width="14.3984375" customWidth="1"/>
    <col min="4" max="4" width="0.8984375" customWidth="1"/>
    <col min="5" max="5" width="11.09765625" customWidth="1"/>
    <col min="6" max="6" width="6.8984375" customWidth="1"/>
    <col min="7" max="7" width="10.19921875" customWidth="1"/>
    <col min="8" max="8" width="5.796875" customWidth="1"/>
    <col min="9" max="9" width="6.19921875" customWidth="1"/>
    <col min="10" max="10" width="6.8984375" customWidth="1"/>
    <col min="11" max="11" width="10.69921875" customWidth="1"/>
    <col min="12" max="12" width="6.69921875" customWidth="1"/>
    <col min="13" max="13" width="8.19921875" customWidth="1"/>
    <col min="14" max="14" width="2.69921875" customWidth="1"/>
  </cols>
  <sheetData>
    <row r="1" spans="1:13" ht="6" customHeight="1" x14ac:dyDescent="0.3">
      <c r="A1" s="1" t="s">
        <v>2</v>
      </c>
      <c r="B1" s="2" t="s">
        <v>3</v>
      </c>
      <c r="C1" s="20" t="s">
        <v>4</v>
      </c>
      <c r="D1" s="21"/>
      <c r="E1" s="4" t="s">
        <v>5</v>
      </c>
      <c r="F1" s="20" t="s">
        <v>6</v>
      </c>
      <c r="G1" s="21"/>
      <c r="H1" s="22" t="s">
        <v>7</v>
      </c>
      <c r="I1" s="23"/>
      <c r="J1" s="2" t="s">
        <v>8</v>
      </c>
      <c r="K1" s="20" t="s">
        <v>9</v>
      </c>
      <c r="L1" s="21"/>
      <c r="M1" s="2" t="s">
        <v>10</v>
      </c>
    </row>
    <row r="2" spans="1:13" ht="6" customHeight="1" x14ac:dyDescent="0.3">
      <c r="A2" s="5">
        <v>1</v>
      </c>
      <c r="B2" s="6" t="s">
        <v>11</v>
      </c>
      <c r="C2" s="24" t="s">
        <v>3155</v>
      </c>
      <c r="D2" s="25"/>
      <c r="E2" s="7" t="s">
        <v>3156</v>
      </c>
      <c r="F2" s="24" t="s">
        <v>3157</v>
      </c>
      <c r="G2" s="25"/>
      <c r="H2" s="24" t="s">
        <v>3158</v>
      </c>
      <c r="I2" s="25"/>
      <c r="J2" s="8">
        <v>31579</v>
      </c>
      <c r="K2" s="24" t="s">
        <v>302</v>
      </c>
      <c r="L2" s="25"/>
      <c r="M2" s="9">
        <v>190</v>
      </c>
    </row>
    <row r="3" spans="1:13" ht="6" customHeight="1" x14ac:dyDescent="0.3">
      <c r="A3" s="5">
        <v>2</v>
      </c>
      <c r="B3" s="6" t="s">
        <v>16</v>
      </c>
      <c r="C3" s="24" t="s">
        <v>3159</v>
      </c>
      <c r="D3" s="25"/>
      <c r="E3" s="7" t="s">
        <v>3160</v>
      </c>
      <c r="F3" s="24" t="s">
        <v>3161</v>
      </c>
      <c r="G3" s="25"/>
      <c r="H3" s="24" t="s">
        <v>3162</v>
      </c>
      <c r="I3" s="25"/>
      <c r="J3" s="8">
        <v>34719</v>
      </c>
      <c r="K3" s="24" t="s">
        <v>41</v>
      </c>
      <c r="L3" s="25"/>
      <c r="M3" s="9">
        <v>185</v>
      </c>
    </row>
    <row r="4" spans="1:13" ht="6" customHeight="1" x14ac:dyDescent="0.3">
      <c r="A4" s="5">
        <v>3</v>
      </c>
      <c r="B4" s="6" t="s">
        <v>16</v>
      </c>
      <c r="C4" s="24" t="s">
        <v>3163</v>
      </c>
      <c r="D4" s="25"/>
      <c r="E4" s="7" t="s">
        <v>3164</v>
      </c>
      <c r="F4" s="24" t="s">
        <v>3165</v>
      </c>
      <c r="G4" s="25"/>
      <c r="H4" s="24" t="s">
        <v>3166</v>
      </c>
      <c r="I4" s="25"/>
      <c r="J4" s="8">
        <v>31459</v>
      </c>
      <c r="K4" s="24" t="s">
        <v>3167</v>
      </c>
      <c r="L4" s="25"/>
      <c r="M4" s="9">
        <v>185</v>
      </c>
    </row>
    <row r="5" spans="1:13" ht="6" customHeight="1" x14ac:dyDescent="0.3">
      <c r="A5" s="5">
        <v>4</v>
      </c>
      <c r="B5" s="6" t="s">
        <v>16</v>
      </c>
      <c r="C5" s="24" t="s">
        <v>3168</v>
      </c>
      <c r="D5" s="25"/>
      <c r="E5" s="7" t="s">
        <v>3169</v>
      </c>
      <c r="F5" s="24" t="s">
        <v>3170</v>
      </c>
      <c r="G5" s="25"/>
      <c r="H5" s="24" t="s">
        <v>3171</v>
      </c>
      <c r="I5" s="25"/>
      <c r="J5" s="8">
        <v>36226</v>
      </c>
      <c r="K5" s="24" t="s">
        <v>409</v>
      </c>
      <c r="L5" s="25"/>
      <c r="M5" s="9">
        <v>185</v>
      </c>
    </row>
    <row r="6" spans="1:13" ht="6" customHeight="1" x14ac:dyDescent="0.3">
      <c r="A6" s="5">
        <v>5</v>
      </c>
      <c r="B6" s="6" t="s">
        <v>29</v>
      </c>
      <c r="C6" s="24" t="s">
        <v>3172</v>
      </c>
      <c r="D6" s="25"/>
      <c r="E6" s="7" t="s">
        <v>3173</v>
      </c>
      <c r="F6" s="24" t="s">
        <v>3174</v>
      </c>
      <c r="G6" s="25"/>
      <c r="H6" s="24" t="s">
        <v>3175</v>
      </c>
      <c r="I6" s="25"/>
      <c r="J6" s="8">
        <v>33474</v>
      </c>
      <c r="K6" s="24" t="s">
        <v>2830</v>
      </c>
      <c r="L6" s="25"/>
      <c r="M6" s="9">
        <v>189</v>
      </c>
    </row>
    <row r="7" spans="1:13" ht="6" customHeight="1" x14ac:dyDescent="0.3">
      <c r="A7" s="5">
        <v>6</v>
      </c>
      <c r="B7" s="6" t="s">
        <v>29</v>
      </c>
      <c r="C7" s="24" t="s">
        <v>3176</v>
      </c>
      <c r="D7" s="25"/>
      <c r="E7" s="7" t="s">
        <v>2911</v>
      </c>
      <c r="F7" s="24" t="s">
        <v>3177</v>
      </c>
      <c r="G7" s="25"/>
      <c r="H7" s="24" t="s">
        <v>3178</v>
      </c>
      <c r="I7" s="25"/>
      <c r="J7" s="8">
        <v>35606</v>
      </c>
      <c r="K7" s="24" t="s">
        <v>64</v>
      </c>
      <c r="L7" s="25"/>
      <c r="M7" s="9">
        <v>187</v>
      </c>
    </row>
    <row r="8" spans="1:13" ht="6" customHeight="1" x14ac:dyDescent="0.3">
      <c r="A8" s="5">
        <v>7</v>
      </c>
      <c r="B8" s="6" t="s">
        <v>29</v>
      </c>
      <c r="C8" s="24" t="s">
        <v>3179</v>
      </c>
      <c r="D8" s="25"/>
      <c r="E8" s="7" t="s">
        <v>3180</v>
      </c>
      <c r="F8" s="24" t="s">
        <v>3181</v>
      </c>
      <c r="G8" s="25"/>
      <c r="H8" s="24" t="s">
        <v>3182</v>
      </c>
      <c r="I8" s="25"/>
      <c r="J8" s="8">
        <v>35582</v>
      </c>
      <c r="K8" s="24" t="s">
        <v>15</v>
      </c>
      <c r="L8" s="25"/>
      <c r="M8" s="9">
        <v>167</v>
      </c>
    </row>
    <row r="9" spans="1:13" ht="6" customHeight="1" x14ac:dyDescent="0.3">
      <c r="A9" s="5">
        <v>8</v>
      </c>
      <c r="B9" s="6" t="s">
        <v>45</v>
      </c>
      <c r="C9" s="24" t="s">
        <v>3183</v>
      </c>
      <c r="D9" s="25"/>
      <c r="E9" s="7" t="s">
        <v>3184</v>
      </c>
      <c r="F9" s="24" t="s">
        <v>3185</v>
      </c>
      <c r="G9" s="25"/>
      <c r="H9" s="24" t="s">
        <v>3186</v>
      </c>
      <c r="I9" s="25"/>
      <c r="J9" s="8">
        <v>37245</v>
      </c>
      <c r="K9" s="24" t="s">
        <v>105</v>
      </c>
      <c r="L9" s="25"/>
      <c r="M9" s="9">
        <v>174</v>
      </c>
    </row>
    <row r="10" spans="1:13" ht="6" customHeight="1" x14ac:dyDescent="0.3">
      <c r="A10" s="5">
        <v>9</v>
      </c>
      <c r="B10" s="6" t="s">
        <v>45</v>
      </c>
      <c r="C10" s="24" t="s">
        <v>3187</v>
      </c>
      <c r="D10" s="25"/>
      <c r="E10" s="7" t="s">
        <v>3188</v>
      </c>
      <c r="F10" s="24" t="s">
        <v>3189</v>
      </c>
      <c r="G10" s="25"/>
      <c r="H10" s="24" t="s">
        <v>3190</v>
      </c>
      <c r="I10" s="25"/>
      <c r="J10" s="8">
        <v>31801</v>
      </c>
      <c r="K10" s="24" t="s">
        <v>3191</v>
      </c>
      <c r="L10" s="25"/>
      <c r="M10" s="9">
        <v>182</v>
      </c>
    </row>
    <row r="11" spans="1:13" ht="6" customHeight="1" x14ac:dyDescent="0.3">
      <c r="A11" s="5">
        <v>10</v>
      </c>
      <c r="B11" s="6" t="s">
        <v>29</v>
      </c>
      <c r="C11" s="24" t="s">
        <v>3192</v>
      </c>
      <c r="D11" s="25"/>
      <c r="E11" s="7" t="s">
        <v>3193</v>
      </c>
      <c r="F11" s="24" t="s">
        <v>3194</v>
      </c>
      <c r="G11" s="25"/>
      <c r="H11" s="24" t="s">
        <v>3195</v>
      </c>
      <c r="I11" s="25"/>
      <c r="J11" s="8">
        <v>34486</v>
      </c>
      <c r="K11" s="24" t="s">
        <v>451</v>
      </c>
      <c r="L11" s="25"/>
      <c r="M11" s="9">
        <v>177</v>
      </c>
    </row>
    <row r="12" spans="1:13" ht="6" customHeight="1" x14ac:dyDescent="0.3">
      <c r="A12" s="5">
        <v>11</v>
      </c>
      <c r="B12" s="6" t="s">
        <v>45</v>
      </c>
      <c r="C12" s="24" t="s">
        <v>3196</v>
      </c>
      <c r="D12" s="25"/>
      <c r="E12" s="7" t="s">
        <v>3197</v>
      </c>
      <c r="F12" s="24" t="s">
        <v>3198</v>
      </c>
      <c r="G12" s="25"/>
      <c r="H12" s="24" t="s">
        <v>3199</v>
      </c>
      <c r="I12" s="25"/>
      <c r="J12" s="8">
        <v>36335</v>
      </c>
      <c r="K12" s="24" t="s">
        <v>373</v>
      </c>
      <c r="L12" s="25"/>
      <c r="M12" s="9">
        <v>185</v>
      </c>
    </row>
    <row r="13" spans="1:13" ht="6" customHeight="1" x14ac:dyDescent="0.3">
      <c r="A13" s="5">
        <v>12</v>
      </c>
      <c r="B13" s="6" t="s">
        <v>11</v>
      </c>
      <c r="C13" s="24" t="s">
        <v>3200</v>
      </c>
      <c r="D13" s="25"/>
      <c r="E13" s="7" t="s">
        <v>3201</v>
      </c>
      <c r="F13" s="24" t="s">
        <v>3202</v>
      </c>
      <c r="G13" s="25"/>
      <c r="H13" s="24" t="s">
        <v>3203</v>
      </c>
      <c r="I13" s="25"/>
      <c r="J13" s="8">
        <v>31643</v>
      </c>
      <c r="K13" s="24" t="s">
        <v>3204</v>
      </c>
      <c r="L13" s="25"/>
      <c r="M13" s="9">
        <v>184</v>
      </c>
    </row>
    <row r="14" spans="1:13" ht="6" customHeight="1" x14ac:dyDescent="0.3">
      <c r="A14" s="5">
        <v>13</v>
      </c>
      <c r="B14" s="6" t="s">
        <v>16</v>
      </c>
      <c r="C14" s="24" t="s">
        <v>3205</v>
      </c>
      <c r="D14" s="25"/>
      <c r="E14" s="7" t="s">
        <v>3206</v>
      </c>
      <c r="F14" s="24" t="s">
        <v>3207</v>
      </c>
      <c r="G14" s="25"/>
      <c r="H14" s="24" t="s">
        <v>3208</v>
      </c>
      <c r="I14" s="25"/>
      <c r="J14" s="8">
        <v>34052</v>
      </c>
      <c r="K14" s="24" t="s">
        <v>451</v>
      </c>
      <c r="L14" s="25"/>
      <c r="M14" s="9">
        <v>173</v>
      </c>
    </row>
    <row r="15" spans="1:13" ht="6" customHeight="1" x14ac:dyDescent="0.3">
      <c r="A15" s="5">
        <v>14</v>
      </c>
      <c r="B15" s="6" t="s">
        <v>29</v>
      </c>
      <c r="C15" s="24" t="s">
        <v>3209</v>
      </c>
      <c r="D15" s="25"/>
      <c r="E15" s="7" t="s">
        <v>3210</v>
      </c>
      <c r="F15" s="24" t="s">
        <v>3211</v>
      </c>
      <c r="G15" s="25"/>
      <c r="H15" s="24" t="s">
        <v>3212</v>
      </c>
      <c r="I15" s="25"/>
      <c r="J15" s="8">
        <v>35106</v>
      </c>
      <c r="K15" s="24" t="s">
        <v>302</v>
      </c>
      <c r="L15" s="25"/>
      <c r="M15" s="9">
        <v>168</v>
      </c>
    </row>
    <row r="16" spans="1:13" ht="6" customHeight="1" x14ac:dyDescent="0.3">
      <c r="A16" s="5">
        <v>15</v>
      </c>
      <c r="B16" s="6" t="s">
        <v>29</v>
      </c>
      <c r="C16" s="24" t="s">
        <v>3213</v>
      </c>
      <c r="D16" s="25"/>
      <c r="E16" s="7" t="s">
        <v>3214</v>
      </c>
      <c r="F16" s="24" t="s">
        <v>3215</v>
      </c>
      <c r="G16" s="25"/>
      <c r="H16" s="24" t="s">
        <v>3216</v>
      </c>
      <c r="I16" s="25"/>
      <c r="J16" s="8">
        <v>35998</v>
      </c>
      <c r="K16" s="24" t="s">
        <v>253</v>
      </c>
      <c r="L16" s="25"/>
      <c r="M16" s="9">
        <v>182</v>
      </c>
    </row>
    <row r="17" spans="1:13" ht="6" customHeight="1" x14ac:dyDescent="0.3">
      <c r="A17" s="5">
        <v>16</v>
      </c>
      <c r="B17" s="6" t="s">
        <v>16</v>
      </c>
      <c r="C17" s="24" t="s">
        <v>3217</v>
      </c>
      <c r="D17" s="25"/>
      <c r="E17" s="7" t="s">
        <v>988</v>
      </c>
      <c r="F17" s="24" t="s">
        <v>3218</v>
      </c>
      <c r="G17" s="25"/>
      <c r="H17" s="24" t="s">
        <v>3219</v>
      </c>
      <c r="I17" s="25"/>
      <c r="J17" s="8">
        <v>35734</v>
      </c>
      <c r="K17" s="24" t="s">
        <v>520</v>
      </c>
      <c r="L17" s="25"/>
      <c r="M17" s="9">
        <v>174</v>
      </c>
    </row>
    <row r="18" spans="1:13" ht="6" customHeight="1" x14ac:dyDescent="0.3">
      <c r="A18" s="5">
        <v>17</v>
      </c>
      <c r="B18" s="6" t="s">
        <v>16</v>
      </c>
      <c r="C18" s="24" t="s">
        <v>3220</v>
      </c>
      <c r="D18" s="25"/>
      <c r="E18" s="7" t="s">
        <v>3221</v>
      </c>
      <c r="F18" s="24" t="s">
        <v>3222</v>
      </c>
      <c r="G18" s="25"/>
      <c r="H18" s="24" t="s">
        <v>3223</v>
      </c>
      <c r="I18" s="25"/>
      <c r="J18" s="8">
        <v>35743</v>
      </c>
      <c r="K18" s="24" t="s">
        <v>90</v>
      </c>
      <c r="L18" s="25"/>
      <c r="M18" s="9">
        <v>180</v>
      </c>
    </row>
    <row r="19" spans="1:13" ht="6" customHeight="1" x14ac:dyDescent="0.3">
      <c r="A19" s="5">
        <v>18</v>
      </c>
      <c r="B19" s="6" t="s">
        <v>45</v>
      </c>
      <c r="C19" s="24" t="s">
        <v>3224</v>
      </c>
      <c r="D19" s="25"/>
      <c r="E19" s="7" t="s">
        <v>3225</v>
      </c>
      <c r="F19" s="24" t="s">
        <v>3226</v>
      </c>
      <c r="G19" s="25"/>
      <c r="H19" s="24" t="s">
        <v>3227</v>
      </c>
      <c r="I19" s="25"/>
      <c r="J19" s="8">
        <v>35291</v>
      </c>
      <c r="K19" s="24" t="s">
        <v>1026</v>
      </c>
      <c r="L19" s="25"/>
      <c r="M19" s="9">
        <v>186</v>
      </c>
    </row>
    <row r="20" spans="1:13" ht="6" customHeight="1" x14ac:dyDescent="0.3">
      <c r="A20" s="5">
        <v>19</v>
      </c>
      <c r="B20" s="6" t="s">
        <v>16</v>
      </c>
      <c r="C20" s="24" t="s">
        <v>3228</v>
      </c>
      <c r="D20" s="25"/>
      <c r="E20" s="7" t="s">
        <v>3229</v>
      </c>
      <c r="F20" s="24" t="s">
        <v>3230</v>
      </c>
      <c r="G20" s="25"/>
      <c r="H20" s="24" t="s">
        <v>3231</v>
      </c>
      <c r="I20" s="25"/>
      <c r="J20" s="8">
        <v>33153</v>
      </c>
      <c r="K20" s="24" t="s">
        <v>1514</v>
      </c>
      <c r="L20" s="25"/>
      <c r="M20" s="9">
        <v>196</v>
      </c>
    </row>
    <row r="21" spans="1:13" ht="6" customHeight="1" x14ac:dyDescent="0.3">
      <c r="A21" s="5">
        <v>20</v>
      </c>
      <c r="B21" s="6" t="s">
        <v>45</v>
      </c>
      <c r="C21" s="24" t="s">
        <v>3232</v>
      </c>
      <c r="D21" s="25"/>
      <c r="E21" s="7" t="s">
        <v>3233</v>
      </c>
      <c r="F21" s="24" t="s">
        <v>3234</v>
      </c>
      <c r="G21" s="25"/>
      <c r="H21" s="24" t="s">
        <v>3235</v>
      </c>
      <c r="I21" s="25"/>
      <c r="J21" s="8">
        <v>36629</v>
      </c>
      <c r="K21" s="24" t="s">
        <v>3236</v>
      </c>
      <c r="L21" s="25"/>
      <c r="M21" s="9">
        <v>175</v>
      </c>
    </row>
    <row r="22" spans="1:13" ht="6" customHeight="1" x14ac:dyDescent="0.3">
      <c r="A22" s="5">
        <v>21</v>
      </c>
      <c r="B22" s="6" t="s">
        <v>45</v>
      </c>
      <c r="C22" s="24" t="s">
        <v>3237</v>
      </c>
      <c r="D22" s="25"/>
      <c r="E22" s="7" t="s">
        <v>3238</v>
      </c>
      <c r="F22" s="24" t="s">
        <v>3239</v>
      </c>
      <c r="G22" s="25"/>
      <c r="H22" s="24" t="s">
        <v>3240</v>
      </c>
      <c r="I22" s="25"/>
      <c r="J22" s="8">
        <v>31822</v>
      </c>
      <c r="K22" s="24" t="s">
        <v>2905</v>
      </c>
      <c r="L22" s="25"/>
      <c r="M22" s="9">
        <v>188</v>
      </c>
    </row>
    <row r="23" spans="1:13" ht="6" customHeight="1" x14ac:dyDescent="0.3">
      <c r="A23" s="5">
        <v>22</v>
      </c>
      <c r="B23" s="6" t="s">
        <v>16</v>
      </c>
      <c r="C23" s="24" t="s">
        <v>3241</v>
      </c>
      <c r="D23" s="25"/>
      <c r="E23" s="7" t="s">
        <v>3242</v>
      </c>
      <c r="F23" s="24" t="s">
        <v>3243</v>
      </c>
      <c r="G23" s="25"/>
      <c r="H23" s="24" t="s">
        <v>3244</v>
      </c>
      <c r="I23" s="25"/>
      <c r="J23" s="8">
        <v>31874</v>
      </c>
      <c r="K23" s="24" t="s">
        <v>3245</v>
      </c>
      <c r="L23" s="25"/>
      <c r="M23" s="9">
        <v>178</v>
      </c>
    </row>
    <row r="24" spans="1:13" ht="6" customHeight="1" x14ac:dyDescent="0.3">
      <c r="A24" s="5">
        <v>23</v>
      </c>
      <c r="B24" s="6" t="s">
        <v>11</v>
      </c>
      <c r="C24" s="24" t="s">
        <v>3246</v>
      </c>
      <c r="D24" s="25"/>
      <c r="E24" s="7" t="s">
        <v>3247</v>
      </c>
      <c r="F24" s="24" t="s">
        <v>3248</v>
      </c>
      <c r="G24" s="25"/>
      <c r="H24" s="24" t="s">
        <v>3249</v>
      </c>
      <c r="I24" s="25"/>
      <c r="J24" s="8">
        <v>34051</v>
      </c>
      <c r="K24" s="24" t="s">
        <v>3191</v>
      </c>
      <c r="L24" s="25"/>
      <c r="M24" s="9">
        <v>189</v>
      </c>
    </row>
    <row r="25" spans="1:13" ht="6" customHeight="1" x14ac:dyDescent="0.3">
      <c r="A25" s="5">
        <v>24</v>
      </c>
      <c r="B25" s="6" t="s">
        <v>29</v>
      </c>
      <c r="C25" s="24" t="s">
        <v>3250</v>
      </c>
      <c r="D25" s="25"/>
      <c r="E25" s="7" t="s">
        <v>3251</v>
      </c>
      <c r="F25" s="24" t="s">
        <v>3252</v>
      </c>
      <c r="G25" s="25"/>
      <c r="H25" s="24" t="s">
        <v>3253</v>
      </c>
      <c r="I25" s="25"/>
      <c r="J25" s="8">
        <v>36069</v>
      </c>
      <c r="K25" s="24" t="s">
        <v>3254</v>
      </c>
      <c r="L25" s="25"/>
      <c r="M25" s="9">
        <v>175</v>
      </c>
    </row>
    <row r="26" spans="1:13" ht="6" customHeight="1" x14ac:dyDescent="0.3">
      <c r="A26" s="5">
        <v>25</v>
      </c>
      <c r="B26" s="6" t="s">
        <v>29</v>
      </c>
      <c r="C26" s="24" t="s">
        <v>3255</v>
      </c>
      <c r="D26" s="25"/>
      <c r="E26" s="7" t="s">
        <v>3256</v>
      </c>
      <c r="F26" s="24" t="s">
        <v>3257</v>
      </c>
      <c r="G26" s="25"/>
      <c r="H26" s="24" t="s">
        <v>3258</v>
      </c>
      <c r="I26" s="25"/>
      <c r="J26" s="8">
        <v>36992</v>
      </c>
      <c r="K26" s="24" t="s">
        <v>1514</v>
      </c>
      <c r="L26" s="25"/>
      <c r="M26" s="9">
        <v>182</v>
      </c>
    </row>
    <row r="27" spans="1:13" ht="6" customHeight="1" x14ac:dyDescent="0.3">
      <c r="A27" s="5">
        <v>26</v>
      </c>
      <c r="B27" s="6" t="s">
        <v>16</v>
      </c>
      <c r="C27" s="24" t="s">
        <v>3259</v>
      </c>
      <c r="D27" s="25"/>
      <c r="E27" s="7" t="s">
        <v>3260</v>
      </c>
      <c r="F27" s="24" t="s">
        <v>3261</v>
      </c>
      <c r="G27" s="25"/>
      <c r="H27" s="24" t="s">
        <v>3262</v>
      </c>
      <c r="I27" s="25"/>
      <c r="J27" s="8">
        <v>35503</v>
      </c>
      <c r="K27" s="24" t="s">
        <v>3191</v>
      </c>
      <c r="L27" s="25"/>
      <c r="M27" s="9">
        <v>183</v>
      </c>
    </row>
    <row r="28" spans="1:13" ht="6" customHeight="1" x14ac:dyDescent="0.3">
      <c r="A28" s="20" t="s">
        <v>110</v>
      </c>
      <c r="B28" s="28"/>
      <c r="C28" s="21"/>
      <c r="D28" s="20" t="s">
        <v>111</v>
      </c>
      <c r="E28" s="28"/>
      <c r="F28" s="21"/>
      <c r="G28" s="20" t="s">
        <v>5</v>
      </c>
      <c r="H28" s="21"/>
      <c r="I28" s="20" t="s">
        <v>6</v>
      </c>
      <c r="J28" s="28"/>
      <c r="K28" s="21"/>
      <c r="L28" s="20" t="s">
        <v>112</v>
      </c>
      <c r="M28" s="21"/>
    </row>
    <row r="29" spans="1:13" ht="6" customHeight="1" x14ac:dyDescent="0.3">
      <c r="A29" s="24" t="s">
        <v>113</v>
      </c>
      <c r="B29" s="29"/>
      <c r="C29" s="25"/>
      <c r="D29" s="24" t="s">
        <v>3263</v>
      </c>
      <c r="E29" s="29"/>
      <c r="F29" s="25"/>
      <c r="G29" s="24" t="s">
        <v>3264</v>
      </c>
      <c r="H29" s="25"/>
      <c r="I29" s="24" t="s">
        <v>3265</v>
      </c>
      <c r="J29" s="29"/>
      <c r="K29" s="25"/>
      <c r="L29" s="24" t="s">
        <v>3266</v>
      </c>
      <c r="M29" s="25"/>
    </row>
    <row r="30" spans="1:13" ht="6" customHeight="1" x14ac:dyDescent="0.3">
      <c r="A30" s="24" t="s">
        <v>118</v>
      </c>
      <c r="B30" s="29"/>
      <c r="C30" s="25"/>
      <c r="D30" s="24" t="s">
        <v>3267</v>
      </c>
      <c r="E30" s="29"/>
      <c r="F30" s="25"/>
      <c r="G30" s="24" t="s">
        <v>3268</v>
      </c>
      <c r="H30" s="25"/>
      <c r="I30" s="24" t="s">
        <v>3269</v>
      </c>
      <c r="J30" s="29"/>
      <c r="K30" s="25"/>
      <c r="L30" s="24" t="s">
        <v>3266</v>
      </c>
      <c r="M30" s="25"/>
    </row>
    <row r="31" spans="1:13" ht="6" customHeight="1" x14ac:dyDescent="0.3">
      <c r="A31" s="24" t="s">
        <v>118</v>
      </c>
      <c r="B31" s="29"/>
      <c r="C31" s="25"/>
      <c r="D31" s="24" t="s">
        <v>3270</v>
      </c>
      <c r="E31" s="29"/>
      <c r="F31" s="25"/>
      <c r="G31" s="24" t="s">
        <v>3271</v>
      </c>
      <c r="H31" s="25"/>
      <c r="I31" s="24" t="s">
        <v>3272</v>
      </c>
      <c r="J31" s="29"/>
      <c r="K31" s="25"/>
      <c r="L31" s="24" t="s">
        <v>2078</v>
      </c>
      <c r="M31" s="25"/>
    </row>
    <row r="32" spans="1:13" ht="6" customHeight="1" x14ac:dyDescent="0.3">
      <c r="A32" s="24" t="s">
        <v>131</v>
      </c>
      <c r="B32" s="29"/>
      <c r="C32" s="25"/>
      <c r="D32" s="24" t="s">
        <v>3273</v>
      </c>
      <c r="E32" s="29"/>
      <c r="F32" s="25"/>
      <c r="G32" s="24" t="s">
        <v>3274</v>
      </c>
      <c r="H32" s="25"/>
      <c r="I32" s="24" t="s">
        <v>3275</v>
      </c>
      <c r="J32" s="29"/>
      <c r="K32" s="25"/>
      <c r="L32" s="24" t="s">
        <v>3266</v>
      </c>
      <c r="M32" s="25"/>
    </row>
    <row r="33" spans="1:14" ht="10" customHeight="1" x14ac:dyDescent="0.3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2"/>
    </row>
    <row r="34" spans="1:14" ht="8.25" customHeight="1" x14ac:dyDescent="0.3">
      <c r="A34" s="19" t="s">
        <v>3276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</sheetData>
  <mergeCells count="135">
    <mergeCell ref="A32:C32"/>
    <mergeCell ref="D32:F32"/>
    <mergeCell ref="G32:H32"/>
    <mergeCell ref="I32:K32"/>
    <mergeCell ref="L32:M32"/>
    <mergeCell ref="A33:M33"/>
    <mergeCell ref="A34:N34"/>
    <mergeCell ref="A30:C30"/>
    <mergeCell ref="D30:F30"/>
    <mergeCell ref="G30:H30"/>
    <mergeCell ref="I30:K30"/>
    <mergeCell ref="L30:M30"/>
    <mergeCell ref="A31:C31"/>
    <mergeCell ref="D31:F31"/>
    <mergeCell ref="G31:H31"/>
    <mergeCell ref="I31:K31"/>
    <mergeCell ref="L31:M31"/>
    <mergeCell ref="A28:C28"/>
    <mergeCell ref="D28:F28"/>
    <mergeCell ref="G28:H28"/>
    <mergeCell ref="I28:K28"/>
    <mergeCell ref="L28:M28"/>
    <mergeCell ref="A29:C29"/>
    <mergeCell ref="D29:F29"/>
    <mergeCell ref="G29:H29"/>
    <mergeCell ref="I29:K29"/>
    <mergeCell ref="L29:M29"/>
    <mergeCell ref="C25:D25"/>
    <mergeCell ref="F25:G25"/>
    <mergeCell ref="H25:I25"/>
    <mergeCell ref="K25:L25"/>
    <mergeCell ref="C26:D26"/>
    <mergeCell ref="F26:G26"/>
    <mergeCell ref="H26:I26"/>
    <mergeCell ref="K26:L26"/>
    <mergeCell ref="C27:D27"/>
    <mergeCell ref="F27:G27"/>
    <mergeCell ref="H27:I27"/>
    <mergeCell ref="K27:L27"/>
    <mergeCell ref="C22:D22"/>
    <mergeCell ref="F22:G22"/>
    <mergeCell ref="H22:I22"/>
    <mergeCell ref="K22:L22"/>
    <mergeCell ref="C23:D23"/>
    <mergeCell ref="F23:G23"/>
    <mergeCell ref="H23:I23"/>
    <mergeCell ref="K23:L23"/>
    <mergeCell ref="C24:D24"/>
    <mergeCell ref="F24:G24"/>
    <mergeCell ref="H24:I24"/>
    <mergeCell ref="K24:L24"/>
    <mergeCell ref="C19:D19"/>
    <mergeCell ref="F19:G19"/>
    <mergeCell ref="H19:I19"/>
    <mergeCell ref="K19:L19"/>
    <mergeCell ref="C20:D20"/>
    <mergeCell ref="F20:G20"/>
    <mergeCell ref="H20:I20"/>
    <mergeCell ref="K20:L20"/>
    <mergeCell ref="C21:D21"/>
    <mergeCell ref="F21:G21"/>
    <mergeCell ref="H21:I21"/>
    <mergeCell ref="K21:L21"/>
    <mergeCell ref="C16:D16"/>
    <mergeCell ref="F16:G16"/>
    <mergeCell ref="H16:I16"/>
    <mergeCell ref="K16:L16"/>
    <mergeCell ref="C17:D17"/>
    <mergeCell ref="F17:G17"/>
    <mergeCell ref="H17:I17"/>
    <mergeCell ref="K17:L17"/>
    <mergeCell ref="C18:D18"/>
    <mergeCell ref="F18:G18"/>
    <mergeCell ref="H18:I18"/>
    <mergeCell ref="K18:L18"/>
    <mergeCell ref="C13:D13"/>
    <mergeCell ref="F13:G13"/>
    <mergeCell ref="H13:I13"/>
    <mergeCell ref="K13:L13"/>
    <mergeCell ref="C14:D14"/>
    <mergeCell ref="F14:G14"/>
    <mergeCell ref="H14:I14"/>
    <mergeCell ref="K14:L14"/>
    <mergeCell ref="C15:D15"/>
    <mergeCell ref="F15:G15"/>
    <mergeCell ref="H15:I15"/>
    <mergeCell ref="K15:L15"/>
    <mergeCell ref="C10:D10"/>
    <mergeCell ref="F10:G10"/>
    <mergeCell ref="H10:I10"/>
    <mergeCell ref="K10:L10"/>
    <mergeCell ref="C11:D11"/>
    <mergeCell ref="F11:G11"/>
    <mergeCell ref="H11:I11"/>
    <mergeCell ref="K11:L11"/>
    <mergeCell ref="C12:D12"/>
    <mergeCell ref="F12:G12"/>
    <mergeCell ref="H12:I12"/>
    <mergeCell ref="K12:L12"/>
    <mergeCell ref="C7:D7"/>
    <mergeCell ref="F7:G7"/>
    <mergeCell ref="H7:I7"/>
    <mergeCell ref="K7:L7"/>
    <mergeCell ref="C8:D8"/>
    <mergeCell ref="F8:G8"/>
    <mergeCell ref="H8:I8"/>
    <mergeCell ref="K8:L8"/>
    <mergeCell ref="C9:D9"/>
    <mergeCell ref="F9:G9"/>
    <mergeCell ref="H9:I9"/>
    <mergeCell ref="K9:L9"/>
    <mergeCell ref="C4:D4"/>
    <mergeCell ref="F4:G4"/>
    <mergeCell ref="H4:I4"/>
    <mergeCell ref="K4:L4"/>
    <mergeCell ref="C5:D5"/>
    <mergeCell ref="F5:G5"/>
    <mergeCell ref="H5:I5"/>
    <mergeCell ref="K5:L5"/>
    <mergeCell ref="C6:D6"/>
    <mergeCell ref="F6:G6"/>
    <mergeCell ref="H6:I6"/>
    <mergeCell ref="K6:L6"/>
    <mergeCell ref="C1:D1"/>
    <mergeCell ref="F1:G1"/>
    <mergeCell ref="H1:I1"/>
    <mergeCell ref="K1:L1"/>
    <mergeCell ref="C2:D2"/>
    <mergeCell ref="F2:G2"/>
    <mergeCell ref="H2:I2"/>
    <mergeCell ref="K2:L2"/>
    <mergeCell ref="C3:D3"/>
    <mergeCell ref="F3:G3"/>
    <mergeCell ref="H3:I3"/>
    <mergeCell ref="K3:L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6"/>
  <sheetViews>
    <sheetView workbookViewId="0">
      <selection activeCell="E53" sqref="E53"/>
    </sheetView>
  </sheetViews>
  <sheetFormatPr defaultRowHeight="13" x14ac:dyDescent="0.3"/>
  <cols>
    <col min="1" max="1" width="1.796875" customWidth="1"/>
    <col min="2" max="2" width="2.8984375" customWidth="1"/>
    <col min="3" max="3" width="16.19921875" customWidth="1"/>
    <col min="4" max="4" width="11.796875" customWidth="1"/>
    <col min="5" max="5" width="8.69921875" customWidth="1"/>
    <col min="6" max="6" width="2.69921875" customWidth="1"/>
    <col min="7" max="7" width="10.8984375" customWidth="1"/>
    <col min="8" max="8" width="4.69921875" customWidth="1"/>
    <col min="9" max="9" width="2.3984375" customWidth="1"/>
    <col min="10" max="10" width="14.3984375" customWidth="1"/>
    <col min="11" max="11" width="7.59765625" customWidth="1"/>
    <col min="12" max="12" width="8.3984375" customWidth="1"/>
    <col min="13" max="13" width="2.69921875" customWidth="1"/>
  </cols>
  <sheetData>
    <row r="1" spans="1:12" ht="6" customHeight="1" x14ac:dyDescent="0.3">
      <c r="A1" s="1" t="s">
        <v>2</v>
      </c>
      <c r="B1" s="2" t="s">
        <v>3</v>
      </c>
      <c r="C1" s="2" t="s">
        <v>4</v>
      </c>
      <c r="D1" s="3" t="s">
        <v>5</v>
      </c>
      <c r="E1" s="22" t="s">
        <v>6</v>
      </c>
      <c r="F1" s="23"/>
      <c r="G1" s="4" t="s">
        <v>7</v>
      </c>
      <c r="H1" s="20" t="s">
        <v>8</v>
      </c>
      <c r="I1" s="21"/>
      <c r="J1" s="20" t="s">
        <v>9</v>
      </c>
      <c r="K1" s="21"/>
      <c r="L1" s="2" t="s">
        <v>10</v>
      </c>
    </row>
    <row r="2" spans="1:12" ht="6" customHeight="1" x14ac:dyDescent="0.3">
      <c r="A2" s="5">
        <v>1</v>
      </c>
      <c r="B2" s="6" t="s">
        <v>11</v>
      </c>
      <c r="C2" s="7" t="s">
        <v>3277</v>
      </c>
      <c r="D2" s="7" t="s">
        <v>3278</v>
      </c>
      <c r="E2" s="24" t="s">
        <v>3279</v>
      </c>
      <c r="F2" s="25"/>
      <c r="G2" s="7" t="s">
        <v>3279</v>
      </c>
      <c r="H2" s="26">
        <v>34509</v>
      </c>
      <c r="I2" s="27"/>
      <c r="J2" s="24" t="s">
        <v>436</v>
      </c>
      <c r="K2" s="25"/>
      <c r="L2" s="9">
        <v>190</v>
      </c>
    </row>
    <row r="3" spans="1:12" ht="6" customHeight="1" x14ac:dyDescent="0.3">
      <c r="A3" s="5">
        <v>2</v>
      </c>
      <c r="B3" s="6" t="s">
        <v>16</v>
      </c>
      <c r="C3" s="7" t="s">
        <v>3280</v>
      </c>
      <c r="D3" s="7" t="s">
        <v>3281</v>
      </c>
      <c r="E3" s="24" t="s">
        <v>3282</v>
      </c>
      <c r="F3" s="25"/>
      <c r="G3" s="7" t="s">
        <v>3282</v>
      </c>
      <c r="H3" s="26">
        <v>36833</v>
      </c>
      <c r="I3" s="27"/>
      <c r="J3" s="24" t="s">
        <v>330</v>
      </c>
      <c r="K3" s="25"/>
      <c r="L3" s="9">
        <v>173</v>
      </c>
    </row>
    <row r="4" spans="1:12" ht="6" customHeight="1" x14ac:dyDescent="0.3">
      <c r="A4" s="5">
        <v>3</v>
      </c>
      <c r="B4" s="6" t="s">
        <v>16</v>
      </c>
      <c r="C4" s="7" t="s">
        <v>3283</v>
      </c>
      <c r="D4" s="7" t="s">
        <v>3284</v>
      </c>
      <c r="E4" s="24" t="s">
        <v>3285</v>
      </c>
      <c r="F4" s="25"/>
      <c r="G4" s="7" t="s">
        <v>3285</v>
      </c>
      <c r="H4" s="26">
        <v>34108</v>
      </c>
      <c r="I4" s="27"/>
      <c r="J4" s="24" t="s">
        <v>3286</v>
      </c>
      <c r="K4" s="25"/>
      <c r="L4" s="9">
        <v>190</v>
      </c>
    </row>
    <row r="5" spans="1:12" ht="6" customHeight="1" x14ac:dyDescent="0.3">
      <c r="A5" s="5">
        <v>4</v>
      </c>
      <c r="B5" s="6" t="s">
        <v>29</v>
      </c>
      <c r="C5" s="7" t="s">
        <v>3287</v>
      </c>
      <c r="D5" s="7" t="s">
        <v>3288</v>
      </c>
      <c r="E5" s="24" t="s">
        <v>3289</v>
      </c>
      <c r="F5" s="25"/>
      <c r="G5" s="7" t="s">
        <v>3289</v>
      </c>
      <c r="H5" s="26">
        <v>36205</v>
      </c>
      <c r="I5" s="27"/>
      <c r="J5" s="24" t="s">
        <v>1011</v>
      </c>
      <c r="K5" s="25"/>
      <c r="L5" s="9">
        <v>175</v>
      </c>
    </row>
    <row r="6" spans="1:12" ht="6" customHeight="1" x14ac:dyDescent="0.3">
      <c r="A6" s="5">
        <v>5</v>
      </c>
      <c r="B6" s="6" t="s">
        <v>16</v>
      </c>
      <c r="C6" s="7" t="s">
        <v>3290</v>
      </c>
      <c r="D6" s="7" t="s">
        <v>3291</v>
      </c>
      <c r="E6" s="24" t="s">
        <v>3292</v>
      </c>
      <c r="F6" s="25"/>
      <c r="G6" s="7" t="s">
        <v>3292</v>
      </c>
      <c r="H6" s="26">
        <v>35650</v>
      </c>
      <c r="I6" s="27"/>
      <c r="J6" s="24" t="s">
        <v>2414</v>
      </c>
      <c r="K6" s="25"/>
      <c r="L6" s="9">
        <v>182</v>
      </c>
    </row>
    <row r="7" spans="1:12" ht="6" customHeight="1" x14ac:dyDescent="0.3">
      <c r="A7" s="5">
        <v>6</v>
      </c>
      <c r="B7" s="6" t="s">
        <v>29</v>
      </c>
      <c r="C7" s="7" t="s">
        <v>3293</v>
      </c>
      <c r="D7" s="7" t="s">
        <v>3294</v>
      </c>
      <c r="E7" s="24" t="s">
        <v>3295</v>
      </c>
      <c r="F7" s="25"/>
      <c r="G7" s="7" t="s">
        <v>3295</v>
      </c>
      <c r="H7" s="26">
        <v>37589</v>
      </c>
      <c r="I7" s="27"/>
      <c r="J7" s="24" t="s">
        <v>2905</v>
      </c>
      <c r="K7" s="25"/>
      <c r="L7" s="9">
        <v>177</v>
      </c>
    </row>
    <row r="8" spans="1:12" ht="6" customHeight="1" x14ac:dyDescent="0.3">
      <c r="A8" s="5">
        <v>7</v>
      </c>
      <c r="B8" s="6" t="s">
        <v>45</v>
      </c>
      <c r="C8" s="7" t="s">
        <v>3296</v>
      </c>
      <c r="D8" s="7" t="s">
        <v>3297</v>
      </c>
      <c r="E8" s="24" t="s">
        <v>3298</v>
      </c>
      <c r="F8" s="25"/>
      <c r="G8" s="7" t="s">
        <v>3298</v>
      </c>
      <c r="H8" s="26">
        <v>37573</v>
      </c>
      <c r="I8" s="27"/>
      <c r="J8" s="24" t="s">
        <v>306</v>
      </c>
      <c r="K8" s="25"/>
      <c r="L8" s="9">
        <v>185</v>
      </c>
    </row>
    <row r="9" spans="1:12" ht="6" customHeight="1" x14ac:dyDescent="0.3">
      <c r="A9" s="5">
        <v>8</v>
      </c>
      <c r="B9" s="6" t="s">
        <v>29</v>
      </c>
      <c r="C9" s="7" t="s">
        <v>3299</v>
      </c>
      <c r="D9" s="7" t="s">
        <v>3300</v>
      </c>
      <c r="E9" s="24" t="s">
        <v>3301</v>
      </c>
      <c r="F9" s="25"/>
      <c r="G9" s="7" t="s">
        <v>3301</v>
      </c>
      <c r="H9" s="26">
        <v>36035</v>
      </c>
      <c r="I9" s="27"/>
      <c r="J9" s="24" t="s">
        <v>33</v>
      </c>
      <c r="K9" s="25"/>
      <c r="L9" s="9">
        <v>185</v>
      </c>
    </row>
    <row r="10" spans="1:12" ht="6" customHeight="1" x14ac:dyDescent="0.3">
      <c r="A10" s="5">
        <v>9</v>
      </c>
      <c r="B10" s="6" t="s">
        <v>45</v>
      </c>
      <c r="C10" s="7" t="s">
        <v>3302</v>
      </c>
      <c r="D10" s="7" t="s">
        <v>3303</v>
      </c>
      <c r="E10" s="24" t="s">
        <v>3304</v>
      </c>
      <c r="F10" s="25"/>
      <c r="G10" s="7" t="s">
        <v>3305</v>
      </c>
      <c r="H10" s="26">
        <v>36884</v>
      </c>
      <c r="I10" s="27"/>
      <c r="J10" s="24" t="s">
        <v>3306</v>
      </c>
      <c r="K10" s="25"/>
      <c r="L10" s="9">
        <v>175</v>
      </c>
    </row>
    <row r="11" spans="1:12" ht="6" customHeight="1" x14ac:dyDescent="0.3">
      <c r="A11" s="5">
        <v>10</v>
      </c>
      <c r="B11" s="6" t="s">
        <v>45</v>
      </c>
      <c r="C11" s="7" t="s">
        <v>3307</v>
      </c>
      <c r="D11" s="7" t="s">
        <v>3308</v>
      </c>
      <c r="E11" s="24" t="s">
        <v>3309</v>
      </c>
      <c r="F11" s="25"/>
      <c r="G11" s="7" t="s">
        <v>3309</v>
      </c>
      <c r="H11" s="26">
        <v>36056</v>
      </c>
      <c r="I11" s="27"/>
      <c r="J11" s="24" t="s">
        <v>381</v>
      </c>
      <c r="K11" s="25"/>
      <c r="L11" s="9">
        <v>179</v>
      </c>
    </row>
    <row r="12" spans="1:12" ht="6" customHeight="1" x14ac:dyDescent="0.3">
      <c r="A12" s="5">
        <v>11</v>
      </c>
      <c r="B12" s="6" t="s">
        <v>45</v>
      </c>
      <c r="C12" s="7" t="s">
        <v>3310</v>
      </c>
      <c r="D12" s="7" t="s">
        <v>3311</v>
      </c>
      <c r="E12" s="24" t="s">
        <v>3312</v>
      </c>
      <c r="F12" s="25"/>
      <c r="G12" s="7" t="s">
        <v>3312</v>
      </c>
      <c r="H12" s="26">
        <v>36821</v>
      </c>
      <c r="I12" s="27"/>
      <c r="J12" s="24" t="s">
        <v>1011</v>
      </c>
      <c r="K12" s="25"/>
      <c r="L12" s="9">
        <v>177</v>
      </c>
    </row>
    <row r="13" spans="1:12" ht="6" customHeight="1" x14ac:dyDescent="0.3">
      <c r="A13" s="5">
        <v>12</v>
      </c>
      <c r="B13" s="6" t="s">
        <v>11</v>
      </c>
      <c r="C13" s="7" t="s">
        <v>3313</v>
      </c>
      <c r="D13" s="7" t="s">
        <v>3314</v>
      </c>
      <c r="E13" s="24" t="s">
        <v>3315</v>
      </c>
      <c r="F13" s="25"/>
      <c r="G13" s="7" t="s">
        <v>3315</v>
      </c>
      <c r="H13" s="26">
        <v>34859</v>
      </c>
      <c r="I13" s="27"/>
      <c r="J13" s="24" t="s">
        <v>3316</v>
      </c>
      <c r="K13" s="25"/>
      <c r="L13" s="9">
        <v>193</v>
      </c>
    </row>
    <row r="14" spans="1:12" ht="6" customHeight="1" x14ac:dyDescent="0.3">
      <c r="A14" s="5">
        <v>13</v>
      </c>
      <c r="B14" s="6" t="s">
        <v>16</v>
      </c>
      <c r="C14" s="7" t="s">
        <v>3317</v>
      </c>
      <c r="D14" s="7" t="s">
        <v>3318</v>
      </c>
      <c r="E14" s="24" t="s">
        <v>3319</v>
      </c>
      <c r="F14" s="25"/>
      <c r="G14" s="7" t="s">
        <v>3319</v>
      </c>
      <c r="H14" s="26">
        <v>32055</v>
      </c>
      <c r="I14" s="27"/>
      <c r="J14" s="24" t="s">
        <v>2414</v>
      </c>
      <c r="K14" s="25"/>
      <c r="L14" s="9">
        <v>185</v>
      </c>
    </row>
    <row r="15" spans="1:12" ht="6" customHeight="1" x14ac:dyDescent="0.3">
      <c r="A15" s="5">
        <v>14</v>
      </c>
      <c r="B15" s="6" t="s">
        <v>29</v>
      </c>
      <c r="C15" s="7" t="s">
        <v>3320</v>
      </c>
      <c r="D15" s="7" t="s">
        <v>3321</v>
      </c>
      <c r="E15" s="24" t="s">
        <v>3322</v>
      </c>
      <c r="F15" s="25"/>
      <c r="G15" s="7" t="s">
        <v>3322</v>
      </c>
      <c r="H15" s="26">
        <v>35938</v>
      </c>
      <c r="I15" s="27"/>
      <c r="J15" s="24" t="s">
        <v>1547</v>
      </c>
      <c r="K15" s="25"/>
      <c r="L15" s="9">
        <v>178</v>
      </c>
    </row>
    <row r="16" spans="1:12" ht="6" customHeight="1" x14ac:dyDescent="0.3">
      <c r="A16" s="5">
        <v>15</v>
      </c>
      <c r="B16" s="6" t="s">
        <v>16</v>
      </c>
      <c r="C16" s="7" t="s">
        <v>3323</v>
      </c>
      <c r="D16" s="7" t="s">
        <v>3324</v>
      </c>
      <c r="E16" s="24" t="s">
        <v>3325</v>
      </c>
      <c r="F16" s="25"/>
      <c r="G16" s="7" t="s">
        <v>3325</v>
      </c>
      <c r="H16" s="26">
        <v>33889</v>
      </c>
      <c r="I16" s="27"/>
      <c r="J16" s="24" t="s">
        <v>3326</v>
      </c>
      <c r="K16" s="25"/>
      <c r="L16" s="9">
        <v>188</v>
      </c>
    </row>
    <row r="17" spans="1:12" ht="6" customHeight="1" x14ac:dyDescent="0.3">
      <c r="A17" s="5">
        <v>16</v>
      </c>
      <c r="B17" s="6" t="s">
        <v>45</v>
      </c>
      <c r="C17" s="7" t="s">
        <v>3327</v>
      </c>
      <c r="D17" s="7" t="s">
        <v>3328</v>
      </c>
      <c r="E17" s="24" t="s">
        <v>3329</v>
      </c>
      <c r="F17" s="25"/>
      <c r="G17" s="7" t="s">
        <v>3329</v>
      </c>
      <c r="H17" s="26">
        <v>34633</v>
      </c>
      <c r="I17" s="27"/>
      <c r="J17" s="24" t="s">
        <v>592</v>
      </c>
      <c r="K17" s="25"/>
      <c r="L17" s="9">
        <v>183</v>
      </c>
    </row>
    <row r="18" spans="1:12" ht="6" customHeight="1" x14ac:dyDescent="0.3">
      <c r="A18" s="5">
        <v>17</v>
      </c>
      <c r="B18" s="6" t="s">
        <v>29</v>
      </c>
      <c r="C18" s="7" t="s">
        <v>3330</v>
      </c>
      <c r="D18" s="7" t="s">
        <v>3331</v>
      </c>
      <c r="E18" s="24" t="s">
        <v>3332</v>
      </c>
      <c r="F18" s="25"/>
      <c r="G18" s="7" t="s">
        <v>3332</v>
      </c>
      <c r="H18" s="26">
        <v>34853</v>
      </c>
      <c r="I18" s="27"/>
      <c r="J18" s="24" t="s">
        <v>592</v>
      </c>
      <c r="K18" s="25"/>
      <c r="L18" s="9">
        <v>172</v>
      </c>
    </row>
    <row r="19" spans="1:12" ht="6" customHeight="1" x14ac:dyDescent="0.3">
      <c r="A19" s="5">
        <v>18</v>
      </c>
      <c r="B19" s="6" t="s">
        <v>16</v>
      </c>
      <c r="C19" s="7" t="s">
        <v>3333</v>
      </c>
      <c r="D19" s="7" t="s">
        <v>3334</v>
      </c>
      <c r="E19" s="24" t="s">
        <v>3335</v>
      </c>
      <c r="F19" s="25"/>
      <c r="G19" s="7" t="s">
        <v>3335</v>
      </c>
      <c r="H19" s="26">
        <v>35371</v>
      </c>
      <c r="I19" s="27"/>
      <c r="J19" s="24" t="s">
        <v>3286</v>
      </c>
      <c r="K19" s="25"/>
      <c r="L19" s="9">
        <v>180</v>
      </c>
    </row>
    <row r="20" spans="1:12" ht="6" customHeight="1" x14ac:dyDescent="0.3">
      <c r="A20" s="5">
        <v>19</v>
      </c>
      <c r="B20" s="6" t="s">
        <v>45</v>
      </c>
      <c r="C20" s="7" t="s">
        <v>3336</v>
      </c>
      <c r="D20" s="7" t="s">
        <v>3337</v>
      </c>
      <c r="E20" s="24" t="s">
        <v>161</v>
      </c>
      <c r="F20" s="25"/>
      <c r="G20" s="7" t="s">
        <v>161</v>
      </c>
      <c r="H20" s="26">
        <v>35881</v>
      </c>
      <c r="I20" s="27"/>
      <c r="J20" s="24" t="s">
        <v>3338</v>
      </c>
      <c r="K20" s="25"/>
      <c r="L20" s="9">
        <v>191</v>
      </c>
    </row>
    <row r="21" spans="1:12" ht="6" customHeight="1" x14ac:dyDescent="0.3">
      <c r="A21" s="5">
        <v>20</v>
      </c>
      <c r="B21" s="6" t="s">
        <v>16</v>
      </c>
      <c r="C21" s="7" t="s">
        <v>3339</v>
      </c>
      <c r="D21" s="7" t="s">
        <v>3340</v>
      </c>
      <c r="E21" s="24" t="s">
        <v>3341</v>
      </c>
      <c r="F21" s="25"/>
      <c r="G21" s="7" t="s">
        <v>3341</v>
      </c>
      <c r="H21" s="26">
        <v>35795</v>
      </c>
      <c r="I21" s="27"/>
      <c r="J21" s="24" t="s">
        <v>181</v>
      </c>
      <c r="K21" s="25"/>
      <c r="L21" s="9">
        <v>185</v>
      </c>
    </row>
    <row r="22" spans="1:12" ht="6" customHeight="1" x14ac:dyDescent="0.3">
      <c r="A22" s="5">
        <v>21</v>
      </c>
      <c r="B22" s="6" t="s">
        <v>45</v>
      </c>
      <c r="C22" s="7" t="s">
        <v>3342</v>
      </c>
      <c r="D22" s="7" t="s">
        <v>3343</v>
      </c>
      <c r="E22" s="24" t="s">
        <v>3344</v>
      </c>
      <c r="F22" s="25"/>
      <c r="G22" s="7" t="s">
        <v>3344</v>
      </c>
      <c r="H22" s="26">
        <v>36578</v>
      </c>
      <c r="I22" s="27"/>
      <c r="J22" s="24" t="s">
        <v>686</v>
      </c>
      <c r="K22" s="25"/>
      <c r="L22" s="9">
        <v>182</v>
      </c>
    </row>
    <row r="23" spans="1:12" ht="6" customHeight="1" x14ac:dyDescent="0.3">
      <c r="A23" s="5">
        <v>22</v>
      </c>
      <c r="B23" s="6" t="s">
        <v>16</v>
      </c>
      <c r="C23" s="7" t="s">
        <v>3345</v>
      </c>
      <c r="D23" s="7" t="s">
        <v>3346</v>
      </c>
      <c r="E23" s="24" t="s">
        <v>3347</v>
      </c>
      <c r="F23" s="25"/>
      <c r="G23" s="7" t="s">
        <v>3347</v>
      </c>
      <c r="H23" s="26">
        <v>34159</v>
      </c>
      <c r="I23" s="27"/>
      <c r="J23" s="24" t="s">
        <v>3348</v>
      </c>
      <c r="K23" s="25"/>
      <c r="L23" s="9">
        <v>171</v>
      </c>
    </row>
    <row r="24" spans="1:12" ht="6" customHeight="1" x14ac:dyDescent="0.3">
      <c r="A24" s="5">
        <v>23</v>
      </c>
      <c r="B24" s="6" t="s">
        <v>29</v>
      </c>
      <c r="C24" s="7" t="s">
        <v>3349</v>
      </c>
      <c r="D24" s="7" t="s">
        <v>3350</v>
      </c>
      <c r="E24" s="24" t="s">
        <v>3351</v>
      </c>
      <c r="F24" s="25"/>
      <c r="G24" s="7" t="s">
        <v>3352</v>
      </c>
      <c r="H24" s="26">
        <v>34904</v>
      </c>
      <c r="I24" s="27"/>
      <c r="J24" s="24" t="s">
        <v>1089</v>
      </c>
      <c r="K24" s="25"/>
      <c r="L24" s="9">
        <v>177</v>
      </c>
    </row>
    <row r="25" spans="1:12" ht="6" customHeight="1" x14ac:dyDescent="0.3">
      <c r="A25" s="5">
        <v>24</v>
      </c>
      <c r="B25" s="6" t="s">
        <v>45</v>
      </c>
      <c r="C25" s="7" t="s">
        <v>3353</v>
      </c>
      <c r="D25" s="7" t="s">
        <v>3354</v>
      </c>
      <c r="E25" s="24" t="s">
        <v>3355</v>
      </c>
      <c r="F25" s="25"/>
      <c r="G25" s="7" t="s">
        <v>3355</v>
      </c>
      <c r="H25" s="26">
        <v>36576</v>
      </c>
      <c r="I25" s="27"/>
      <c r="J25" s="24" t="s">
        <v>3356</v>
      </c>
      <c r="K25" s="25"/>
      <c r="L25" s="9">
        <v>185</v>
      </c>
    </row>
    <row r="26" spans="1:12" ht="6" customHeight="1" x14ac:dyDescent="0.3">
      <c r="A26" s="5">
        <v>25</v>
      </c>
      <c r="B26" s="6" t="s">
        <v>11</v>
      </c>
      <c r="C26" s="7" t="s">
        <v>3357</v>
      </c>
      <c r="D26" s="7" t="s">
        <v>3358</v>
      </c>
      <c r="E26" s="24" t="s">
        <v>3359</v>
      </c>
      <c r="F26" s="25"/>
      <c r="G26" s="7" t="s">
        <v>3359</v>
      </c>
      <c r="H26" s="26">
        <v>32659</v>
      </c>
      <c r="I26" s="27"/>
      <c r="J26" s="24" t="s">
        <v>3360</v>
      </c>
      <c r="K26" s="25"/>
      <c r="L26" s="9">
        <v>190</v>
      </c>
    </row>
    <row r="27" spans="1:12" ht="6" customHeight="1" x14ac:dyDescent="0.3">
      <c r="A27" s="5">
        <v>26</v>
      </c>
      <c r="B27" s="6" t="s">
        <v>16</v>
      </c>
      <c r="C27" s="7" t="s">
        <v>3361</v>
      </c>
      <c r="D27" s="7" t="s">
        <v>3362</v>
      </c>
      <c r="E27" s="24" t="s">
        <v>3363</v>
      </c>
      <c r="F27" s="25"/>
      <c r="G27" s="7" t="s">
        <v>3363</v>
      </c>
      <c r="H27" s="26">
        <v>37621</v>
      </c>
      <c r="I27" s="27"/>
      <c r="J27" s="24" t="s">
        <v>1376</v>
      </c>
      <c r="K27" s="25"/>
      <c r="L27" s="9">
        <v>184</v>
      </c>
    </row>
    <row r="28" spans="1:12" ht="6" customHeight="1" x14ac:dyDescent="0.3">
      <c r="A28" s="20" t="s">
        <v>110</v>
      </c>
      <c r="B28" s="28"/>
      <c r="C28" s="21"/>
      <c r="D28" s="20" t="s">
        <v>111</v>
      </c>
      <c r="E28" s="21"/>
      <c r="F28" s="20" t="s">
        <v>5</v>
      </c>
      <c r="G28" s="28"/>
      <c r="H28" s="21"/>
      <c r="I28" s="20" t="s">
        <v>6</v>
      </c>
      <c r="J28" s="21"/>
      <c r="K28" s="20" t="s">
        <v>112</v>
      </c>
      <c r="L28" s="21"/>
    </row>
    <row r="29" spans="1:12" ht="6" customHeight="1" x14ac:dyDescent="0.3">
      <c r="A29" s="24" t="s">
        <v>113</v>
      </c>
      <c r="B29" s="29"/>
      <c r="C29" s="25"/>
      <c r="D29" s="24" t="s">
        <v>3364</v>
      </c>
      <c r="E29" s="25"/>
      <c r="F29" s="24" t="s">
        <v>3365</v>
      </c>
      <c r="G29" s="29"/>
      <c r="H29" s="25"/>
      <c r="I29" s="24" t="s">
        <v>3366</v>
      </c>
      <c r="J29" s="25"/>
      <c r="K29" s="24" t="s">
        <v>3367</v>
      </c>
      <c r="L29" s="25"/>
    </row>
    <row r="30" spans="1:12" ht="6" customHeight="1" x14ac:dyDescent="0.3">
      <c r="A30" s="24" t="s">
        <v>118</v>
      </c>
      <c r="B30" s="29"/>
      <c r="C30" s="25"/>
      <c r="D30" s="24" t="s">
        <v>3368</v>
      </c>
      <c r="E30" s="25"/>
      <c r="F30" s="24" t="s">
        <v>3369</v>
      </c>
      <c r="G30" s="29"/>
      <c r="H30" s="25"/>
      <c r="I30" s="24" t="s">
        <v>69</v>
      </c>
      <c r="J30" s="25"/>
      <c r="K30" s="24" t="s">
        <v>3367</v>
      </c>
      <c r="L30" s="25"/>
    </row>
    <row r="31" spans="1:12" ht="6" customHeight="1" x14ac:dyDescent="0.3">
      <c r="A31" s="24" t="s">
        <v>118</v>
      </c>
      <c r="B31" s="29"/>
      <c r="C31" s="25"/>
      <c r="D31" s="24" t="s">
        <v>3370</v>
      </c>
      <c r="E31" s="25"/>
      <c r="F31" s="24" t="s">
        <v>3371</v>
      </c>
      <c r="G31" s="29"/>
      <c r="H31" s="25"/>
      <c r="I31" s="24" t="s">
        <v>3372</v>
      </c>
      <c r="J31" s="25"/>
      <c r="K31" s="24" t="s">
        <v>3367</v>
      </c>
      <c r="L31" s="25"/>
    </row>
    <row r="32" spans="1:12" ht="6" customHeight="1" x14ac:dyDescent="0.3">
      <c r="A32" s="24" t="s">
        <v>118</v>
      </c>
      <c r="B32" s="29"/>
      <c r="C32" s="25"/>
      <c r="D32" s="24" t="s">
        <v>3373</v>
      </c>
      <c r="E32" s="25"/>
      <c r="F32" s="24" t="s">
        <v>3374</v>
      </c>
      <c r="G32" s="29"/>
      <c r="H32" s="25"/>
      <c r="I32" s="24" t="s">
        <v>3375</v>
      </c>
      <c r="J32" s="25"/>
      <c r="K32" s="24" t="s">
        <v>3367</v>
      </c>
      <c r="L32" s="25"/>
    </row>
    <row r="33" spans="1:13" ht="6" customHeight="1" x14ac:dyDescent="0.3">
      <c r="A33" s="24" t="s">
        <v>118</v>
      </c>
      <c r="B33" s="29"/>
      <c r="C33" s="25"/>
      <c r="D33" s="24" t="s">
        <v>3376</v>
      </c>
      <c r="E33" s="25"/>
      <c r="F33" s="24" t="s">
        <v>3377</v>
      </c>
      <c r="G33" s="29"/>
      <c r="H33" s="25"/>
      <c r="I33" s="24" t="s">
        <v>3378</v>
      </c>
      <c r="J33" s="25"/>
      <c r="K33" s="24" t="s">
        <v>3367</v>
      </c>
      <c r="L33" s="25"/>
    </row>
    <row r="34" spans="1:13" ht="6" customHeight="1" x14ac:dyDescent="0.3">
      <c r="A34" s="24" t="s">
        <v>131</v>
      </c>
      <c r="B34" s="29"/>
      <c r="C34" s="25"/>
      <c r="D34" s="24" t="s">
        <v>3379</v>
      </c>
      <c r="E34" s="25"/>
      <c r="F34" s="24" t="s">
        <v>3380</v>
      </c>
      <c r="G34" s="29"/>
      <c r="H34" s="25"/>
      <c r="I34" s="24" t="s">
        <v>3381</v>
      </c>
      <c r="J34" s="25"/>
      <c r="K34" s="24" t="s">
        <v>3367</v>
      </c>
      <c r="L34" s="25"/>
    </row>
    <row r="35" spans="1:13" ht="10" customHeight="1" x14ac:dyDescent="0.3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2"/>
    </row>
    <row r="36" spans="1:13" ht="8.25" customHeight="1" x14ac:dyDescent="0.3">
      <c r="A36" s="19" t="s">
        <v>3382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</row>
  </sheetData>
  <mergeCells count="118">
    <mergeCell ref="A34:C34"/>
    <mergeCell ref="D34:E34"/>
    <mergeCell ref="F34:H34"/>
    <mergeCell ref="I34:J34"/>
    <mergeCell ref="K34:L34"/>
    <mergeCell ref="A35:L35"/>
    <mergeCell ref="A36:M36"/>
    <mergeCell ref="A32:C32"/>
    <mergeCell ref="D32:E32"/>
    <mergeCell ref="F32:H32"/>
    <mergeCell ref="I32:J32"/>
    <mergeCell ref="K32:L32"/>
    <mergeCell ref="A33:C33"/>
    <mergeCell ref="D33:E33"/>
    <mergeCell ref="F33:H33"/>
    <mergeCell ref="I33:J33"/>
    <mergeCell ref="K33:L33"/>
    <mergeCell ref="A30:C30"/>
    <mergeCell ref="D30:E30"/>
    <mergeCell ref="F30:H30"/>
    <mergeCell ref="I30:J30"/>
    <mergeCell ref="K30:L30"/>
    <mergeCell ref="A31:C31"/>
    <mergeCell ref="D31:E31"/>
    <mergeCell ref="F31:H31"/>
    <mergeCell ref="I31:J31"/>
    <mergeCell ref="K31:L31"/>
    <mergeCell ref="A28:C28"/>
    <mergeCell ref="D28:E28"/>
    <mergeCell ref="F28:H28"/>
    <mergeCell ref="I28:J28"/>
    <mergeCell ref="K28:L28"/>
    <mergeCell ref="A29:C29"/>
    <mergeCell ref="D29:E29"/>
    <mergeCell ref="F29:H29"/>
    <mergeCell ref="I29:J29"/>
    <mergeCell ref="K29:L29"/>
    <mergeCell ref="E25:F25"/>
    <mergeCell ref="H25:I25"/>
    <mergeCell ref="J25:K25"/>
    <mergeCell ref="E26:F26"/>
    <mergeCell ref="H26:I26"/>
    <mergeCell ref="J26:K26"/>
    <mergeCell ref="E27:F27"/>
    <mergeCell ref="H27:I27"/>
    <mergeCell ref="J27:K27"/>
    <mergeCell ref="E22:F22"/>
    <mergeCell ref="H22:I22"/>
    <mergeCell ref="J22:K22"/>
    <mergeCell ref="E23:F23"/>
    <mergeCell ref="H23:I23"/>
    <mergeCell ref="J23:K23"/>
    <mergeCell ref="E24:F24"/>
    <mergeCell ref="H24:I24"/>
    <mergeCell ref="J24:K24"/>
    <mergeCell ref="E19:F19"/>
    <mergeCell ref="H19:I19"/>
    <mergeCell ref="J19:K19"/>
    <mergeCell ref="E20:F20"/>
    <mergeCell ref="H20:I20"/>
    <mergeCell ref="J20:K20"/>
    <mergeCell ref="E21:F21"/>
    <mergeCell ref="H21:I21"/>
    <mergeCell ref="J21:K21"/>
    <mergeCell ref="E16:F16"/>
    <mergeCell ref="H16:I16"/>
    <mergeCell ref="J16:K16"/>
    <mergeCell ref="E17:F17"/>
    <mergeCell ref="H17:I17"/>
    <mergeCell ref="J17:K17"/>
    <mergeCell ref="E18:F18"/>
    <mergeCell ref="H18:I18"/>
    <mergeCell ref="J18:K18"/>
    <mergeCell ref="E13:F13"/>
    <mergeCell ref="H13:I13"/>
    <mergeCell ref="J13:K13"/>
    <mergeCell ref="E14:F14"/>
    <mergeCell ref="H14:I14"/>
    <mergeCell ref="J14:K14"/>
    <mergeCell ref="E15:F15"/>
    <mergeCell ref="H15:I15"/>
    <mergeCell ref="J15:K15"/>
    <mergeCell ref="E10:F10"/>
    <mergeCell ref="H10:I10"/>
    <mergeCell ref="J10:K10"/>
    <mergeCell ref="E11:F11"/>
    <mergeCell ref="H11:I11"/>
    <mergeCell ref="J11:K11"/>
    <mergeCell ref="E12:F12"/>
    <mergeCell ref="H12:I12"/>
    <mergeCell ref="J12:K12"/>
    <mergeCell ref="E7:F7"/>
    <mergeCell ref="H7:I7"/>
    <mergeCell ref="J7:K7"/>
    <mergeCell ref="E8:F8"/>
    <mergeCell ref="H8:I8"/>
    <mergeCell ref="J8:K8"/>
    <mergeCell ref="E9:F9"/>
    <mergeCell ref="H9:I9"/>
    <mergeCell ref="J9:K9"/>
    <mergeCell ref="E4:F4"/>
    <mergeCell ref="H4:I4"/>
    <mergeCell ref="J4:K4"/>
    <mergeCell ref="E5:F5"/>
    <mergeCell ref="H5:I5"/>
    <mergeCell ref="J5:K5"/>
    <mergeCell ref="E6:F6"/>
    <mergeCell ref="H6:I6"/>
    <mergeCell ref="J6:K6"/>
    <mergeCell ref="E1:F1"/>
    <mergeCell ref="H1:I1"/>
    <mergeCell ref="J1:K1"/>
    <mergeCell ref="E2:F2"/>
    <mergeCell ref="H2:I2"/>
    <mergeCell ref="J2:K2"/>
    <mergeCell ref="E3:F3"/>
    <mergeCell ref="H3:I3"/>
    <mergeCell ref="J3:K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33"/>
  <sheetViews>
    <sheetView zoomScale="130" zoomScaleNormal="130" workbookViewId="0">
      <selection activeCell="E53" sqref="E53"/>
    </sheetView>
  </sheetViews>
  <sheetFormatPr defaultRowHeight="13" x14ac:dyDescent="0.3"/>
  <cols>
    <col min="1" max="1" width="1.796875" customWidth="1"/>
    <col min="2" max="2" width="3.09765625" customWidth="1"/>
    <col min="3" max="3" width="12.69921875" customWidth="1"/>
    <col min="4" max="4" width="3.59765625" customWidth="1"/>
    <col min="5" max="5" width="14.69921875" customWidth="1"/>
    <col min="6" max="6" width="2.69921875" customWidth="1"/>
    <col min="7" max="7" width="8.3984375" customWidth="1"/>
    <col min="8" max="8" width="10.69921875" customWidth="1"/>
    <col min="9" max="9" width="0.69921875" customWidth="1"/>
    <col min="10" max="10" width="6.8984375" customWidth="1"/>
    <col min="11" max="11" width="10.69921875" customWidth="1"/>
    <col min="12" max="12" width="7.59765625" customWidth="1"/>
    <col min="13" max="13" width="8.8984375" customWidth="1"/>
  </cols>
  <sheetData>
    <row r="1" spans="1:13" ht="6" customHeight="1" x14ac:dyDescent="0.3">
      <c r="A1" s="1" t="s">
        <v>2</v>
      </c>
      <c r="B1" s="2" t="s">
        <v>3</v>
      </c>
      <c r="C1" s="3" t="s">
        <v>4</v>
      </c>
      <c r="D1" s="20" t="s">
        <v>5</v>
      </c>
      <c r="E1" s="21"/>
      <c r="F1" s="22" t="s">
        <v>6</v>
      </c>
      <c r="G1" s="23"/>
      <c r="H1" s="4" t="s">
        <v>7</v>
      </c>
      <c r="I1" s="20" t="s">
        <v>8</v>
      </c>
      <c r="J1" s="21"/>
      <c r="K1" s="20" t="s">
        <v>9</v>
      </c>
      <c r="L1" s="21"/>
      <c r="M1" s="2" t="s">
        <v>10</v>
      </c>
    </row>
    <row r="2" spans="1:13" ht="6" customHeight="1" x14ac:dyDescent="0.3">
      <c r="A2" s="5">
        <v>1</v>
      </c>
      <c r="B2" s="6" t="s">
        <v>11</v>
      </c>
      <c r="C2" s="7" t="s">
        <v>3383</v>
      </c>
      <c r="D2" s="24" t="s">
        <v>3384</v>
      </c>
      <c r="E2" s="25"/>
      <c r="F2" s="24" t="s">
        <v>3385</v>
      </c>
      <c r="G2" s="25"/>
      <c r="H2" s="7" t="s">
        <v>3385</v>
      </c>
      <c r="I2" s="26">
        <v>31801</v>
      </c>
      <c r="J2" s="27"/>
      <c r="K2" s="24" t="s">
        <v>2740</v>
      </c>
      <c r="L2" s="25"/>
      <c r="M2" s="9">
        <v>198</v>
      </c>
    </row>
    <row r="3" spans="1:13" ht="6" customHeight="1" x14ac:dyDescent="0.3">
      <c r="A3" s="5">
        <v>2</v>
      </c>
      <c r="B3" s="6" t="s">
        <v>16</v>
      </c>
      <c r="C3" s="7" t="s">
        <v>3386</v>
      </c>
      <c r="D3" s="24" t="s">
        <v>3387</v>
      </c>
      <c r="E3" s="25"/>
      <c r="F3" s="24" t="s">
        <v>3388</v>
      </c>
      <c r="G3" s="25"/>
      <c r="H3" s="7" t="s">
        <v>3388</v>
      </c>
      <c r="I3" s="26">
        <v>32710</v>
      </c>
      <c r="J3" s="27"/>
      <c r="K3" s="24" t="s">
        <v>3389</v>
      </c>
      <c r="L3" s="25"/>
      <c r="M3" s="9">
        <v>180</v>
      </c>
    </row>
    <row r="4" spans="1:13" ht="6" customHeight="1" x14ac:dyDescent="0.3">
      <c r="A4" s="5">
        <v>3</v>
      </c>
      <c r="B4" s="6" t="s">
        <v>16</v>
      </c>
      <c r="C4" s="7" t="s">
        <v>3390</v>
      </c>
      <c r="D4" s="24" t="s">
        <v>3391</v>
      </c>
      <c r="E4" s="25"/>
      <c r="F4" s="24" t="s">
        <v>3392</v>
      </c>
      <c r="G4" s="25"/>
      <c r="H4" s="7" t="s">
        <v>3393</v>
      </c>
      <c r="I4" s="26">
        <v>36994</v>
      </c>
      <c r="J4" s="27"/>
      <c r="K4" s="24" t="s">
        <v>2740</v>
      </c>
      <c r="L4" s="25"/>
      <c r="M4" s="9">
        <v>183</v>
      </c>
    </row>
    <row r="5" spans="1:13" ht="6" customHeight="1" x14ac:dyDescent="0.3">
      <c r="A5" s="5">
        <v>4</v>
      </c>
      <c r="B5" s="6" t="s">
        <v>16</v>
      </c>
      <c r="C5" s="7" t="s">
        <v>3394</v>
      </c>
      <c r="D5" s="24" t="s">
        <v>3395</v>
      </c>
      <c r="E5" s="25"/>
      <c r="F5" s="24" t="s">
        <v>3396</v>
      </c>
      <c r="G5" s="25"/>
      <c r="H5" s="7" t="s">
        <v>3397</v>
      </c>
      <c r="I5" s="26">
        <v>34083</v>
      </c>
      <c r="J5" s="27"/>
      <c r="K5" s="24" t="s">
        <v>64</v>
      </c>
      <c r="L5" s="25"/>
      <c r="M5" s="9">
        <v>181</v>
      </c>
    </row>
    <row r="6" spans="1:13" ht="6" customHeight="1" x14ac:dyDescent="0.3">
      <c r="A6" s="5">
        <v>5</v>
      </c>
      <c r="B6" s="6" t="s">
        <v>16</v>
      </c>
      <c r="C6" s="7" t="s">
        <v>3398</v>
      </c>
      <c r="D6" s="24" t="s">
        <v>3399</v>
      </c>
      <c r="E6" s="25"/>
      <c r="F6" s="24" t="s">
        <v>3400</v>
      </c>
      <c r="G6" s="25"/>
      <c r="H6" s="7" t="s">
        <v>3400</v>
      </c>
      <c r="I6" s="26">
        <v>35739</v>
      </c>
      <c r="J6" s="27"/>
      <c r="K6" s="24" t="s">
        <v>3401</v>
      </c>
      <c r="L6" s="25"/>
      <c r="M6" s="9">
        <v>190</v>
      </c>
    </row>
    <row r="7" spans="1:13" ht="6" customHeight="1" x14ac:dyDescent="0.3">
      <c r="A7" s="5">
        <v>6</v>
      </c>
      <c r="B7" s="6" t="s">
        <v>16</v>
      </c>
      <c r="C7" s="7" t="s">
        <v>3402</v>
      </c>
      <c r="D7" s="24" t="s">
        <v>3403</v>
      </c>
      <c r="E7" s="25"/>
      <c r="F7" s="24" t="s">
        <v>3404</v>
      </c>
      <c r="G7" s="25"/>
      <c r="H7" s="7" t="s">
        <v>3404</v>
      </c>
      <c r="I7" s="26">
        <v>35725</v>
      </c>
      <c r="J7" s="27"/>
      <c r="K7" s="24" t="s">
        <v>261</v>
      </c>
      <c r="L7" s="25"/>
      <c r="M7" s="9">
        <v>193</v>
      </c>
    </row>
    <row r="8" spans="1:13" ht="6" customHeight="1" x14ac:dyDescent="0.3">
      <c r="A8" s="5">
        <v>7</v>
      </c>
      <c r="B8" s="6" t="s">
        <v>29</v>
      </c>
      <c r="C8" s="7" t="s">
        <v>3405</v>
      </c>
      <c r="D8" s="24" t="s">
        <v>3362</v>
      </c>
      <c r="E8" s="25"/>
      <c r="F8" s="24" t="s">
        <v>3406</v>
      </c>
      <c r="G8" s="25"/>
      <c r="H8" s="7" t="s">
        <v>3406</v>
      </c>
      <c r="I8" s="26">
        <v>32946</v>
      </c>
      <c r="J8" s="27"/>
      <c r="K8" s="24" t="s">
        <v>581</v>
      </c>
      <c r="L8" s="25"/>
      <c r="M8" s="9">
        <v>170</v>
      </c>
    </row>
    <row r="9" spans="1:13" ht="6" customHeight="1" x14ac:dyDescent="0.3">
      <c r="A9" s="5">
        <v>8</v>
      </c>
      <c r="B9" s="6" t="s">
        <v>29</v>
      </c>
      <c r="C9" s="7" t="s">
        <v>3407</v>
      </c>
      <c r="D9" s="24" t="s">
        <v>3408</v>
      </c>
      <c r="E9" s="25"/>
      <c r="F9" s="24" t="s">
        <v>1271</v>
      </c>
      <c r="G9" s="25"/>
      <c r="H9" s="7" t="s">
        <v>1271</v>
      </c>
      <c r="I9" s="26">
        <v>35511</v>
      </c>
      <c r="J9" s="27"/>
      <c r="K9" s="24" t="s">
        <v>2414</v>
      </c>
      <c r="L9" s="25"/>
      <c r="M9" s="9">
        <v>173</v>
      </c>
    </row>
    <row r="10" spans="1:13" ht="6" customHeight="1" x14ac:dyDescent="0.3">
      <c r="A10" s="5">
        <v>9</v>
      </c>
      <c r="B10" s="6" t="s">
        <v>45</v>
      </c>
      <c r="C10" s="7" t="s">
        <v>3409</v>
      </c>
      <c r="D10" s="24" t="s">
        <v>3410</v>
      </c>
      <c r="E10" s="25"/>
      <c r="F10" s="24" t="s">
        <v>3359</v>
      </c>
      <c r="G10" s="25"/>
      <c r="H10" s="7" t="s">
        <v>3359</v>
      </c>
      <c r="I10" s="26">
        <v>37034</v>
      </c>
      <c r="J10" s="27"/>
      <c r="K10" s="24" t="s">
        <v>2740</v>
      </c>
      <c r="L10" s="25"/>
      <c r="M10" s="9">
        <v>179</v>
      </c>
    </row>
    <row r="11" spans="1:13" ht="6" customHeight="1" x14ac:dyDescent="0.3">
      <c r="A11" s="5">
        <v>10</v>
      </c>
      <c r="B11" s="6" t="s">
        <v>29</v>
      </c>
      <c r="C11" s="7" t="s">
        <v>3411</v>
      </c>
      <c r="D11" s="24" t="s">
        <v>3412</v>
      </c>
      <c r="E11" s="25"/>
      <c r="F11" s="24" t="s">
        <v>3413</v>
      </c>
      <c r="G11" s="25"/>
      <c r="H11" s="7" t="s">
        <v>3413</v>
      </c>
      <c r="I11" s="26">
        <v>33233</v>
      </c>
      <c r="J11" s="27"/>
      <c r="K11" s="24" t="s">
        <v>968</v>
      </c>
      <c r="L11" s="25"/>
      <c r="M11" s="9">
        <v>178</v>
      </c>
    </row>
    <row r="12" spans="1:13" ht="6" customHeight="1" x14ac:dyDescent="0.3">
      <c r="A12" s="5">
        <v>11</v>
      </c>
      <c r="B12" s="6" t="s">
        <v>45</v>
      </c>
      <c r="C12" s="7" t="s">
        <v>3414</v>
      </c>
      <c r="D12" s="24" t="s">
        <v>3415</v>
      </c>
      <c r="E12" s="25"/>
      <c r="F12" s="24" t="s">
        <v>3416</v>
      </c>
      <c r="G12" s="25"/>
      <c r="H12" s="7" t="s">
        <v>3416</v>
      </c>
      <c r="I12" s="26">
        <v>32705</v>
      </c>
      <c r="J12" s="27"/>
      <c r="K12" s="24" t="s">
        <v>1089</v>
      </c>
      <c r="L12" s="25"/>
      <c r="M12" s="9">
        <v>186</v>
      </c>
    </row>
    <row r="13" spans="1:13" ht="6" customHeight="1" x14ac:dyDescent="0.3">
      <c r="A13" s="5">
        <v>12</v>
      </c>
      <c r="B13" s="6" t="s">
        <v>11</v>
      </c>
      <c r="C13" s="7" t="s">
        <v>3417</v>
      </c>
      <c r="D13" s="24" t="s">
        <v>198</v>
      </c>
      <c r="E13" s="25"/>
      <c r="F13" s="24" t="s">
        <v>3418</v>
      </c>
      <c r="G13" s="25"/>
      <c r="H13" s="7" t="s">
        <v>3418</v>
      </c>
      <c r="I13" s="26">
        <v>34142</v>
      </c>
      <c r="J13" s="27"/>
      <c r="K13" s="24" t="s">
        <v>265</v>
      </c>
      <c r="L13" s="25"/>
      <c r="M13" s="9">
        <v>191</v>
      </c>
    </row>
    <row r="14" spans="1:13" ht="6" customHeight="1" x14ac:dyDescent="0.3">
      <c r="A14" s="5">
        <v>13</v>
      </c>
      <c r="B14" s="6" t="s">
        <v>45</v>
      </c>
      <c r="C14" s="7" t="s">
        <v>3419</v>
      </c>
      <c r="D14" s="24" t="s">
        <v>3420</v>
      </c>
      <c r="E14" s="25"/>
      <c r="F14" s="24" t="s">
        <v>3335</v>
      </c>
      <c r="G14" s="25"/>
      <c r="H14" s="7" t="s">
        <v>3335</v>
      </c>
      <c r="I14" s="26">
        <v>33824</v>
      </c>
      <c r="J14" s="27"/>
      <c r="K14" s="24" t="s">
        <v>3401</v>
      </c>
      <c r="L14" s="25"/>
      <c r="M14" s="9">
        <v>196</v>
      </c>
    </row>
    <row r="15" spans="1:13" ht="6" customHeight="1" x14ac:dyDescent="0.3">
      <c r="A15" s="5">
        <v>14</v>
      </c>
      <c r="B15" s="6" t="s">
        <v>16</v>
      </c>
      <c r="C15" s="7" t="s">
        <v>3421</v>
      </c>
      <c r="D15" s="24" t="s">
        <v>3422</v>
      </c>
      <c r="E15" s="25"/>
      <c r="F15" s="24" t="s">
        <v>3423</v>
      </c>
      <c r="G15" s="25"/>
      <c r="H15" s="7" t="s">
        <v>3423</v>
      </c>
      <c r="I15" s="26">
        <v>34965</v>
      </c>
      <c r="J15" s="27"/>
      <c r="K15" s="24" t="s">
        <v>3424</v>
      </c>
      <c r="L15" s="25"/>
      <c r="M15" s="9">
        <v>175</v>
      </c>
    </row>
    <row r="16" spans="1:13" ht="6" customHeight="1" x14ac:dyDescent="0.3">
      <c r="A16" s="5">
        <v>15</v>
      </c>
      <c r="B16" s="6" t="s">
        <v>16</v>
      </c>
      <c r="C16" s="7" t="s">
        <v>3425</v>
      </c>
      <c r="D16" s="24" t="s">
        <v>3426</v>
      </c>
      <c r="E16" s="25"/>
      <c r="F16" s="24" t="s">
        <v>3427</v>
      </c>
      <c r="G16" s="25"/>
      <c r="H16" s="7" t="s">
        <v>3427</v>
      </c>
      <c r="I16" s="26">
        <v>36783</v>
      </c>
      <c r="J16" s="27"/>
      <c r="K16" s="24" t="s">
        <v>2329</v>
      </c>
      <c r="L16" s="25"/>
      <c r="M16" s="9">
        <v>183</v>
      </c>
    </row>
    <row r="17" spans="1:13" ht="6" customHeight="1" x14ac:dyDescent="0.3">
      <c r="A17" s="5">
        <v>16</v>
      </c>
      <c r="B17" s="6" t="s">
        <v>29</v>
      </c>
      <c r="C17" s="7" t="s">
        <v>3428</v>
      </c>
      <c r="D17" s="24" t="s">
        <v>3429</v>
      </c>
      <c r="E17" s="25"/>
      <c r="F17" s="24" t="s">
        <v>3430</v>
      </c>
      <c r="G17" s="25"/>
      <c r="H17" s="7" t="s">
        <v>3430</v>
      </c>
      <c r="I17" s="26">
        <v>35433</v>
      </c>
      <c r="J17" s="27"/>
      <c r="K17" s="24" t="s">
        <v>3431</v>
      </c>
      <c r="L17" s="25"/>
      <c r="M17" s="9">
        <v>185</v>
      </c>
    </row>
    <row r="18" spans="1:13" ht="6" customHeight="1" x14ac:dyDescent="0.3">
      <c r="A18" s="5">
        <v>17</v>
      </c>
      <c r="B18" s="6" t="s">
        <v>16</v>
      </c>
      <c r="C18" s="7" t="s">
        <v>3432</v>
      </c>
      <c r="D18" s="24" t="s">
        <v>3433</v>
      </c>
      <c r="E18" s="25"/>
      <c r="F18" s="24" t="s">
        <v>3434</v>
      </c>
      <c r="G18" s="25"/>
      <c r="H18" s="7" t="s">
        <v>3434</v>
      </c>
      <c r="I18" s="26">
        <v>34671</v>
      </c>
      <c r="J18" s="27"/>
      <c r="K18" s="24" t="s">
        <v>3316</v>
      </c>
      <c r="L18" s="25"/>
      <c r="M18" s="9">
        <v>185</v>
      </c>
    </row>
    <row r="19" spans="1:13" ht="6" customHeight="1" x14ac:dyDescent="0.3">
      <c r="A19" s="5">
        <v>18</v>
      </c>
      <c r="B19" s="6" t="s">
        <v>29</v>
      </c>
      <c r="C19" s="7" t="s">
        <v>3435</v>
      </c>
      <c r="D19" s="24" t="s">
        <v>3436</v>
      </c>
      <c r="E19" s="25"/>
      <c r="F19" s="24" t="s">
        <v>3392</v>
      </c>
      <c r="G19" s="25"/>
      <c r="H19" s="7" t="s">
        <v>3437</v>
      </c>
      <c r="I19" s="26">
        <v>34251</v>
      </c>
      <c r="J19" s="27"/>
      <c r="K19" s="24" t="s">
        <v>3438</v>
      </c>
      <c r="L19" s="25"/>
      <c r="M19" s="9">
        <v>168</v>
      </c>
    </row>
    <row r="20" spans="1:13" ht="6" customHeight="1" x14ac:dyDescent="0.3">
      <c r="A20" s="5">
        <v>19</v>
      </c>
      <c r="B20" s="6" t="s">
        <v>45</v>
      </c>
      <c r="C20" s="7" t="s">
        <v>3439</v>
      </c>
      <c r="D20" s="24" t="s">
        <v>3440</v>
      </c>
      <c r="E20" s="25"/>
      <c r="F20" s="24" t="s">
        <v>3441</v>
      </c>
      <c r="G20" s="25"/>
      <c r="H20" s="7" t="s">
        <v>3441</v>
      </c>
      <c r="I20" s="26">
        <v>36158</v>
      </c>
      <c r="J20" s="27"/>
      <c r="K20" s="24" t="s">
        <v>3442</v>
      </c>
      <c r="L20" s="25"/>
      <c r="M20" s="9">
        <v>182</v>
      </c>
    </row>
    <row r="21" spans="1:13" ht="6" customHeight="1" x14ac:dyDescent="0.3">
      <c r="A21" s="5">
        <v>20</v>
      </c>
      <c r="B21" s="6" t="s">
        <v>45</v>
      </c>
      <c r="C21" s="7" t="s">
        <v>3443</v>
      </c>
      <c r="D21" s="24" t="s">
        <v>3444</v>
      </c>
      <c r="E21" s="25"/>
      <c r="F21" s="24" t="s">
        <v>3445</v>
      </c>
      <c r="G21" s="25"/>
      <c r="H21" s="7" t="s">
        <v>3445</v>
      </c>
      <c r="I21" s="26">
        <v>35744</v>
      </c>
      <c r="J21" s="27"/>
      <c r="K21" s="24" t="s">
        <v>2414</v>
      </c>
      <c r="L21" s="25"/>
      <c r="M21" s="9">
        <v>171</v>
      </c>
    </row>
    <row r="22" spans="1:13" ht="6" customHeight="1" x14ac:dyDescent="0.3">
      <c r="A22" s="5">
        <v>21</v>
      </c>
      <c r="B22" s="6" t="s">
        <v>11</v>
      </c>
      <c r="C22" s="7" t="s">
        <v>3446</v>
      </c>
      <c r="D22" s="24" t="s">
        <v>3447</v>
      </c>
      <c r="E22" s="25"/>
      <c r="F22" s="24" t="s">
        <v>681</v>
      </c>
      <c r="G22" s="25"/>
      <c r="H22" s="7" t="s">
        <v>3448</v>
      </c>
      <c r="I22" s="26">
        <v>33802</v>
      </c>
      <c r="J22" s="27"/>
      <c r="K22" s="24" t="s">
        <v>2741</v>
      </c>
      <c r="L22" s="25"/>
      <c r="M22" s="9">
        <v>185</v>
      </c>
    </row>
    <row r="23" spans="1:13" ht="6" customHeight="1" x14ac:dyDescent="0.3">
      <c r="A23" s="5">
        <v>22</v>
      </c>
      <c r="B23" s="6" t="s">
        <v>29</v>
      </c>
      <c r="C23" s="7" t="s">
        <v>3449</v>
      </c>
      <c r="D23" s="24" t="s">
        <v>3450</v>
      </c>
      <c r="E23" s="25"/>
      <c r="F23" s="24" t="s">
        <v>3451</v>
      </c>
      <c r="G23" s="25"/>
      <c r="H23" s="7" t="s">
        <v>3451</v>
      </c>
      <c r="I23" s="26">
        <v>36185</v>
      </c>
      <c r="J23" s="27"/>
      <c r="K23" s="24" t="s">
        <v>3452</v>
      </c>
      <c r="L23" s="25"/>
      <c r="M23" s="9">
        <v>185</v>
      </c>
    </row>
    <row r="24" spans="1:13" ht="6" customHeight="1" x14ac:dyDescent="0.3">
      <c r="A24" s="5">
        <v>23</v>
      </c>
      <c r="B24" s="6" t="s">
        <v>29</v>
      </c>
      <c r="C24" s="7" t="s">
        <v>3453</v>
      </c>
      <c r="D24" s="24" t="s">
        <v>3454</v>
      </c>
      <c r="E24" s="25"/>
      <c r="F24" s="24" t="s">
        <v>3455</v>
      </c>
      <c r="G24" s="25"/>
      <c r="H24" s="7" t="s">
        <v>3455</v>
      </c>
      <c r="I24" s="26">
        <v>36847</v>
      </c>
      <c r="J24" s="27"/>
      <c r="K24" s="24" t="s">
        <v>193</v>
      </c>
      <c r="L24" s="25"/>
      <c r="M24" s="9">
        <v>180</v>
      </c>
    </row>
    <row r="25" spans="1:13" ht="6" customHeight="1" x14ac:dyDescent="0.3">
      <c r="A25" s="5">
        <v>24</v>
      </c>
      <c r="B25" s="6" t="s">
        <v>16</v>
      </c>
      <c r="C25" s="7" t="s">
        <v>3456</v>
      </c>
      <c r="D25" s="24" t="s">
        <v>3457</v>
      </c>
      <c r="E25" s="25"/>
      <c r="F25" s="24" t="s">
        <v>3458</v>
      </c>
      <c r="G25" s="25"/>
      <c r="H25" s="7" t="s">
        <v>3458</v>
      </c>
      <c r="I25" s="26">
        <v>36676</v>
      </c>
      <c r="J25" s="27"/>
      <c r="K25" s="24" t="s">
        <v>581</v>
      </c>
      <c r="L25" s="25"/>
      <c r="M25" s="9">
        <v>186</v>
      </c>
    </row>
    <row r="26" spans="1:13" ht="6" customHeight="1" x14ac:dyDescent="0.3">
      <c r="A26" s="5">
        <v>25</v>
      </c>
      <c r="B26" s="6" t="s">
        <v>16</v>
      </c>
      <c r="C26" s="7" t="s">
        <v>3459</v>
      </c>
      <c r="D26" s="24" t="s">
        <v>3460</v>
      </c>
      <c r="E26" s="25"/>
      <c r="F26" s="24" t="s">
        <v>3461</v>
      </c>
      <c r="G26" s="25"/>
      <c r="H26" s="7" t="s">
        <v>3461</v>
      </c>
      <c r="I26" s="26">
        <v>37373</v>
      </c>
      <c r="J26" s="27"/>
      <c r="K26" s="24" t="s">
        <v>3442</v>
      </c>
      <c r="L26" s="25"/>
      <c r="M26" s="9">
        <v>169</v>
      </c>
    </row>
    <row r="27" spans="1:13" ht="6" customHeight="1" x14ac:dyDescent="0.3">
      <c r="A27" s="5">
        <v>26</v>
      </c>
      <c r="B27" s="6" t="s">
        <v>29</v>
      </c>
      <c r="C27" s="7" t="s">
        <v>3462</v>
      </c>
      <c r="D27" s="24" t="s">
        <v>3463</v>
      </c>
      <c r="E27" s="25"/>
      <c r="F27" s="24" t="s">
        <v>3464</v>
      </c>
      <c r="G27" s="25"/>
      <c r="H27" s="7" t="s">
        <v>3464</v>
      </c>
      <c r="I27" s="26">
        <v>36486</v>
      </c>
      <c r="J27" s="27"/>
      <c r="K27" s="24" t="s">
        <v>3465</v>
      </c>
      <c r="L27" s="25"/>
      <c r="M27" s="9">
        <v>175</v>
      </c>
    </row>
    <row r="28" spans="1:13" ht="6" customHeight="1" x14ac:dyDescent="0.3">
      <c r="A28" s="20" t="s">
        <v>110</v>
      </c>
      <c r="B28" s="28"/>
      <c r="C28" s="28"/>
      <c r="D28" s="21"/>
      <c r="E28" s="20" t="s">
        <v>111</v>
      </c>
      <c r="F28" s="21"/>
      <c r="G28" s="20" t="s">
        <v>5</v>
      </c>
      <c r="H28" s="28"/>
      <c r="I28" s="21"/>
      <c r="J28" s="20" t="s">
        <v>6</v>
      </c>
      <c r="K28" s="21"/>
      <c r="L28" s="20" t="s">
        <v>112</v>
      </c>
      <c r="M28" s="21"/>
    </row>
    <row r="29" spans="1:13" ht="6" customHeight="1" x14ac:dyDescent="0.3">
      <c r="A29" s="24" t="s">
        <v>113</v>
      </c>
      <c r="B29" s="29"/>
      <c r="C29" s="29"/>
      <c r="D29" s="25"/>
      <c r="E29" s="24" t="s">
        <v>3466</v>
      </c>
      <c r="F29" s="25"/>
      <c r="G29" s="24" t="s">
        <v>3467</v>
      </c>
      <c r="H29" s="29"/>
      <c r="I29" s="25"/>
      <c r="J29" s="24" t="s">
        <v>3468</v>
      </c>
      <c r="K29" s="25"/>
      <c r="L29" s="24" t="s">
        <v>1292</v>
      </c>
      <c r="M29" s="25"/>
    </row>
    <row r="30" spans="1:13" ht="6" customHeight="1" x14ac:dyDescent="0.3">
      <c r="A30" s="24" t="s">
        <v>118</v>
      </c>
      <c r="B30" s="29"/>
      <c r="C30" s="29"/>
      <c r="D30" s="25"/>
      <c r="E30" s="24" t="s">
        <v>3469</v>
      </c>
      <c r="F30" s="25"/>
      <c r="G30" s="24" t="s">
        <v>3470</v>
      </c>
      <c r="H30" s="29"/>
      <c r="I30" s="25"/>
      <c r="J30" s="24" t="s">
        <v>3471</v>
      </c>
      <c r="K30" s="25"/>
      <c r="L30" s="24" t="s">
        <v>1292</v>
      </c>
      <c r="M30" s="25"/>
    </row>
    <row r="31" spans="1:13" ht="6" customHeight="1" x14ac:dyDescent="0.3">
      <c r="A31" s="24" t="s">
        <v>118</v>
      </c>
      <c r="B31" s="29"/>
      <c r="C31" s="29"/>
      <c r="D31" s="25"/>
      <c r="E31" s="24" t="s">
        <v>3472</v>
      </c>
      <c r="F31" s="25"/>
      <c r="G31" s="24" t="s">
        <v>3473</v>
      </c>
      <c r="H31" s="29"/>
      <c r="I31" s="25"/>
      <c r="J31" s="24" t="s">
        <v>3474</v>
      </c>
      <c r="K31" s="25"/>
      <c r="L31" s="24" t="s">
        <v>1292</v>
      </c>
      <c r="M31" s="25"/>
    </row>
    <row r="32" spans="1:13" ht="6" customHeight="1" x14ac:dyDescent="0.3">
      <c r="A32" s="24" t="s">
        <v>131</v>
      </c>
      <c r="B32" s="29"/>
      <c r="C32" s="29"/>
      <c r="D32" s="25"/>
      <c r="E32" s="24" t="s">
        <v>3475</v>
      </c>
      <c r="F32" s="25"/>
      <c r="G32" s="24" t="s">
        <v>3476</v>
      </c>
      <c r="H32" s="29"/>
      <c r="I32" s="25"/>
      <c r="J32" s="24" t="s">
        <v>3423</v>
      </c>
      <c r="K32" s="25"/>
      <c r="L32" s="24" t="s">
        <v>1292</v>
      </c>
      <c r="M32" s="25"/>
    </row>
    <row r="33" spans="1:13" ht="10" customHeight="1" x14ac:dyDescent="0.3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7"/>
    </row>
  </sheetData>
  <mergeCells count="134">
    <mergeCell ref="A32:D32"/>
    <mergeCell ref="E32:F32"/>
    <mergeCell ref="G32:I32"/>
    <mergeCell ref="J32:K32"/>
    <mergeCell ref="L32:M32"/>
    <mergeCell ref="A33:M33"/>
    <mergeCell ref="A30:D30"/>
    <mergeCell ref="E30:F30"/>
    <mergeCell ref="G30:I30"/>
    <mergeCell ref="J30:K30"/>
    <mergeCell ref="L30:M30"/>
    <mergeCell ref="A31:D31"/>
    <mergeCell ref="E31:F31"/>
    <mergeCell ref="G31:I31"/>
    <mergeCell ref="J31:K31"/>
    <mergeCell ref="L31:M31"/>
    <mergeCell ref="A28:D28"/>
    <mergeCell ref="E28:F28"/>
    <mergeCell ref="G28:I28"/>
    <mergeCell ref="J28:K28"/>
    <mergeCell ref="L28:M28"/>
    <mergeCell ref="A29:D29"/>
    <mergeCell ref="E29:F29"/>
    <mergeCell ref="G29:I29"/>
    <mergeCell ref="J29:K29"/>
    <mergeCell ref="L29:M29"/>
    <mergeCell ref="D25:E25"/>
    <mergeCell ref="F25:G25"/>
    <mergeCell ref="I25:J25"/>
    <mergeCell ref="K25:L25"/>
    <mergeCell ref="D26:E26"/>
    <mergeCell ref="F26:G26"/>
    <mergeCell ref="I26:J26"/>
    <mergeCell ref="K26:L26"/>
    <mergeCell ref="D27:E27"/>
    <mergeCell ref="F27:G27"/>
    <mergeCell ref="I27:J27"/>
    <mergeCell ref="K27:L27"/>
    <mergeCell ref="D22:E22"/>
    <mergeCell ref="F22:G22"/>
    <mergeCell ref="I22:J22"/>
    <mergeCell ref="K22:L22"/>
    <mergeCell ref="D23:E23"/>
    <mergeCell ref="F23:G23"/>
    <mergeCell ref="I23:J23"/>
    <mergeCell ref="K23:L23"/>
    <mergeCell ref="D24:E24"/>
    <mergeCell ref="F24:G24"/>
    <mergeCell ref="I24:J24"/>
    <mergeCell ref="K24:L24"/>
    <mergeCell ref="D19:E19"/>
    <mergeCell ref="F19:G19"/>
    <mergeCell ref="I19:J19"/>
    <mergeCell ref="K19:L19"/>
    <mergeCell ref="D20:E20"/>
    <mergeCell ref="F20:G20"/>
    <mergeCell ref="I20:J20"/>
    <mergeCell ref="K20:L20"/>
    <mergeCell ref="D21:E21"/>
    <mergeCell ref="F21:G21"/>
    <mergeCell ref="I21:J21"/>
    <mergeCell ref="K21:L21"/>
    <mergeCell ref="D16:E16"/>
    <mergeCell ref="F16:G16"/>
    <mergeCell ref="I16:J16"/>
    <mergeCell ref="K16:L16"/>
    <mergeCell ref="D17:E17"/>
    <mergeCell ref="F17:G17"/>
    <mergeCell ref="I17:J17"/>
    <mergeCell ref="K17:L17"/>
    <mergeCell ref="D18:E18"/>
    <mergeCell ref="F18:G18"/>
    <mergeCell ref="I18:J18"/>
    <mergeCell ref="K18:L18"/>
    <mergeCell ref="D13:E13"/>
    <mergeCell ref="F13:G13"/>
    <mergeCell ref="I13:J13"/>
    <mergeCell ref="K13:L13"/>
    <mergeCell ref="D14:E14"/>
    <mergeCell ref="F14:G14"/>
    <mergeCell ref="I14:J14"/>
    <mergeCell ref="K14:L14"/>
    <mergeCell ref="D15:E15"/>
    <mergeCell ref="F15:G15"/>
    <mergeCell ref="I15:J15"/>
    <mergeCell ref="K15:L15"/>
    <mergeCell ref="D10:E10"/>
    <mergeCell ref="F10:G10"/>
    <mergeCell ref="I10:J10"/>
    <mergeCell ref="K10:L10"/>
    <mergeCell ref="D11:E11"/>
    <mergeCell ref="F11:G11"/>
    <mergeCell ref="I11:J11"/>
    <mergeCell ref="K11:L11"/>
    <mergeCell ref="D12:E12"/>
    <mergeCell ref="F12:G12"/>
    <mergeCell ref="I12:J12"/>
    <mergeCell ref="K12:L12"/>
    <mergeCell ref="D7:E7"/>
    <mergeCell ref="F7:G7"/>
    <mergeCell ref="I7:J7"/>
    <mergeCell ref="K7:L7"/>
    <mergeCell ref="D8:E8"/>
    <mergeCell ref="F8:G8"/>
    <mergeCell ref="I8:J8"/>
    <mergeCell ref="K8:L8"/>
    <mergeCell ref="D9:E9"/>
    <mergeCell ref="F9:G9"/>
    <mergeCell ref="I9:J9"/>
    <mergeCell ref="K9:L9"/>
    <mergeCell ref="D4:E4"/>
    <mergeCell ref="F4:G4"/>
    <mergeCell ref="I4:J4"/>
    <mergeCell ref="K4:L4"/>
    <mergeCell ref="D5:E5"/>
    <mergeCell ref="F5:G5"/>
    <mergeCell ref="I5:J5"/>
    <mergeCell ref="K5:L5"/>
    <mergeCell ref="D6:E6"/>
    <mergeCell ref="F6:G6"/>
    <mergeCell ref="I6:J6"/>
    <mergeCell ref="K6:L6"/>
    <mergeCell ref="D1:E1"/>
    <mergeCell ref="F1:G1"/>
    <mergeCell ref="I1:J1"/>
    <mergeCell ref="K1:L1"/>
    <mergeCell ref="D2:E2"/>
    <mergeCell ref="F2:G2"/>
    <mergeCell ref="I2:J2"/>
    <mergeCell ref="K2:L2"/>
    <mergeCell ref="D3:E3"/>
    <mergeCell ref="F3:G3"/>
    <mergeCell ref="I3:J3"/>
    <mergeCell ref="K3:L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C88B-20C9-442F-ADF3-BB79622435DA}">
  <dimension ref="B1:N832"/>
  <sheetViews>
    <sheetView tabSelected="1" topLeftCell="B799" workbookViewId="0">
      <selection activeCell="N2" sqref="N2:N832"/>
    </sheetView>
  </sheetViews>
  <sheetFormatPr defaultRowHeight="13" x14ac:dyDescent="0.3"/>
  <cols>
    <col min="4" max="4" width="29" bestFit="1" customWidth="1"/>
    <col min="5" max="5" width="9.59765625" customWidth="1"/>
    <col min="6" max="6" width="9" customWidth="1"/>
    <col min="7" max="7" width="8.796875" customWidth="1"/>
    <col min="8" max="8" width="10.296875" customWidth="1"/>
    <col min="13" max="13" width="8.796875" customWidth="1"/>
    <col min="14" max="14" width="79.59765625" bestFit="1" customWidth="1"/>
  </cols>
  <sheetData>
    <row r="1" spans="2:14" x14ac:dyDescent="0.3">
      <c r="B1" s="12" t="s">
        <v>3477</v>
      </c>
      <c r="C1" s="12" t="s">
        <v>3478</v>
      </c>
      <c r="D1" s="12" t="s">
        <v>3479</v>
      </c>
      <c r="E1" s="12" t="s">
        <v>3481</v>
      </c>
      <c r="F1" s="12" t="s">
        <v>3482</v>
      </c>
      <c r="G1" s="12" t="s">
        <v>3483</v>
      </c>
      <c r="H1" s="12" t="s">
        <v>3480</v>
      </c>
      <c r="I1" s="12" t="s">
        <v>3484</v>
      </c>
      <c r="J1" s="12" t="s">
        <v>3484</v>
      </c>
      <c r="K1" s="12"/>
      <c r="M1" s="12"/>
    </row>
    <row r="2" spans="2:14" x14ac:dyDescent="0.3">
      <c r="B2">
        <v>1</v>
      </c>
      <c r="C2" s="13">
        <f>'Table 1'!A4</f>
        <v>1</v>
      </c>
      <c r="D2" t="str">
        <f>'Table 1'!C4</f>
        <v>ARMANI Franco</v>
      </c>
      <c r="E2">
        <f>IF(DAY('Table 1'!I4)&lt;10,"0"&amp;DAY('Table 1'!I4),DAY('Table 1'!I4))</f>
        <v>16</v>
      </c>
      <c r="F2">
        <f>IF(MONTH('Table 1'!I4)&lt;10,"0"&amp;MONTH('Table 1'!I4),MONTH('Table 1'!I4))</f>
        <v>10</v>
      </c>
      <c r="G2">
        <f>YEAR('Table 1'!I4)</f>
        <v>1986</v>
      </c>
      <c r="H2" t="str">
        <f>G2&amp;"-"&amp;F2&amp;"-"&amp;E2</f>
        <v>1986-10-16</v>
      </c>
      <c r="I2" t="str">
        <f>'Table 1'!B4</f>
        <v>GK</v>
      </c>
      <c r="J2">
        <f>IF(I2="GK",1,IF(I2="DF",2,IF(I2="MF",3,IF(I2="FW",4,0))))</f>
        <v>1</v>
      </c>
      <c r="K2">
        <v>1</v>
      </c>
      <c r="L2" t="str">
        <f>VLOOKUP(K2,Seleções!$A$1:$B$33,2,0)</f>
        <v>Argentina</v>
      </c>
      <c r="N2" t="str">
        <f>"INSERT INTO Jogador VALUES("&amp;B2&amp;","&amp;C2&amp;","&amp;"'"&amp;D2&amp;"','"&amp;H2&amp;"',"&amp;J2&amp;","&amp;K2&amp;");"</f>
        <v>INSERT INTO Jogador VALUES(1,1,'ARMANI Franco','1986-10-16',1,1);</v>
      </c>
    </row>
    <row r="3" spans="2:14" x14ac:dyDescent="0.3">
      <c r="B3">
        <v>2</v>
      </c>
      <c r="C3" s="13">
        <f>'Table 1'!A5</f>
        <v>2</v>
      </c>
      <c r="D3" t="str">
        <f>'Table 1'!C5</f>
        <v>FOYTH Juan</v>
      </c>
      <c r="E3">
        <f>IF(DAY('Table 1'!I5)&lt;10,"0"&amp;DAY('Table 1'!I5),DAY('Table 1'!I5))</f>
        <v>12</v>
      </c>
      <c r="F3" t="str">
        <f>IF(MONTH('Table 1'!I5)&lt;10,"0"&amp;MONTH('Table 1'!I5),MONTH('Table 1'!I5))</f>
        <v>01</v>
      </c>
      <c r="G3">
        <f>YEAR('Table 1'!I5)</f>
        <v>1998</v>
      </c>
      <c r="H3" t="str">
        <f t="shared" ref="H3:H66" si="0">G3&amp;"-"&amp;F3&amp;"-"&amp;E3</f>
        <v>1998-01-12</v>
      </c>
      <c r="I3" t="str">
        <f>'Table 1'!B5</f>
        <v>DF</v>
      </c>
      <c r="J3">
        <f t="shared" ref="J3:J66" si="1">IF(I3="GK",1,IF(I3="DF",2,IF(I3="MF",3,IF(I3="FW",4,0))))</f>
        <v>2</v>
      </c>
      <c r="K3">
        <v>1</v>
      </c>
      <c r="L3" t="str">
        <f>VLOOKUP(K3,Seleções!$A$1:$B$33,2,0)</f>
        <v>Argentina</v>
      </c>
      <c r="N3" t="str">
        <f t="shared" ref="N3:N66" si="2">"INSERT INTO Jogador VALUES("&amp;B3&amp;","&amp;C3&amp;","&amp;"'"&amp;D3&amp;"','"&amp;H3&amp;"',"&amp;J3&amp;","&amp;K3&amp;");"</f>
        <v>INSERT INTO Jogador VALUES(2,2,'FOYTH Juan','1998-01-12',2,1);</v>
      </c>
    </row>
    <row r="4" spans="2:14" x14ac:dyDescent="0.3">
      <c r="B4">
        <v>3</v>
      </c>
      <c r="C4" s="13">
        <f>'Table 1'!A6</f>
        <v>3</v>
      </c>
      <c r="D4" t="str">
        <f>'Table 1'!C6</f>
        <v>TAGLIAFICO Nicolas</v>
      </c>
      <c r="E4">
        <f>IF(DAY('Table 1'!I6)&lt;10,"0"&amp;DAY('Table 1'!I6),DAY('Table 1'!I6))</f>
        <v>31</v>
      </c>
      <c r="F4" t="str">
        <f>IF(MONTH('Table 1'!I6)&lt;10,"0"&amp;MONTH('Table 1'!I6),MONTH('Table 1'!I6))</f>
        <v>08</v>
      </c>
      <c r="G4">
        <f>YEAR('Table 1'!I6)</f>
        <v>1992</v>
      </c>
      <c r="H4" t="str">
        <f t="shared" si="0"/>
        <v>1992-08-31</v>
      </c>
      <c r="I4" t="str">
        <f>'Table 1'!B6</f>
        <v>DF</v>
      </c>
      <c r="J4">
        <f t="shared" si="1"/>
        <v>2</v>
      </c>
      <c r="K4">
        <v>1</v>
      </c>
      <c r="L4" t="str">
        <f>VLOOKUP(K4,Seleções!$A$1:$B$33,2,0)</f>
        <v>Argentina</v>
      </c>
      <c r="N4" t="str">
        <f t="shared" si="2"/>
        <v>INSERT INTO Jogador VALUES(3,3,'TAGLIAFICO Nicolas','1992-08-31',2,1);</v>
      </c>
    </row>
    <row r="5" spans="2:14" x14ac:dyDescent="0.3">
      <c r="B5">
        <v>4</v>
      </c>
      <c r="C5" s="13">
        <f>'Table 1'!A7</f>
        <v>4</v>
      </c>
      <c r="D5" t="str">
        <f>'Table 1'!C7</f>
        <v>MONTIEL Gonzalo</v>
      </c>
      <c r="E5" t="str">
        <f>IF(DAY('Table 1'!I7)&lt;10,"0"&amp;DAY('Table 1'!I7),DAY('Table 1'!I7))</f>
        <v>01</v>
      </c>
      <c r="F5" t="str">
        <f>IF(MONTH('Table 1'!I7)&lt;10,"0"&amp;MONTH('Table 1'!I7),MONTH('Table 1'!I7))</f>
        <v>01</v>
      </c>
      <c r="G5">
        <f>YEAR('Table 1'!I7)</f>
        <v>1997</v>
      </c>
      <c r="H5" t="str">
        <f t="shared" si="0"/>
        <v>1997-01-01</v>
      </c>
      <c r="I5" t="str">
        <f>'Table 1'!B7</f>
        <v>DF</v>
      </c>
      <c r="J5">
        <f t="shared" si="1"/>
        <v>2</v>
      </c>
      <c r="K5">
        <v>1</v>
      </c>
      <c r="L5" t="str">
        <f>VLOOKUP(K5,Seleções!$A$1:$B$33,2,0)</f>
        <v>Argentina</v>
      </c>
      <c r="N5" t="str">
        <f t="shared" si="2"/>
        <v>INSERT INTO Jogador VALUES(4,4,'MONTIEL Gonzalo','1997-01-01',2,1);</v>
      </c>
    </row>
    <row r="6" spans="2:14" x14ac:dyDescent="0.3">
      <c r="B6">
        <v>5</v>
      </c>
      <c r="C6" s="13">
        <f>'Table 1'!A8</f>
        <v>5</v>
      </c>
      <c r="D6" t="str">
        <f>'Table 1'!C8</f>
        <v>PAREDES Leandro</v>
      </c>
      <c r="E6">
        <f>IF(DAY('Table 1'!I8)&lt;10,"0"&amp;DAY('Table 1'!I8),DAY('Table 1'!I8))</f>
        <v>29</v>
      </c>
      <c r="F6" t="str">
        <f>IF(MONTH('Table 1'!I8)&lt;10,"0"&amp;MONTH('Table 1'!I8),MONTH('Table 1'!I8))</f>
        <v>06</v>
      </c>
      <c r="G6">
        <f>YEAR('Table 1'!I8)</f>
        <v>1994</v>
      </c>
      <c r="H6" t="str">
        <f t="shared" si="0"/>
        <v>1994-06-29</v>
      </c>
      <c r="I6" t="str">
        <f>'Table 1'!B8</f>
        <v>MF</v>
      </c>
      <c r="J6">
        <f t="shared" si="1"/>
        <v>3</v>
      </c>
      <c r="K6">
        <v>1</v>
      </c>
      <c r="L6" t="str">
        <f>VLOOKUP(K6,Seleções!$A$1:$B$33,2,0)</f>
        <v>Argentina</v>
      </c>
      <c r="N6" t="str">
        <f t="shared" si="2"/>
        <v>INSERT INTO Jogador VALUES(5,5,'PAREDES Leandro','1994-06-29',3,1);</v>
      </c>
    </row>
    <row r="7" spans="2:14" x14ac:dyDescent="0.3">
      <c r="B7">
        <v>6</v>
      </c>
      <c r="C7" s="13">
        <f>'Table 1'!A9</f>
        <v>6</v>
      </c>
      <c r="D7" t="str">
        <f>'Table 1'!C9</f>
        <v>PEZZELLA German</v>
      </c>
      <c r="E7">
        <f>IF(DAY('Table 1'!I9)&lt;10,"0"&amp;DAY('Table 1'!I9),DAY('Table 1'!I9))</f>
        <v>27</v>
      </c>
      <c r="F7" t="str">
        <f>IF(MONTH('Table 1'!I9)&lt;10,"0"&amp;MONTH('Table 1'!I9),MONTH('Table 1'!I9))</f>
        <v>06</v>
      </c>
      <c r="G7">
        <f>YEAR('Table 1'!I9)</f>
        <v>1991</v>
      </c>
      <c r="H7" t="str">
        <f t="shared" si="0"/>
        <v>1991-06-27</v>
      </c>
      <c r="I7" t="str">
        <f>'Table 1'!B9</f>
        <v>DF</v>
      </c>
      <c r="J7">
        <f t="shared" si="1"/>
        <v>2</v>
      </c>
      <c r="K7">
        <v>1</v>
      </c>
      <c r="L7" t="str">
        <f>VLOOKUP(K7,Seleções!$A$1:$B$33,2,0)</f>
        <v>Argentina</v>
      </c>
      <c r="N7" t="str">
        <f t="shared" si="2"/>
        <v>INSERT INTO Jogador VALUES(6,6,'PEZZELLA German','1991-06-27',2,1);</v>
      </c>
    </row>
    <row r="8" spans="2:14" x14ac:dyDescent="0.3">
      <c r="B8">
        <v>7</v>
      </c>
      <c r="C8" s="13">
        <f>'Table 1'!A10</f>
        <v>7</v>
      </c>
      <c r="D8" t="str">
        <f>'Table 1'!C10</f>
        <v>DE PAUL Rodrigo</v>
      </c>
      <c r="E8">
        <f>IF(DAY('Table 1'!I10)&lt;10,"0"&amp;DAY('Table 1'!I10),DAY('Table 1'!I10))</f>
        <v>24</v>
      </c>
      <c r="F8" t="str">
        <f>IF(MONTH('Table 1'!I10)&lt;10,"0"&amp;MONTH('Table 1'!I10),MONTH('Table 1'!I10))</f>
        <v>05</v>
      </c>
      <c r="G8">
        <f>YEAR('Table 1'!I10)</f>
        <v>1994</v>
      </c>
      <c r="H8" t="str">
        <f t="shared" si="0"/>
        <v>1994-05-24</v>
      </c>
      <c r="I8" t="str">
        <f>'Table 1'!B10</f>
        <v>MF</v>
      </c>
      <c r="J8">
        <f t="shared" si="1"/>
        <v>3</v>
      </c>
      <c r="K8">
        <v>1</v>
      </c>
      <c r="L8" t="str">
        <f>VLOOKUP(K8,Seleções!$A$1:$B$33,2,0)</f>
        <v>Argentina</v>
      </c>
      <c r="N8" t="str">
        <f t="shared" si="2"/>
        <v>INSERT INTO Jogador VALUES(7,7,'DE PAUL Rodrigo','1994-05-24',3,1);</v>
      </c>
    </row>
    <row r="9" spans="2:14" x14ac:dyDescent="0.3">
      <c r="B9">
        <v>8</v>
      </c>
      <c r="C9" s="13">
        <f>'Table 1'!A11</f>
        <v>8</v>
      </c>
      <c r="D9" t="str">
        <f>'Table 1'!C11</f>
        <v>ACUNA Marcos</v>
      </c>
      <c r="E9">
        <f>IF(DAY('Table 1'!I11)&lt;10,"0"&amp;DAY('Table 1'!I11),DAY('Table 1'!I11))</f>
        <v>28</v>
      </c>
      <c r="F9">
        <f>IF(MONTH('Table 1'!I11)&lt;10,"0"&amp;MONTH('Table 1'!I11),MONTH('Table 1'!I11))</f>
        <v>10</v>
      </c>
      <c r="G9">
        <f>YEAR('Table 1'!I11)</f>
        <v>1991</v>
      </c>
      <c r="H9" t="str">
        <f t="shared" si="0"/>
        <v>1991-10-28</v>
      </c>
      <c r="I9" t="str">
        <f>'Table 1'!B11</f>
        <v>MF</v>
      </c>
      <c r="J9">
        <f t="shared" si="1"/>
        <v>3</v>
      </c>
      <c r="K9">
        <v>1</v>
      </c>
      <c r="L9" t="str">
        <f>VLOOKUP(K9,Seleções!$A$1:$B$33,2,0)</f>
        <v>Argentina</v>
      </c>
      <c r="N9" t="str">
        <f t="shared" si="2"/>
        <v>INSERT INTO Jogador VALUES(8,8,'ACUNA Marcos','1991-10-28',3,1);</v>
      </c>
    </row>
    <row r="10" spans="2:14" x14ac:dyDescent="0.3">
      <c r="B10">
        <v>9</v>
      </c>
      <c r="C10" s="13">
        <f>'Table 1'!A12</f>
        <v>9</v>
      </c>
      <c r="D10" t="str">
        <f>'Table 1'!C12</f>
        <v>ALVAREZ Julian</v>
      </c>
      <c r="E10">
        <f>IF(DAY('Table 1'!I12)&lt;10,"0"&amp;DAY('Table 1'!I12),DAY('Table 1'!I12))</f>
        <v>31</v>
      </c>
      <c r="F10" t="str">
        <f>IF(MONTH('Table 1'!I12)&lt;10,"0"&amp;MONTH('Table 1'!I12),MONTH('Table 1'!I12))</f>
        <v>01</v>
      </c>
      <c r="G10">
        <f>YEAR('Table 1'!I12)</f>
        <v>2000</v>
      </c>
      <c r="H10" t="str">
        <f t="shared" si="0"/>
        <v>2000-01-31</v>
      </c>
      <c r="I10" t="str">
        <f>'Table 1'!B12</f>
        <v>FW</v>
      </c>
      <c r="J10">
        <f t="shared" si="1"/>
        <v>4</v>
      </c>
      <c r="K10">
        <v>1</v>
      </c>
      <c r="L10" t="str">
        <f>VLOOKUP(K10,Seleções!$A$1:$B$33,2,0)</f>
        <v>Argentina</v>
      </c>
      <c r="N10" t="str">
        <f t="shared" si="2"/>
        <v>INSERT INTO Jogador VALUES(9,9,'ALVAREZ Julian','2000-01-31',4,1);</v>
      </c>
    </row>
    <row r="11" spans="2:14" x14ac:dyDescent="0.3">
      <c r="B11">
        <v>10</v>
      </c>
      <c r="C11" s="13">
        <f>'Table 1'!A13</f>
        <v>10</v>
      </c>
      <c r="D11" t="str">
        <f>'Table 1'!C13</f>
        <v>MESSI Lionel</v>
      </c>
      <c r="E11">
        <f>IF(DAY('Table 1'!I13)&lt;10,"0"&amp;DAY('Table 1'!I13),DAY('Table 1'!I13))</f>
        <v>24</v>
      </c>
      <c r="F11" t="str">
        <f>IF(MONTH('Table 1'!I13)&lt;10,"0"&amp;MONTH('Table 1'!I13),MONTH('Table 1'!I13))</f>
        <v>06</v>
      </c>
      <c r="G11">
        <f>YEAR('Table 1'!I13)</f>
        <v>1987</v>
      </c>
      <c r="H11" t="str">
        <f t="shared" si="0"/>
        <v>1987-06-24</v>
      </c>
      <c r="I11" t="str">
        <f>'Table 1'!B13</f>
        <v>FW</v>
      </c>
      <c r="J11">
        <f t="shared" si="1"/>
        <v>4</v>
      </c>
      <c r="K11">
        <v>1</v>
      </c>
      <c r="L11" t="str">
        <f>VLOOKUP(K11,Seleções!$A$1:$B$33,2,0)</f>
        <v>Argentina</v>
      </c>
      <c r="N11" t="str">
        <f t="shared" si="2"/>
        <v>INSERT INTO Jogador VALUES(10,10,'MESSI Lionel','1987-06-24',4,1);</v>
      </c>
    </row>
    <row r="12" spans="2:14" x14ac:dyDescent="0.3">
      <c r="B12">
        <v>11</v>
      </c>
      <c r="C12" s="13">
        <f>'Table 1'!A14</f>
        <v>11</v>
      </c>
      <c r="D12" t="str">
        <f>'Table 1'!C14</f>
        <v>DI MARIA Angel</v>
      </c>
      <c r="E12">
        <f>IF(DAY('Table 1'!I14)&lt;10,"0"&amp;DAY('Table 1'!I14),DAY('Table 1'!I14))</f>
        <v>14</v>
      </c>
      <c r="F12" t="str">
        <f>IF(MONTH('Table 1'!I14)&lt;10,"0"&amp;MONTH('Table 1'!I14),MONTH('Table 1'!I14))</f>
        <v>02</v>
      </c>
      <c r="G12">
        <f>YEAR('Table 1'!I14)</f>
        <v>1988</v>
      </c>
      <c r="H12" t="str">
        <f t="shared" si="0"/>
        <v>1988-02-14</v>
      </c>
      <c r="I12" t="str">
        <f>'Table 1'!B14</f>
        <v>FW</v>
      </c>
      <c r="J12">
        <f t="shared" si="1"/>
        <v>4</v>
      </c>
      <c r="K12">
        <v>1</v>
      </c>
      <c r="L12" t="str">
        <f>VLOOKUP(K12,Seleções!$A$1:$B$33,2,0)</f>
        <v>Argentina</v>
      </c>
      <c r="N12" t="str">
        <f t="shared" si="2"/>
        <v>INSERT INTO Jogador VALUES(11,11,'DI MARIA Angel','1988-02-14',4,1);</v>
      </c>
    </row>
    <row r="13" spans="2:14" x14ac:dyDescent="0.3">
      <c r="B13">
        <v>12</v>
      </c>
      <c r="C13" s="13">
        <f>'Table 1'!A15</f>
        <v>12</v>
      </c>
      <c r="D13" t="str">
        <f>'Table 1'!C15</f>
        <v>RULLI Geronimo</v>
      </c>
      <c r="E13">
        <f>IF(DAY('Table 1'!I15)&lt;10,"0"&amp;DAY('Table 1'!I15),DAY('Table 1'!I15))</f>
        <v>20</v>
      </c>
      <c r="F13" t="str">
        <f>IF(MONTH('Table 1'!I15)&lt;10,"0"&amp;MONTH('Table 1'!I15),MONTH('Table 1'!I15))</f>
        <v>05</v>
      </c>
      <c r="G13">
        <f>YEAR('Table 1'!I15)</f>
        <v>1992</v>
      </c>
      <c r="H13" t="str">
        <f t="shared" si="0"/>
        <v>1992-05-20</v>
      </c>
      <c r="I13" t="str">
        <f>'Table 1'!B15</f>
        <v>GK</v>
      </c>
      <c r="J13">
        <f t="shared" si="1"/>
        <v>1</v>
      </c>
      <c r="K13">
        <v>1</v>
      </c>
      <c r="L13" t="str">
        <f>VLOOKUP(K13,Seleções!$A$1:$B$33,2,0)</f>
        <v>Argentina</v>
      </c>
      <c r="N13" t="str">
        <f t="shared" si="2"/>
        <v>INSERT INTO Jogador VALUES(12,12,'RULLI Geronimo','1992-05-20',1,1);</v>
      </c>
    </row>
    <row r="14" spans="2:14" x14ac:dyDescent="0.3">
      <c r="B14">
        <v>13</v>
      </c>
      <c r="C14" s="13">
        <f>'Table 1'!A16</f>
        <v>13</v>
      </c>
      <c r="D14" t="str">
        <f>'Table 1'!C16</f>
        <v>ROMERO Cristian</v>
      </c>
      <c r="E14">
        <f>IF(DAY('Table 1'!I16)&lt;10,"0"&amp;DAY('Table 1'!I16),DAY('Table 1'!I16))</f>
        <v>27</v>
      </c>
      <c r="F14" t="str">
        <f>IF(MONTH('Table 1'!I16)&lt;10,"0"&amp;MONTH('Table 1'!I16),MONTH('Table 1'!I16))</f>
        <v>04</v>
      </c>
      <c r="G14">
        <f>YEAR('Table 1'!I16)</f>
        <v>1998</v>
      </c>
      <c r="H14" t="str">
        <f t="shared" si="0"/>
        <v>1998-04-27</v>
      </c>
      <c r="I14" t="str">
        <f>'Table 1'!B16</f>
        <v>DF</v>
      </c>
      <c r="J14">
        <f t="shared" si="1"/>
        <v>2</v>
      </c>
      <c r="K14">
        <v>1</v>
      </c>
      <c r="L14" t="str">
        <f>VLOOKUP(K14,Seleções!$A$1:$B$33,2,0)</f>
        <v>Argentina</v>
      </c>
      <c r="N14" t="str">
        <f t="shared" si="2"/>
        <v>INSERT INTO Jogador VALUES(13,13,'ROMERO Cristian','1998-04-27',2,1);</v>
      </c>
    </row>
    <row r="15" spans="2:14" x14ac:dyDescent="0.3">
      <c r="B15">
        <v>14</v>
      </c>
      <c r="C15" s="13">
        <f>'Table 1'!A17</f>
        <v>14</v>
      </c>
      <c r="D15" t="str">
        <f>'Table 1'!C17</f>
        <v>PALACIOS Exequiel</v>
      </c>
      <c r="E15" t="str">
        <f>IF(DAY('Table 1'!I17)&lt;10,"0"&amp;DAY('Table 1'!I17),DAY('Table 1'!I17))</f>
        <v>05</v>
      </c>
      <c r="F15">
        <f>IF(MONTH('Table 1'!I17)&lt;10,"0"&amp;MONTH('Table 1'!I17),MONTH('Table 1'!I17))</f>
        <v>10</v>
      </c>
      <c r="G15">
        <f>YEAR('Table 1'!I17)</f>
        <v>1998</v>
      </c>
      <c r="H15" t="str">
        <f t="shared" si="0"/>
        <v>1998-10-05</v>
      </c>
      <c r="I15" t="str">
        <f>'Table 1'!B17</f>
        <v>MF</v>
      </c>
      <c r="J15">
        <f t="shared" si="1"/>
        <v>3</v>
      </c>
      <c r="K15">
        <v>1</v>
      </c>
      <c r="L15" t="str">
        <f>VLOOKUP(K15,Seleções!$A$1:$B$33,2,0)</f>
        <v>Argentina</v>
      </c>
      <c r="N15" t="str">
        <f t="shared" si="2"/>
        <v>INSERT INTO Jogador VALUES(14,14,'PALACIOS Exequiel','1998-10-05',3,1);</v>
      </c>
    </row>
    <row r="16" spans="2:14" x14ac:dyDescent="0.3">
      <c r="B16">
        <v>15</v>
      </c>
      <c r="C16" s="13">
        <f>'Table 1'!A18</f>
        <v>15</v>
      </c>
      <c r="D16" t="str">
        <f>'Table 1'!C18</f>
        <v>CORREA Angel</v>
      </c>
      <c r="E16" t="str">
        <f>IF(DAY('Table 1'!I18)&lt;10,"0"&amp;DAY('Table 1'!I18),DAY('Table 1'!I18))</f>
        <v>09</v>
      </c>
      <c r="F16" t="str">
        <f>IF(MONTH('Table 1'!I18)&lt;10,"0"&amp;MONTH('Table 1'!I18),MONTH('Table 1'!I18))</f>
        <v>03</v>
      </c>
      <c r="G16">
        <f>YEAR('Table 1'!I18)</f>
        <v>1995</v>
      </c>
      <c r="H16" t="str">
        <f t="shared" si="0"/>
        <v>1995-03-09</v>
      </c>
      <c r="I16" t="str">
        <f>'Table 1'!B18</f>
        <v>FW</v>
      </c>
      <c r="J16">
        <f t="shared" si="1"/>
        <v>4</v>
      </c>
      <c r="K16">
        <v>1</v>
      </c>
      <c r="L16" t="str">
        <f>VLOOKUP(K16,Seleções!$A$1:$B$33,2,0)</f>
        <v>Argentina</v>
      </c>
      <c r="N16" t="str">
        <f t="shared" si="2"/>
        <v>INSERT INTO Jogador VALUES(15,15,'CORREA Angel','1995-03-09',4,1);</v>
      </c>
    </row>
    <row r="17" spans="2:14" x14ac:dyDescent="0.3">
      <c r="B17">
        <v>16</v>
      </c>
      <c r="C17" s="13">
        <f>'Table 1'!A19</f>
        <v>16</v>
      </c>
      <c r="D17" t="str">
        <f>'Table 1'!C19</f>
        <v>ALMADA Thiago</v>
      </c>
      <c r="E17">
        <f>IF(DAY('Table 1'!I19)&lt;10,"0"&amp;DAY('Table 1'!I19),DAY('Table 1'!I19))</f>
        <v>26</v>
      </c>
      <c r="F17" t="str">
        <f>IF(MONTH('Table 1'!I19)&lt;10,"0"&amp;MONTH('Table 1'!I19),MONTH('Table 1'!I19))</f>
        <v>04</v>
      </c>
      <c r="G17">
        <f>YEAR('Table 1'!I19)</f>
        <v>2001</v>
      </c>
      <c r="H17" t="str">
        <f t="shared" si="0"/>
        <v>2001-04-26</v>
      </c>
      <c r="I17" t="str">
        <f>'Table 1'!B19</f>
        <v>MF</v>
      </c>
      <c r="J17">
        <f t="shared" si="1"/>
        <v>3</v>
      </c>
      <c r="K17">
        <v>1</v>
      </c>
      <c r="L17" t="str">
        <f>VLOOKUP(K17,Seleções!$A$1:$B$33,2,0)</f>
        <v>Argentina</v>
      </c>
      <c r="N17" t="str">
        <f t="shared" si="2"/>
        <v>INSERT INTO Jogador VALUES(16,16,'ALMADA Thiago','2001-04-26',3,1);</v>
      </c>
    </row>
    <row r="18" spans="2:14" x14ac:dyDescent="0.3">
      <c r="B18">
        <v>17</v>
      </c>
      <c r="C18" s="13">
        <f>'Table 1'!A20</f>
        <v>17</v>
      </c>
      <c r="D18" t="str">
        <f>'Table 1'!C20</f>
        <v>GOMEZ Alejandro</v>
      </c>
      <c r="E18">
        <f>IF(DAY('Table 1'!I20)&lt;10,"0"&amp;DAY('Table 1'!I20),DAY('Table 1'!I20))</f>
        <v>15</v>
      </c>
      <c r="F18" t="str">
        <f>IF(MONTH('Table 1'!I20)&lt;10,"0"&amp;MONTH('Table 1'!I20),MONTH('Table 1'!I20))</f>
        <v>02</v>
      </c>
      <c r="G18">
        <f>YEAR('Table 1'!I20)</f>
        <v>1988</v>
      </c>
      <c r="H18" t="str">
        <f t="shared" si="0"/>
        <v>1988-02-15</v>
      </c>
      <c r="I18" t="str">
        <f>'Table 1'!B20</f>
        <v>MF</v>
      </c>
      <c r="J18">
        <f t="shared" si="1"/>
        <v>3</v>
      </c>
      <c r="K18">
        <v>1</v>
      </c>
      <c r="L18" t="str">
        <f>VLOOKUP(K18,Seleções!$A$1:$B$33,2,0)</f>
        <v>Argentina</v>
      </c>
      <c r="N18" t="str">
        <f t="shared" si="2"/>
        <v>INSERT INTO Jogador VALUES(17,17,'GOMEZ Alejandro','1988-02-15',3,1);</v>
      </c>
    </row>
    <row r="19" spans="2:14" x14ac:dyDescent="0.3">
      <c r="B19">
        <v>18</v>
      </c>
      <c r="C19" s="13">
        <f>'Table 1'!A21</f>
        <v>18</v>
      </c>
      <c r="D19" t="str">
        <f>'Table 1'!C21</f>
        <v>RODRIGUEZ Guido</v>
      </c>
      <c r="E19">
        <f>IF(DAY('Table 1'!I21)&lt;10,"0"&amp;DAY('Table 1'!I21),DAY('Table 1'!I21))</f>
        <v>12</v>
      </c>
      <c r="F19" t="str">
        <f>IF(MONTH('Table 1'!I21)&lt;10,"0"&amp;MONTH('Table 1'!I21),MONTH('Table 1'!I21))</f>
        <v>04</v>
      </c>
      <c r="G19">
        <f>YEAR('Table 1'!I21)</f>
        <v>1994</v>
      </c>
      <c r="H19" t="str">
        <f t="shared" si="0"/>
        <v>1994-04-12</v>
      </c>
      <c r="I19" t="str">
        <f>'Table 1'!B21</f>
        <v>MF</v>
      </c>
      <c r="J19">
        <f t="shared" si="1"/>
        <v>3</v>
      </c>
      <c r="K19">
        <v>1</v>
      </c>
      <c r="L19" t="str">
        <f>VLOOKUP(K19,Seleções!$A$1:$B$33,2,0)</f>
        <v>Argentina</v>
      </c>
      <c r="N19" t="str">
        <f t="shared" si="2"/>
        <v>INSERT INTO Jogador VALUES(18,18,'RODRIGUEZ Guido','1994-04-12',3,1);</v>
      </c>
    </row>
    <row r="20" spans="2:14" x14ac:dyDescent="0.3">
      <c r="B20">
        <v>19</v>
      </c>
      <c r="C20" s="13">
        <f>'Table 1'!A22</f>
        <v>19</v>
      </c>
      <c r="D20" t="str">
        <f>'Table 1'!C22</f>
        <v>OTAMENDI Nicolas</v>
      </c>
      <c r="E20">
        <f>IF(DAY('Table 1'!I22)&lt;10,"0"&amp;DAY('Table 1'!I22),DAY('Table 1'!I22))</f>
        <v>12</v>
      </c>
      <c r="F20" t="str">
        <f>IF(MONTH('Table 1'!I22)&lt;10,"0"&amp;MONTH('Table 1'!I22),MONTH('Table 1'!I22))</f>
        <v>02</v>
      </c>
      <c r="G20">
        <f>YEAR('Table 1'!I22)</f>
        <v>1988</v>
      </c>
      <c r="H20" t="str">
        <f t="shared" si="0"/>
        <v>1988-02-12</v>
      </c>
      <c r="I20" t="str">
        <f>'Table 1'!B22</f>
        <v>DF</v>
      </c>
      <c r="J20">
        <f t="shared" si="1"/>
        <v>2</v>
      </c>
      <c r="K20">
        <v>1</v>
      </c>
      <c r="L20" t="str">
        <f>VLOOKUP(K20,Seleções!$A$1:$B$33,2,0)</f>
        <v>Argentina</v>
      </c>
      <c r="N20" t="str">
        <f t="shared" si="2"/>
        <v>INSERT INTO Jogador VALUES(19,19,'OTAMENDI Nicolas','1988-02-12',2,1);</v>
      </c>
    </row>
    <row r="21" spans="2:14" x14ac:dyDescent="0.3">
      <c r="B21">
        <v>20</v>
      </c>
      <c r="C21" s="13">
        <f>'Table 1'!A23</f>
        <v>20</v>
      </c>
      <c r="D21" t="str">
        <f>'Table 1'!C23</f>
        <v>MAC ALLISTER Alexis</v>
      </c>
      <c r="E21">
        <f>IF(DAY('Table 1'!I23)&lt;10,"0"&amp;DAY('Table 1'!I23),DAY('Table 1'!I23))</f>
        <v>24</v>
      </c>
      <c r="F21">
        <f>IF(MONTH('Table 1'!I23)&lt;10,"0"&amp;MONTH('Table 1'!I23),MONTH('Table 1'!I23))</f>
        <v>12</v>
      </c>
      <c r="G21">
        <f>YEAR('Table 1'!I23)</f>
        <v>1998</v>
      </c>
      <c r="H21" t="str">
        <f t="shared" si="0"/>
        <v>1998-12-24</v>
      </c>
      <c r="I21" t="str">
        <f>'Table 1'!B23</f>
        <v>MF</v>
      </c>
      <c r="J21">
        <f t="shared" si="1"/>
        <v>3</v>
      </c>
      <c r="K21">
        <v>1</v>
      </c>
      <c r="L21" t="str">
        <f>VLOOKUP(K21,Seleções!$A$1:$B$33,2,0)</f>
        <v>Argentina</v>
      </c>
      <c r="N21" t="str">
        <f t="shared" si="2"/>
        <v>INSERT INTO Jogador VALUES(20,20,'MAC ALLISTER Alexis','1998-12-24',3,1);</v>
      </c>
    </row>
    <row r="22" spans="2:14" x14ac:dyDescent="0.3">
      <c r="B22">
        <v>21</v>
      </c>
      <c r="C22" s="13">
        <f>'Table 1'!A24</f>
        <v>21</v>
      </c>
      <c r="D22" t="str">
        <f>'Table 1'!C24</f>
        <v>DYBALA Paulo</v>
      </c>
      <c r="E22">
        <f>IF(DAY('Table 1'!I24)&lt;10,"0"&amp;DAY('Table 1'!I24),DAY('Table 1'!I24))</f>
        <v>15</v>
      </c>
      <c r="F22">
        <f>IF(MONTH('Table 1'!I24)&lt;10,"0"&amp;MONTH('Table 1'!I24),MONTH('Table 1'!I24))</f>
        <v>11</v>
      </c>
      <c r="G22">
        <f>YEAR('Table 1'!I24)</f>
        <v>1993</v>
      </c>
      <c r="H22" t="str">
        <f t="shared" si="0"/>
        <v>1993-11-15</v>
      </c>
      <c r="I22" t="str">
        <f>'Table 1'!B24</f>
        <v>FW</v>
      </c>
      <c r="J22">
        <f t="shared" si="1"/>
        <v>4</v>
      </c>
      <c r="K22">
        <v>1</v>
      </c>
      <c r="L22" t="str">
        <f>VLOOKUP(K22,Seleções!$A$1:$B$33,2,0)</f>
        <v>Argentina</v>
      </c>
      <c r="N22" t="str">
        <f t="shared" si="2"/>
        <v>INSERT INTO Jogador VALUES(21,21,'DYBALA Paulo','1993-11-15',4,1);</v>
      </c>
    </row>
    <row r="23" spans="2:14" x14ac:dyDescent="0.3">
      <c r="B23">
        <v>22</v>
      </c>
      <c r="C23" s="13">
        <f>'Table 1'!A25</f>
        <v>22</v>
      </c>
      <c r="D23" t="str">
        <f>'Table 1'!C25</f>
        <v>MARTINEZ Lautaro</v>
      </c>
      <c r="E23">
        <f>IF(DAY('Table 1'!I25)&lt;10,"0"&amp;DAY('Table 1'!I25),DAY('Table 1'!I25))</f>
        <v>22</v>
      </c>
      <c r="F23" t="str">
        <f>IF(MONTH('Table 1'!I25)&lt;10,"0"&amp;MONTH('Table 1'!I25),MONTH('Table 1'!I25))</f>
        <v>08</v>
      </c>
      <c r="G23">
        <f>YEAR('Table 1'!I25)</f>
        <v>1997</v>
      </c>
      <c r="H23" t="str">
        <f t="shared" si="0"/>
        <v>1997-08-22</v>
      </c>
      <c r="I23" t="str">
        <f>'Table 1'!B25</f>
        <v>FW</v>
      </c>
      <c r="J23">
        <f t="shared" si="1"/>
        <v>4</v>
      </c>
      <c r="K23">
        <v>1</v>
      </c>
      <c r="L23" t="str">
        <f>VLOOKUP(K23,Seleções!$A$1:$B$33,2,0)</f>
        <v>Argentina</v>
      </c>
      <c r="N23" t="str">
        <f t="shared" si="2"/>
        <v>INSERT INTO Jogador VALUES(22,22,'MARTINEZ Lautaro','1997-08-22',4,1);</v>
      </c>
    </row>
    <row r="24" spans="2:14" x14ac:dyDescent="0.3">
      <c r="B24">
        <v>23</v>
      </c>
      <c r="C24" s="13">
        <f>'Table 1'!A26</f>
        <v>23</v>
      </c>
      <c r="D24" t="str">
        <f>'Table 1'!C26</f>
        <v>MARTINEZ Emiliano</v>
      </c>
      <c r="E24" t="str">
        <f>IF(DAY('Table 1'!I26)&lt;10,"0"&amp;DAY('Table 1'!I26),DAY('Table 1'!I26))</f>
        <v>02</v>
      </c>
      <c r="F24" t="str">
        <f>IF(MONTH('Table 1'!I26)&lt;10,"0"&amp;MONTH('Table 1'!I26),MONTH('Table 1'!I26))</f>
        <v>09</v>
      </c>
      <c r="G24">
        <f>YEAR('Table 1'!I26)</f>
        <v>1992</v>
      </c>
      <c r="H24" t="str">
        <f t="shared" si="0"/>
        <v>1992-09-02</v>
      </c>
      <c r="I24" t="str">
        <f>'Table 1'!B26</f>
        <v>GK</v>
      </c>
      <c r="J24">
        <f t="shared" si="1"/>
        <v>1</v>
      </c>
      <c r="K24">
        <v>1</v>
      </c>
      <c r="L24" t="str">
        <f>VLOOKUP(K24,Seleções!$A$1:$B$33,2,0)</f>
        <v>Argentina</v>
      </c>
      <c r="N24" t="str">
        <f t="shared" si="2"/>
        <v>INSERT INTO Jogador VALUES(23,23,'MARTINEZ Emiliano','1992-09-02',1,1);</v>
      </c>
    </row>
    <row r="25" spans="2:14" x14ac:dyDescent="0.3">
      <c r="B25">
        <v>24</v>
      </c>
      <c r="C25" s="13">
        <f>'Table 1'!A27</f>
        <v>24</v>
      </c>
      <c r="D25" t="str">
        <f>'Table 1'!C27</f>
        <v>FERNANDEZ Enzo</v>
      </c>
      <c r="E25">
        <f>IF(DAY('Table 1'!I27)&lt;10,"0"&amp;DAY('Table 1'!I27),DAY('Table 1'!I27))</f>
        <v>17</v>
      </c>
      <c r="F25" t="str">
        <f>IF(MONTH('Table 1'!I27)&lt;10,"0"&amp;MONTH('Table 1'!I27),MONTH('Table 1'!I27))</f>
        <v>01</v>
      </c>
      <c r="G25">
        <f>YEAR('Table 1'!I27)</f>
        <v>2001</v>
      </c>
      <c r="H25" t="str">
        <f t="shared" si="0"/>
        <v>2001-01-17</v>
      </c>
      <c r="I25" t="str">
        <f>'Table 1'!B27</f>
        <v>MF</v>
      </c>
      <c r="J25">
        <f t="shared" si="1"/>
        <v>3</v>
      </c>
      <c r="K25">
        <v>1</v>
      </c>
      <c r="L25" t="str">
        <f>VLOOKUP(K25,Seleções!$A$1:$B$33,2,0)</f>
        <v>Argentina</v>
      </c>
      <c r="N25" t="str">
        <f t="shared" si="2"/>
        <v>INSERT INTO Jogador VALUES(24,24,'FERNANDEZ Enzo','2001-01-17',3,1);</v>
      </c>
    </row>
    <row r="26" spans="2:14" x14ac:dyDescent="0.3">
      <c r="B26">
        <v>25</v>
      </c>
      <c r="C26" s="13">
        <f>'Table 1'!A28</f>
        <v>25</v>
      </c>
      <c r="D26" t="str">
        <f>'Table 1'!C28</f>
        <v>MARTINEZ Lisandro</v>
      </c>
      <c r="E26">
        <f>IF(DAY('Table 1'!I28)&lt;10,"0"&amp;DAY('Table 1'!I28),DAY('Table 1'!I28))</f>
        <v>18</v>
      </c>
      <c r="F26" t="str">
        <f>IF(MONTH('Table 1'!I28)&lt;10,"0"&amp;MONTH('Table 1'!I28),MONTH('Table 1'!I28))</f>
        <v>01</v>
      </c>
      <c r="G26">
        <f>YEAR('Table 1'!I28)</f>
        <v>1998</v>
      </c>
      <c r="H26" t="str">
        <f t="shared" si="0"/>
        <v>1998-01-18</v>
      </c>
      <c r="I26" t="str">
        <f>'Table 1'!B28</f>
        <v>DF</v>
      </c>
      <c r="J26">
        <f t="shared" si="1"/>
        <v>2</v>
      </c>
      <c r="K26">
        <v>1</v>
      </c>
      <c r="L26" t="str">
        <f>VLOOKUP(K26,Seleções!$A$1:$B$33,2,0)</f>
        <v>Argentina</v>
      </c>
      <c r="N26" t="str">
        <f t="shared" si="2"/>
        <v>INSERT INTO Jogador VALUES(25,25,'MARTINEZ Lisandro','1998-01-18',2,1);</v>
      </c>
    </row>
    <row r="27" spans="2:14" x14ac:dyDescent="0.3">
      <c r="B27">
        <v>26</v>
      </c>
      <c r="C27" s="13">
        <f>'Table 1'!A29</f>
        <v>26</v>
      </c>
      <c r="D27" t="str">
        <f>'Table 1'!C29</f>
        <v>MOLINA Nahuel</v>
      </c>
      <c r="E27" t="str">
        <f>IF(DAY('Table 1'!I29)&lt;10,"0"&amp;DAY('Table 1'!I29),DAY('Table 1'!I29))</f>
        <v>06</v>
      </c>
      <c r="F27" t="str">
        <f>IF(MONTH('Table 1'!I29)&lt;10,"0"&amp;MONTH('Table 1'!I29),MONTH('Table 1'!I29))</f>
        <v>04</v>
      </c>
      <c r="G27">
        <f>YEAR('Table 1'!I29)</f>
        <v>1998</v>
      </c>
      <c r="H27" t="str">
        <f t="shared" si="0"/>
        <v>1998-04-06</v>
      </c>
      <c r="I27" t="str">
        <f>'Table 1'!B29</f>
        <v>DF</v>
      </c>
      <c r="J27">
        <f t="shared" si="1"/>
        <v>2</v>
      </c>
      <c r="K27">
        <v>1</v>
      </c>
      <c r="L27" t="str">
        <f>VLOOKUP(K27,Seleções!$A$1:$B$33,2,0)</f>
        <v>Argentina</v>
      </c>
      <c r="N27" t="str">
        <f t="shared" si="2"/>
        <v>INSERT INTO Jogador VALUES(26,26,'MOLINA Nahuel','1998-04-06',2,1);</v>
      </c>
    </row>
    <row r="28" spans="2:14" x14ac:dyDescent="0.3">
      <c r="B28">
        <v>27</v>
      </c>
      <c r="C28" s="13">
        <f>'Table 2'!A2</f>
        <v>1</v>
      </c>
      <c r="D28" t="str">
        <f>'Table 2'!C2</f>
        <v>RYAN Mathew</v>
      </c>
      <c r="E28" t="str">
        <f>IF(DAY('Table 2'!H2)&lt;10,"0"&amp;DAY('Table 2'!H2),DAY('Table 2'!H2))</f>
        <v>08</v>
      </c>
      <c r="F28" t="str">
        <f>IF(MONTH('Table 2'!H2)&lt;10,"0"&amp;MONTH('Table 2'!H2),MONTH('Table 2'!H2))</f>
        <v>04</v>
      </c>
      <c r="G28">
        <f>YEAR('Table 2'!H2)</f>
        <v>1992</v>
      </c>
      <c r="H28" t="str">
        <f t="shared" si="0"/>
        <v>1992-04-08</v>
      </c>
      <c r="I28" t="str">
        <f>'Table 2'!B2</f>
        <v>GK</v>
      </c>
      <c r="J28">
        <f t="shared" si="1"/>
        <v>1</v>
      </c>
      <c r="K28">
        <v>2</v>
      </c>
      <c r="L28" t="str">
        <f>VLOOKUP(K28,Seleções!$A$1:$B$33,2,0)</f>
        <v>Australia</v>
      </c>
      <c r="N28" t="str">
        <f t="shared" si="2"/>
        <v>INSERT INTO Jogador VALUES(27,1,'RYAN Mathew','1992-04-08',1,2);</v>
      </c>
    </row>
    <row r="29" spans="2:14" x14ac:dyDescent="0.3">
      <c r="B29">
        <v>28</v>
      </c>
      <c r="C29" s="13">
        <f>'Table 2'!A3</f>
        <v>2</v>
      </c>
      <c r="D29" t="str">
        <f>'Table 2'!C3</f>
        <v>DEGENEK Milos</v>
      </c>
      <c r="E29">
        <f>IF(DAY('Table 2'!H3)&lt;10,"0"&amp;DAY('Table 2'!H3),DAY('Table 2'!H3))</f>
        <v>28</v>
      </c>
      <c r="F29" t="str">
        <f>IF(MONTH('Table 2'!H3)&lt;10,"0"&amp;MONTH('Table 2'!H3),MONTH('Table 2'!H3))</f>
        <v>04</v>
      </c>
      <c r="G29">
        <f>YEAR('Table 2'!H3)</f>
        <v>1994</v>
      </c>
      <c r="H29" t="str">
        <f t="shared" si="0"/>
        <v>1994-04-28</v>
      </c>
      <c r="I29" t="str">
        <f>'Table 2'!B3</f>
        <v>DF</v>
      </c>
      <c r="J29">
        <f t="shared" si="1"/>
        <v>2</v>
      </c>
      <c r="K29">
        <v>2</v>
      </c>
      <c r="L29" t="str">
        <f>VLOOKUP(K29,Seleções!$A$1:$B$33,2,0)</f>
        <v>Australia</v>
      </c>
      <c r="N29" t="str">
        <f t="shared" si="2"/>
        <v>INSERT INTO Jogador VALUES(28,2,'DEGENEK Milos','1994-04-28',2,2);</v>
      </c>
    </row>
    <row r="30" spans="2:14" x14ac:dyDescent="0.3">
      <c r="B30">
        <v>29</v>
      </c>
      <c r="C30" s="13">
        <f>'Table 2'!A4</f>
        <v>3</v>
      </c>
      <c r="D30" t="str">
        <f>'Table 2'!C4</f>
        <v>ATKINSON Nathaniel</v>
      </c>
      <c r="E30">
        <f>IF(DAY('Table 2'!H4)&lt;10,"0"&amp;DAY('Table 2'!H4),DAY('Table 2'!H4))</f>
        <v>13</v>
      </c>
      <c r="F30" t="str">
        <f>IF(MONTH('Table 2'!H4)&lt;10,"0"&amp;MONTH('Table 2'!H4),MONTH('Table 2'!H4))</f>
        <v>06</v>
      </c>
      <c r="G30">
        <f>YEAR('Table 2'!H4)</f>
        <v>1999</v>
      </c>
      <c r="H30" t="str">
        <f t="shared" si="0"/>
        <v>1999-06-13</v>
      </c>
      <c r="I30" t="str">
        <f>'Table 2'!B4</f>
        <v>DF</v>
      </c>
      <c r="J30">
        <f t="shared" si="1"/>
        <v>2</v>
      </c>
      <c r="K30">
        <v>2</v>
      </c>
      <c r="L30" t="str">
        <f>VLOOKUP(K30,Seleções!$A$1:$B$33,2,0)</f>
        <v>Australia</v>
      </c>
      <c r="N30" t="str">
        <f t="shared" si="2"/>
        <v>INSERT INTO Jogador VALUES(29,3,'ATKINSON Nathaniel','1999-06-13',2,2);</v>
      </c>
    </row>
    <row r="31" spans="2:14" x14ac:dyDescent="0.3">
      <c r="B31">
        <v>30</v>
      </c>
      <c r="C31" s="13">
        <f>'Table 2'!A5</f>
        <v>4</v>
      </c>
      <c r="D31" t="str">
        <f>'Table 2'!C5</f>
        <v>ROWLES Kye</v>
      </c>
      <c r="E31">
        <f>IF(DAY('Table 2'!H5)&lt;10,"0"&amp;DAY('Table 2'!H5),DAY('Table 2'!H5))</f>
        <v>24</v>
      </c>
      <c r="F31" t="str">
        <f>IF(MONTH('Table 2'!H5)&lt;10,"0"&amp;MONTH('Table 2'!H5),MONTH('Table 2'!H5))</f>
        <v>06</v>
      </c>
      <c r="G31">
        <f>YEAR('Table 2'!H5)</f>
        <v>1998</v>
      </c>
      <c r="H31" t="str">
        <f t="shared" si="0"/>
        <v>1998-06-24</v>
      </c>
      <c r="I31" t="str">
        <f>'Table 2'!B5</f>
        <v>DF</v>
      </c>
      <c r="J31">
        <f t="shared" si="1"/>
        <v>2</v>
      </c>
      <c r="K31">
        <v>2</v>
      </c>
      <c r="L31" t="str">
        <f>VLOOKUP(K31,Seleções!$A$1:$B$33,2,0)</f>
        <v>Australia</v>
      </c>
      <c r="N31" t="str">
        <f t="shared" si="2"/>
        <v>INSERT INTO Jogador VALUES(30,4,'ROWLES Kye','1998-06-24',2,2);</v>
      </c>
    </row>
    <row r="32" spans="2:14" x14ac:dyDescent="0.3">
      <c r="B32">
        <v>31</v>
      </c>
      <c r="C32" s="13">
        <f>'Table 2'!A6</f>
        <v>5</v>
      </c>
      <c r="D32" t="str">
        <f>'Table 2'!C6</f>
        <v>KARACIC Fran</v>
      </c>
      <c r="E32">
        <f>IF(DAY('Table 2'!H6)&lt;10,"0"&amp;DAY('Table 2'!H6),DAY('Table 2'!H6))</f>
        <v>12</v>
      </c>
      <c r="F32" t="str">
        <f>IF(MONTH('Table 2'!H6)&lt;10,"0"&amp;MONTH('Table 2'!H6),MONTH('Table 2'!H6))</f>
        <v>05</v>
      </c>
      <c r="G32">
        <f>YEAR('Table 2'!H6)</f>
        <v>1996</v>
      </c>
      <c r="H32" t="str">
        <f t="shared" si="0"/>
        <v>1996-05-12</v>
      </c>
      <c r="I32" t="str">
        <f>'Table 2'!B6</f>
        <v>DF</v>
      </c>
      <c r="J32">
        <f t="shared" si="1"/>
        <v>2</v>
      </c>
      <c r="K32">
        <v>2</v>
      </c>
      <c r="L32" t="str">
        <f>VLOOKUP(K32,Seleções!$A$1:$B$33,2,0)</f>
        <v>Australia</v>
      </c>
      <c r="N32" t="str">
        <f t="shared" si="2"/>
        <v>INSERT INTO Jogador VALUES(31,5,'KARACIC Fran','1996-05-12',2,2);</v>
      </c>
    </row>
    <row r="33" spans="2:14" x14ac:dyDescent="0.3">
      <c r="B33">
        <v>32</v>
      </c>
      <c r="C33" s="13">
        <f>'Table 2'!A7</f>
        <v>6</v>
      </c>
      <c r="D33" t="str">
        <f>'Table 2'!C7</f>
        <v>TILIO Marco</v>
      </c>
      <c r="E33">
        <f>IF(DAY('Table 2'!H7)&lt;10,"0"&amp;DAY('Table 2'!H7),DAY('Table 2'!H7))</f>
        <v>23</v>
      </c>
      <c r="F33" t="str">
        <f>IF(MONTH('Table 2'!H7)&lt;10,"0"&amp;MONTH('Table 2'!H7),MONTH('Table 2'!H7))</f>
        <v>08</v>
      </c>
      <c r="G33">
        <f>YEAR('Table 2'!H7)</f>
        <v>2001</v>
      </c>
      <c r="H33" t="str">
        <f t="shared" si="0"/>
        <v>2001-08-23</v>
      </c>
      <c r="I33" t="str">
        <f>'Table 2'!B7</f>
        <v>FW</v>
      </c>
      <c r="J33">
        <f t="shared" si="1"/>
        <v>4</v>
      </c>
      <c r="K33">
        <v>2</v>
      </c>
      <c r="L33" t="str">
        <f>VLOOKUP(K33,Seleções!$A$1:$B$33,2,0)</f>
        <v>Australia</v>
      </c>
      <c r="N33" t="str">
        <f t="shared" si="2"/>
        <v>INSERT INTO Jogador VALUES(32,6,'TILIO Marco','2001-08-23',4,2);</v>
      </c>
    </row>
    <row r="34" spans="2:14" x14ac:dyDescent="0.3">
      <c r="B34">
        <v>33</v>
      </c>
      <c r="C34" s="13">
        <f>'Table 2'!A8</f>
        <v>7</v>
      </c>
      <c r="D34" t="str">
        <f>'Table 2'!C8</f>
        <v>LECKIE Mathew</v>
      </c>
      <c r="E34" t="str">
        <f>IF(DAY('Table 2'!H8)&lt;10,"0"&amp;DAY('Table 2'!H8),DAY('Table 2'!H8))</f>
        <v>04</v>
      </c>
      <c r="F34" t="str">
        <f>IF(MONTH('Table 2'!H8)&lt;10,"0"&amp;MONTH('Table 2'!H8),MONTH('Table 2'!H8))</f>
        <v>02</v>
      </c>
      <c r="G34">
        <f>YEAR('Table 2'!H8)</f>
        <v>1991</v>
      </c>
      <c r="H34" t="str">
        <f t="shared" si="0"/>
        <v>1991-02-04</v>
      </c>
      <c r="I34" t="str">
        <f>'Table 2'!B8</f>
        <v>FW</v>
      </c>
      <c r="J34">
        <f t="shared" si="1"/>
        <v>4</v>
      </c>
      <c r="K34">
        <v>2</v>
      </c>
      <c r="L34" t="str">
        <f>VLOOKUP(K34,Seleções!$A$1:$B$33,2,0)</f>
        <v>Australia</v>
      </c>
      <c r="N34" t="str">
        <f t="shared" si="2"/>
        <v>INSERT INTO Jogador VALUES(33,7,'LECKIE Mathew','1991-02-04',4,2);</v>
      </c>
    </row>
    <row r="35" spans="2:14" x14ac:dyDescent="0.3">
      <c r="B35">
        <v>34</v>
      </c>
      <c r="C35" s="13">
        <f>'Table 2'!A9</f>
        <v>8</v>
      </c>
      <c r="D35" t="str">
        <f>'Table 2'!C9</f>
        <v>WRIGHT Bailey</v>
      </c>
      <c r="E35">
        <f>IF(DAY('Table 2'!H9)&lt;10,"0"&amp;DAY('Table 2'!H9),DAY('Table 2'!H9))</f>
        <v>28</v>
      </c>
      <c r="F35" t="str">
        <f>IF(MONTH('Table 2'!H9)&lt;10,"0"&amp;MONTH('Table 2'!H9),MONTH('Table 2'!H9))</f>
        <v>07</v>
      </c>
      <c r="G35">
        <f>YEAR('Table 2'!H9)</f>
        <v>1992</v>
      </c>
      <c r="H35" t="str">
        <f t="shared" si="0"/>
        <v>1992-07-28</v>
      </c>
      <c r="I35" t="str">
        <f>'Table 2'!B9</f>
        <v>DF</v>
      </c>
      <c r="J35">
        <f t="shared" si="1"/>
        <v>2</v>
      </c>
      <c r="K35">
        <v>2</v>
      </c>
      <c r="L35" t="str">
        <f>VLOOKUP(K35,Seleções!$A$1:$B$33,2,0)</f>
        <v>Australia</v>
      </c>
      <c r="N35" t="str">
        <f t="shared" si="2"/>
        <v>INSERT INTO Jogador VALUES(34,8,'WRIGHT Bailey','1992-07-28',2,2);</v>
      </c>
    </row>
    <row r="36" spans="2:14" x14ac:dyDescent="0.3">
      <c r="B36">
        <v>35</v>
      </c>
      <c r="C36" s="13">
        <f>'Table 2'!A10</f>
        <v>9</v>
      </c>
      <c r="D36" t="str">
        <f>'Table 2'!C10</f>
        <v>MacLAREN Jamie</v>
      </c>
      <c r="E36">
        <f>IF(DAY('Table 2'!H10)&lt;10,"0"&amp;DAY('Table 2'!H10),DAY('Table 2'!H10))</f>
        <v>29</v>
      </c>
      <c r="F36" t="str">
        <f>IF(MONTH('Table 2'!H10)&lt;10,"0"&amp;MONTH('Table 2'!H10),MONTH('Table 2'!H10))</f>
        <v>07</v>
      </c>
      <c r="G36">
        <f>YEAR('Table 2'!H10)</f>
        <v>1993</v>
      </c>
      <c r="H36" t="str">
        <f t="shared" si="0"/>
        <v>1993-07-29</v>
      </c>
      <c r="I36" t="str">
        <f>'Table 2'!B10</f>
        <v>FW</v>
      </c>
      <c r="J36">
        <f t="shared" si="1"/>
        <v>4</v>
      </c>
      <c r="K36">
        <v>2</v>
      </c>
      <c r="L36" t="str">
        <f>VLOOKUP(K36,Seleções!$A$1:$B$33,2,0)</f>
        <v>Australia</v>
      </c>
      <c r="N36" t="str">
        <f t="shared" si="2"/>
        <v>INSERT INTO Jogador VALUES(35,9,'MacLAREN Jamie','1993-07-29',4,2);</v>
      </c>
    </row>
    <row r="37" spans="2:14" x14ac:dyDescent="0.3">
      <c r="B37">
        <v>36</v>
      </c>
      <c r="C37" s="13">
        <f>'Table 2'!A11</f>
        <v>10</v>
      </c>
      <c r="D37" t="str">
        <f>'Table 2'!C11</f>
        <v>HRUSTIC Ajdin</v>
      </c>
      <c r="E37" t="str">
        <f>IF(DAY('Table 2'!H11)&lt;10,"0"&amp;DAY('Table 2'!H11),DAY('Table 2'!H11))</f>
        <v>05</v>
      </c>
      <c r="F37" t="str">
        <f>IF(MONTH('Table 2'!H11)&lt;10,"0"&amp;MONTH('Table 2'!H11),MONTH('Table 2'!H11))</f>
        <v>07</v>
      </c>
      <c r="G37">
        <f>YEAR('Table 2'!H11)</f>
        <v>1996</v>
      </c>
      <c r="H37" t="str">
        <f t="shared" si="0"/>
        <v>1996-07-05</v>
      </c>
      <c r="I37" t="str">
        <f>'Table 2'!B11</f>
        <v>MF</v>
      </c>
      <c r="J37">
        <f t="shared" si="1"/>
        <v>3</v>
      </c>
      <c r="K37">
        <v>2</v>
      </c>
      <c r="L37" t="str">
        <f>VLOOKUP(K37,Seleções!$A$1:$B$33,2,0)</f>
        <v>Australia</v>
      </c>
      <c r="N37" t="str">
        <f t="shared" si="2"/>
        <v>INSERT INTO Jogador VALUES(36,10,'HRUSTIC Ajdin','1996-07-05',3,2);</v>
      </c>
    </row>
    <row r="38" spans="2:14" x14ac:dyDescent="0.3">
      <c r="B38">
        <v>37</v>
      </c>
      <c r="C38" s="13">
        <f>'Table 2'!A12</f>
        <v>11</v>
      </c>
      <c r="D38" t="str">
        <f>'Table 2'!C12</f>
        <v>MABIL Awer</v>
      </c>
      <c r="E38">
        <f>IF(DAY('Table 2'!H12)&lt;10,"0"&amp;DAY('Table 2'!H12),DAY('Table 2'!H12))</f>
        <v>15</v>
      </c>
      <c r="F38" t="str">
        <f>IF(MONTH('Table 2'!H12)&lt;10,"0"&amp;MONTH('Table 2'!H12),MONTH('Table 2'!H12))</f>
        <v>09</v>
      </c>
      <c r="G38">
        <f>YEAR('Table 2'!H12)</f>
        <v>1995</v>
      </c>
      <c r="H38" t="str">
        <f t="shared" si="0"/>
        <v>1995-09-15</v>
      </c>
      <c r="I38" t="str">
        <f>'Table 2'!B12</f>
        <v>FW</v>
      </c>
      <c r="J38">
        <f t="shared" si="1"/>
        <v>4</v>
      </c>
      <c r="K38">
        <v>2</v>
      </c>
      <c r="L38" t="str">
        <f>VLOOKUP(K38,Seleções!$A$1:$B$33,2,0)</f>
        <v>Australia</v>
      </c>
      <c r="N38" t="str">
        <f t="shared" si="2"/>
        <v>INSERT INTO Jogador VALUES(37,11,'MABIL Awer','1995-09-15',4,2);</v>
      </c>
    </row>
    <row r="39" spans="2:14" x14ac:dyDescent="0.3">
      <c r="B39">
        <v>38</v>
      </c>
      <c r="C39" s="13">
        <f>'Table 2'!A13</f>
        <v>12</v>
      </c>
      <c r="D39" t="str">
        <f>'Table 2'!C13</f>
        <v>REDMAYNE Andrew</v>
      </c>
      <c r="E39">
        <f>IF(DAY('Table 2'!H13)&lt;10,"0"&amp;DAY('Table 2'!H13),DAY('Table 2'!H13))</f>
        <v>13</v>
      </c>
      <c r="F39" t="str">
        <f>IF(MONTH('Table 2'!H13)&lt;10,"0"&amp;MONTH('Table 2'!H13),MONTH('Table 2'!H13))</f>
        <v>01</v>
      </c>
      <c r="G39">
        <f>YEAR('Table 2'!H13)</f>
        <v>1989</v>
      </c>
      <c r="H39" t="str">
        <f t="shared" si="0"/>
        <v>1989-01-13</v>
      </c>
      <c r="I39" t="str">
        <f>'Table 2'!B13</f>
        <v>GK</v>
      </c>
      <c r="J39">
        <f t="shared" si="1"/>
        <v>1</v>
      </c>
      <c r="K39">
        <v>2</v>
      </c>
      <c r="L39" t="str">
        <f>VLOOKUP(K39,Seleções!$A$1:$B$33,2,0)</f>
        <v>Australia</v>
      </c>
      <c r="N39" t="str">
        <f t="shared" si="2"/>
        <v>INSERT INTO Jogador VALUES(38,12,'REDMAYNE Andrew','1989-01-13',1,2);</v>
      </c>
    </row>
    <row r="40" spans="2:14" x14ac:dyDescent="0.3">
      <c r="B40">
        <v>39</v>
      </c>
      <c r="C40" s="13">
        <f>'Table 2'!A14</f>
        <v>13</v>
      </c>
      <c r="D40" t="str">
        <f>'Table 2'!C14</f>
        <v>MOOY Aaron</v>
      </c>
      <c r="E40">
        <f>IF(DAY('Table 2'!H14)&lt;10,"0"&amp;DAY('Table 2'!H14),DAY('Table 2'!H14))</f>
        <v>15</v>
      </c>
      <c r="F40" t="str">
        <f>IF(MONTH('Table 2'!H14)&lt;10,"0"&amp;MONTH('Table 2'!H14),MONTH('Table 2'!H14))</f>
        <v>09</v>
      </c>
      <c r="G40">
        <f>YEAR('Table 2'!H14)</f>
        <v>1990</v>
      </c>
      <c r="H40" t="str">
        <f t="shared" si="0"/>
        <v>1990-09-15</v>
      </c>
      <c r="I40" t="str">
        <f>'Table 2'!B14</f>
        <v>MF</v>
      </c>
      <c r="J40">
        <f t="shared" si="1"/>
        <v>3</v>
      </c>
      <c r="K40">
        <v>2</v>
      </c>
      <c r="L40" t="str">
        <f>VLOOKUP(K40,Seleções!$A$1:$B$33,2,0)</f>
        <v>Australia</v>
      </c>
      <c r="N40" t="str">
        <f t="shared" si="2"/>
        <v>INSERT INTO Jogador VALUES(39,13,'MOOY Aaron','1990-09-15',3,2);</v>
      </c>
    </row>
    <row r="41" spans="2:14" x14ac:dyDescent="0.3">
      <c r="B41">
        <v>40</v>
      </c>
      <c r="C41" s="13">
        <f>'Table 2'!A15</f>
        <v>14</v>
      </c>
      <c r="D41" t="str">
        <f>'Table 2'!C15</f>
        <v>McGREE Riley</v>
      </c>
      <c r="E41" t="str">
        <f>IF(DAY('Table 2'!H15)&lt;10,"0"&amp;DAY('Table 2'!H15),DAY('Table 2'!H15))</f>
        <v>02</v>
      </c>
      <c r="F41">
        <f>IF(MONTH('Table 2'!H15)&lt;10,"0"&amp;MONTH('Table 2'!H15),MONTH('Table 2'!H15))</f>
        <v>11</v>
      </c>
      <c r="G41">
        <f>YEAR('Table 2'!H15)</f>
        <v>1998</v>
      </c>
      <c r="H41" t="str">
        <f t="shared" si="0"/>
        <v>1998-11-02</v>
      </c>
      <c r="I41" t="str">
        <f>'Table 2'!B15</f>
        <v>MF</v>
      </c>
      <c r="J41">
        <f t="shared" si="1"/>
        <v>3</v>
      </c>
      <c r="K41">
        <v>2</v>
      </c>
      <c r="L41" t="str">
        <f>VLOOKUP(K41,Seleções!$A$1:$B$33,2,0)</f>
        <v>Australia</v>
      </c>
      <c r="N41" t="str">
        <f t="shared" si="2"/>
        <v>INSERT INTO Jogador VALUES(40,14,'McGREE Riley','1998-11-02',3,2);</v>
      </c>
    </row>
    <row r="42" spans="2:14" x14ac:dyDescent="0.3">
      <c r="B42">
        <v>41</v>
      </c>
      <c r="C42" s="13">
        <f>'Table 2'!A16</f>
        <v>15</v>
      </c>
      <c r="D42" t="str">
        <f>'Table 2'!C16</f>
        <v>DUKE Mitchell</v>
      </c>
      <c r="E42">
        <f>IF(DAY('Table 2'!H16)&lt;10,"0"&amp;DAY('Table 2'!H16),DAY('Table 2'!H16))</f>
        <v>18</v>
      </c>
      <c r="F42" t="str">
        <f>IF(MONTH('Table 2'!H16)&lt;10,"0"&amp;MONTH('Table 2'!H16),MONTH('Table 2'!H16))</f>
        <v>01</v>
      </c>
      <c r="G42">
        <f>YEAR('Table 2'!H16)</f>
        <v>1991</v>
      </c>
      <c r="H42" t="str">
        <f t="shared" si="0"/>
        <v>1991-01-18</v>
      </c>
      <c r="I42" t="str">
        <f>'Table 2'!B16</f>
        <v>FW</v>
      </c>
      <c r="J42">
        <f t="shared" si="1"/>
        <v>4</v>
      </c>
      <c r="K42">
        <v>2</v>
      </c>
      <c r="L42" t="str">
        <f>VLOOKUP(K42,Seleções!$A$1:$B$33,2,0)</f>
        <v>Australia</v>
      </c>
      <c r="N42" t="str">
        <f t="shared" si="2"/>
        <v>INSERT INTO Jogador VALUES(41,15,'DUKE Mitchell','1991-01-18',4,2);</v>
      </c>
    </row>
    <row r="43" spans="2:14" x14ac:dyDescent="0.3">
      <c r="B43">
        <v>42</v>
      </c>
      <c r="C43" s="13">
        <f>'Table 2'!A17</f>
        <v>16</v>
      </c>
      <c r="D43" t="str">
        <f>'Table 2'!C17</f>
        <v>BEHICH Aziz</v>
      </c>
      <c r="E43">
        <f>IF(DAY('Table 2'!H17)&lt;10,"0"&amp;DAY('Table 2'!H17),DAY('Table 2'!H17))</f>
        <v>16</v>
      </c>
      <c r="F43">
        <f>IF(MONTH('Table 2'!H17)&lt;10,"0"&amp;MONTH('Table 2'!H17),MONTH('Table 2'!H17))</f>
        <v>12</v>
      </c>
      <c r="G43">
        <f>YEAR('Table 2'!H17)</f>
        <v>1990</v>
      </c>
      <c r="H43" t="str">
        <f t="shared" si="0"/>
        <v>1990-12-16</v>
      </c>
      <c r="I43" t="str">
        <f>'Table 2'!B17</f>
        <v>DF</v>
      </c>
      <c r="J43">
        <f t="shared" si="1"/>
        <v>2</v>
      </c>
      <c r="K43">
        <v>2</v>
      </c>
      <c r="L43" t="str">
        <f>VLOOKUP(K43,Seleções!$A$1:$B$33,2,0)</f>
        <v>Australia</v>
      </c>
      <c r="N43" t="str">
        <f t="shared" si="2"/>
        <v>INSERT INTO Jogador VALUES(42,16,'BEHICH Aziz','1990-12-16',2,2);</v>
      </c>
    </row>
    <row r="44" spans="2:14" x14ac:dyDescent="0.3">
      <c r="B44">
        <v>43</v>
      </c>
      <c r="C44" s="13">
        <f>'Table 2'!A18</f>
        <v>17</v>
      </c>
      <c r="D44" t="str">
        <f>'Table 2'!C18</f>
        <v>DEVLIN Cameron</v>
      </c>
      <c r="E44" t="str">
        <f>IF(DAY('Table 2'!H18)&lt;10,"0"&amp;DAY('Table 2'!H18),DAY('Table 2'!H18))</f>
        <v>07</v>
      </c>
      <c r="F44" t="str">
        <f>IF(MONTH('Table 2'!H18)&lt;10,"0"&amp;MONTH('Table 2'!H18),MONTH('Table 2'!H18))</f>
        <v>06</v>
      </c>
      <c r="G44">
        <f>YEAR('Table 2'!H18)</f>
        <v>1998</v>
      </c>
      <c r="H44" t="str">
        <f t="shared" si="0"/>
        <v>1998-06-07</v>
      </c>
      <c r="I44" t="str">
        <f>'Table 2'!B18</f>
        <v>MF</v>
      </c>
      <c r="J44">
        <f t="shared" si="1"/>
        <v>3</v>
      </c>
      <c r="K44">
        <v>2</v>
      </c>
      <c r="L44" t="str">
        <f>VLOOKUP(K44,Seleções!$A$1:$B$33,2,0)</f>
        <v>Australia</v>
      </c>
      <c r="N44" t="str">
        <f t="shared" si="2"/>
        <v>INSERT INTO Jogador VALUES(43,17,'DEVLIN Cameron','1998-06-07',3,2);</v>
      </c>
    </row>
    <row r="45" spans="2:14" x14ac:dyDescent="0.3">
      <c r="B45">
        <v>44</v>
      </c>
      <c r="C45" s="13">
        <f>'Table 2'!A19</f>
        <v>18</v>
      </c>
      <c r="D45" t="str">
        <f>'Table 2'!C19</f>
        <v>VUKOVIC Danny</v>
      </c>
      <c r="E45">
        <f>IF(DAY('Table 2'!H19)&lt;10,"0"&amp;DAY('Table 2'!H19),DAY('Table 2'!H19))</f>
        <v>27</v>
      </c>
      <c r="F45" t="str">
        <f>IF(MONTH('Table 2'!H19)&lt;10,"0"&amp;MONTH('Table 2'!H19),MONTH('Table 2'!H19))</f>
        <v>03</v>
      </c>
      <c r="G45">
        <f>YEAR('Table 2'!H19)</f>
        <v>1985</v>
      </c>
      <c r="H45" t="str">
        <f t="shared" si="0"/>
        <v>1985-03-27</v>
      </c>
      <c r="I45" t="str">
        <f>'Table 2'!B19</f>
        <v>GK</v>
      </c>
      <c r="J45">
        <f t="shared" si="1"/>
        <v>1</v>
      </c>
      <c r="K45">
        <v>2</v>
      </c>
      <c r="L45" t="str">
        <f>VLOOKUP(K45,Seleções!$A$1:$B$33,2,0)</f>
        <v>Australia</v>
      </c>
      <c r="N45" t="str">
        <f t="shared" si="2"/>
        <v>INSERT INTO Jogador VALUES(44,18,'VUKOVIC Danny','1985-03-27',1,2);</v>
      </c>
    </row>
    <row r="46" spans="2:14" x14ac:dyDescent="0.3">
      <c r="B46">
        <v>45</v>
      </c>
      <c r="C46" s="13">
        <f>'Table 2'!A20</f>
        <v>19</v>
      </c>
      <c r="D46" t="str">
        <f>'Table 2'!C20</f>
        <v>SOUTTAR Harry</v>
      </c>
      <c r="E46">
        <f>IF(DAY('Table 2'!H20)&lt;10,"0"&amp;DAY('Table 2'!H20),DAY('Table 2'!H20))</f>
        <v>22</v>
      </c>
      <c r="F46">
        <f>IF(MONTH('Table 2'!H20)&lt;10,"0"&amp;MONTH('Table 2'!H20),MONTH('Table 2'!H20))</f>
        <v>10</v>
      </c>
      <c r="G46">
        <f>YEAR('Table 2'!H20)</f>
        <v>1998</v>
      </c>
      <c r="H46" t="str">
        <f t="shared" si="0"/>
        <v>1998-10-22</v>
      </c>
      <c r="I46" t="str">
        <f>'Table 2'!B20</f>
        <v>DF</v>
      </c>
      <c r="J46">
        <f t="shared" si="1"/>
        <v>2</v>
      </c>
      <c r="K46">
        <v>2</v>
      </c>
      <c r="L46" t="str">
        <f>VLOOKUP(K46,Seleções!$A$1:$B$33,2,0)</f>
        <v>Australia</v>
      </c>
      <c r="N46" t="str">
        <f t="shared" si="2"/>
        <v>INSERT INTO Jogador VALUES(45,19,'SOUTTAR Harry','1998-10-22',2,2);</v>
      </c>
    </row>
    <row r="47" spans="2:14" x14ac:dyDescent="0.3">
      <c r="B47">
        <v>46</v>
      </c>
      <c r="C47" s="13">
        <f>'Table 2'!A21</f>
        <v>20</v>
      </c>
      <c r="D47" t="str">
        <f>'Table 2'!C21</f>
        <v>DENG Thomas</v>
      </c>
      <c r="E47">
        <f>IF(DAY('Table 2'!H21)&lt;10,"0"&amp;DAY('Table 2'!H21),DAY('Table 2'!H21))</f>
        <v>20</v>
      </c>
      <c r="F47" t="str">
        <f>IF(MONTH('Table 2'!H21)&lt;10,"0"&amp;MONTH('Table 2'!H21),MONTH('Table 2'!H21))</f>
        <v>03</v>
      </c>
      <c r="G47">
        <f>YEAR('Table 2'!H21)</f>
        <v>1997</v>
      </c>
      <c r="H47" t="str">
        <f t="shared" si="0"/>
        <v>1997-03-20</v>
      </c>
      <c r="I47" t="str">
        <f>'Table 2'!B21</f>
        <v>DF</v>
      </c>
      <c r="J47">
        <f t="shared" si="1"/>
        <v>2</v>
      </c>
      <c r="K47">
        <v>2</v>
      </c>
      <c r="L47" t="str">
        <f>VLOOKUP(K47,Seleções!$A$1:$B$33,2,0)</f>
        <v>Australia</v>
      </c>
      <c r="N47" t="str">
        <f t="shared" si="2"/>
        <v>INSERT INTO Jogador VALUES(46,20,'DENG Thomas','1997-03-20',2,2);</v>
      </c>
    </row>
    <row r="48" spans="2:14" x14ac:dyDescent="0.3">
      <c r="B48">
        <v>47</v>
      </c>
      <c r="C48" s="13">
        <f>'Table 2'!A22</f>
        <v>21</v>
      </c>
      <c r="D48" t="str">
        <f>'Table 2'!C22</f>
        <v>KUOL Garang</v>
      </c>
      <c r="E48">
        <f>IF(DAY('Table 2'!H22)&lt;10,"0"&amp;DAY('Table 2'!H22),DAY('Table 2'!H22))</f>
        <v>15</v>
      </c>
      <c r="F48" t="str">
        <f>IF(MONTH('Table 2'!H22)&lt;10,"0"&amp;MONTH('Table 2'!H22),MONTH('Table 2'!H22))</f>
        <v>09</v>
      </c>
      <c r="G48">
        <f>YEAR('Table 2'!H22)</f>
        <v>2004</v>
      </c>
      <c r="H48" t="str">
        <f t="shared" si="0"/>
        <v>2004-09-15</v>
      </c>
      <c r="I48" t="str">
        <f>'Table 2'!B22</f>
        <v>FW</v>
      </c>
      <c r="J48">
        <f t="shared" si="1"/>
        <v>4</v>
      </c>
      <c r="K48">
        <v>2</v>
      </c>
      <c r="L48" t="str">
        <f>VLOOKUP(K48,Seleções!$A$1:$B$33,2,0)</f>
        <v>Australia</v>
      </c>
      <c r="N48" t="str">
        <f t="shared" si="2"/>
        <v>INSERT INTO Jogador VALUES(47,21,'KUOL Garang','2004-09-15',4,2);</v>
      </c>
    </row>
    <row r="49" spans="2:14" x14ac:dyDescent="0.3">
      <c r="B49">
        <v>48</v>
      </c>
      <c r="C49" s="13">
        <f>'Table 2'!A23</f>
        <v>22</v>
      </c>
      <c r="D49" t="str">
        <f>'Table 2'!C23</f>
        <v>IRVINE Jackson</v>
      </c>
      <c r="E49" t="str">
        <f>IF(DAY('Table 2'!H23)&lt;10,"0"&amp;DAY('Table 2'!H23),DAY('Table 2'!H23))</f>
        <v>07</v>
      </c>
      <c r="F49" t="str">
        <f>IF(MONTH('Table 2'!H23)&lt;10,"0"&amp;MONTH('Table 2'!H23),MONTH('Table 2'!H23))</f>
        <v>03</v>
      </c>
      <c r="G49">
        <f>YEAR('Table 2'!H23)</f>
        <v>1993</v>
      </c>
      <c r="H49" t="str">
        <f t="shared" si="0"/>
        <v>1993-03-07</v>
      </c>
      <c r="I49" t="str">
        <f>'Table 2'!B23</f>
        <v>MF</v>
      </c>
      <c r="J49">
        <f t="shared" si="1"/>
        <v>3</v>
      </c>
      <c r="K49">
        <v>2</v>
      </c>
      <c r="L49" t="str">
        <f>VLOOKUP(K49,Seleções!$A$1:$B$33,2,0)</f>
        <v>Australia</v>
      </c>
      <c r="N49" t="str">
        <f t="shared" si="2"/>
        <v>INSERT INTO Jogador VALUES(48,22,'IRVINE Jackson','1993-03-07',3,2);</v>
      </c>
    </row>
    <row r="50" spans="2:14" x14ac:dyDescent="0.3">
      <c r="B50">
        <v>49</v>
      </c>
      <c r="C50" s="13">
        <f>'Table 2'!A24</f>
        <v>23</v>
      </c>
      <c r="D50" t="str">
        <f>'Table 2'!C24</f>
        <v>GOODWIN Craig</v>
      </c>
      <c r="E50">
        <f>IF(DAY('Table 2'!H24)&lt;10,"0"&amp;DAY('Table 2'!H24),DAY('Table 2'!H24))</f>
        <v>16</v>
      </c>
      <c r="F50">
        <f>IF(MONTH('Table 2'!H24)&lt;10,"0"&amp;MONTH('Table 2'!H24),MONTH('Table 2'!H24))</f>
        <v>12</v>
      </c>
      <c r="G50">
        <f>YEAR('Table 2'!H24)</f>
        <v>1991</v>
      </c>
      <c r="H50" t="str">
        <f t="shared" si="0"/>
        <v>1991-12-16</v>
      </c>
      <c r="I50" t="str">
        <f>'Table 2'!B24</f>
        <v>FW</v>
      </c>
      <c r="J50">
        <f t="shared" si="1"/>
        <v>4</v>
      </c>
      <c r="K50">
        <v>2</v>
      </c>
      <c r="L50" t="str">
        <f>VLOOKUP(K50,Seleções!$A$1:$B$33,2,0)</f>
        <v>Australia</v>
      </c>
      <c r="N50" t="str">
        <f t="shared" si="2"/>
        <v>INSERT INTO Jogador VALUES(49,23,'GOODWIN Craig','1991-12-16',4,2);</v>
      </c>
    </row>
    <row r="51" spans="2:14" x14ac:dyDescent="0.3">
      <c r="B51">
        <v>50</v>
      </c>
      <c r="C51" s="13">
        <f>'Table 2'!A25</f>
        <v>24</v>
      </c>
      <c r="D51" t="str">
        <f>'Table 2'!C25</f>
        <v>KING Joel</v>
      </c>
      <c r="E51">
        <f>IF(DAY('Table 2'!H25)&lt;10,"0"&amp;DAY('Table 2'!H25),DAY('Table 2'!H25))</f>
        <v>30</v>
      </c>
      <c r="F51">
        <f>IF(MONTH('Table 2'!H25)&lt;10,"0"&amp;MONTH('Table 2'!H25),MONTH('Table 2'!H25))</f>
        <v>10</v>
      </c>
      <c r="G51">
        <f>YEAR('Table 2'!H25)</f>
        <v>2000</v>
      </c>
      <c r="H51" t="str">
        <f t="shared" si="0"/>
        <v>2000-10-30</v>
      </c>
      <c r="I51" t="str">
        <f>'Table 2'!B25</f>
        <v>DF</v>
      </c>
      <c r="J51">
        <f t="shared" si="1"/>
        <v>2</v>
      </c>
      <c r="K51">
        <v>2</v>
      </c>
      <c r="L51" t="str">
        <f>VLOOKUP(K51,Seleções!$A$1:$B$33,2,0)</f>
        <v>Australia</v>
      </c>
      <c r="N51" t="str">
        <f t="shared" si="2"/>
        <v>INSERT INTO Jogador VALUES(50,24,'KING Joel','2000-10-30',2,2);</v>
      </c>
    </row>
    <row r="52" spans="2:14" x14ac:dyDescent="0.3">
      <c r="B52">
        <v>51</v>
      </c>
      <c r="C52" s="13">
        <f>'Table 2'!A26</f>
        <v>25</v>
      </c>
      <c r="D52" t="str">
        <f>'Table 2'!C26</f>
        <v>CUMMINGS Jason</v>
      </c>
      <c r="E52" t="str">
        <f>IF(DAY('Table 2'!H26)&lt;10,"0"&amp;DAY('Table 2'!H26),DAY('Table 2'!H26))</f>
        <v>01</v>
      </c>
      <c r="F52" t="str">
        <f>IF(MONTH('Table 2'!H26)&lt;10,"0"&amp;MONTH('Table 2'!H26),MONTH('Table 2'!H26))</f>
        <v>08</v>
      </c>
      <c r="G52">
        <f>YEAR('Table 2'!H26)</f>
        <v>1995</v>
      </c>
      <c r="H52" t="str">
        <f t="shared" si="0"/>
        <v>1995-08-01</v>
      </c>
      <c r="I52" t="str">
        <f>'Table 2'!B26</f>
        <v>FW</v>
      </c>
      <c r="J52">
        <f t="shared" si="1"/>
        <v>4</v>
      </c>
      <c r="K52">
        <v>2</v>
      </c>
      <c r="L52" t="str">
        <f>VLOOKUP(K52,Seleções!$A$1:$B$33,2,0)</f>
        <v>Australia</v>
      </c>
      <c r="N52" t="str">
        <f t="shared" si="2"/>
        <v>INSERT INTO Jogador VALUES(51,25,'CUMMINGS Jason','1995-08-01',4,2);</v>
      </c>
    </row>
    <row r="53" spans="2:14" x14ac:dyDescent="0.3">
      <c r="B53">
        <v>52</v>
      </c>
      <c r="C53" s="13">
        <f>'Table 2'!A27</f>
        <v>26</v>
      </c>
      <c r="D53" t="str">
        <f>'Table 2'!C27</f>
        <v>BACCUS Keanu</v>
      </c>
      <c r="E53" t="str">
        <f>IF(DAY('Table 2'!H27)&lt;10,"0"&amp;DAY('Table 2'!H27),DAY('Table 2'!H27))</f>
        <v>07</v>
      </c>
      <c r="F53" t="str">
        <f>IF(MONTH('Table 2'!H27)&lt;10,"0"&amp;MONTH('Table 2'!H27),MONTH('Table 2'!H27))</f>
        <v>06</v>
      </c>
      <c r="G53">
        <f>YEAR('Table 2'!H27)</f>
        <v>1998</v>
      </c>
      <c r="H53" t="str">
        <f t="shared" si="0"/>
        <v>1998-06-07</v>
      </c>
      <c r="I53" t="str">
        <f>'Table 2'!B27</f>
        <v>MF</v>
      </c>
      <c r="J53">
        <f t="shared" si="1"/>
        <v>3</v>
      </c>
      <c r="K53">
        <v>2</v>
      </c>
      <c r="L53" t="str">
        <f>VLOOKUP(K53,Seleções!$A$1:$B$33,2,0)</f>
        <v>Australia</v>
      </c>
      <c r="N53" t="str">
        <f t="shared" si="2"/>
        <v>INSERT INTO Jogador VALUES(52,26,'BACCUS Keanu','1998-06-07',3,2);</v>
      </c>
    </row>
    <row r="54" spans="2:14" x14ac:dyDescent="0.3">
      <c r="B54">
        <v>53</v>
      </c>
      <c r="C54" s="13">
        <f>'Table 3'!A2</f>
        <v>1</v>
      </c>
      <c r="D54" t="str">
        <f>'Table 3'!C2</f>
        <v>COURTOIS Thibaut</v>
      </c>
      <c r="E54">
        <f>IF(DAY('Table 3'!I2)&lt;10,"0"&amp;DAY('Table 3'!I2),DAY('Table 3'!I2))</f>
        <v>11</v>
      </c>
      <c r="F54" t="str">
        <f>IF(MONTH('Table 3'!I2)&lt;10,"0"&amp;MONTH('Table 3'!I2),MONTH('Table 3'!I2))</f>
        <v>05</v>
      </c>
      <c r="G54">
        <f>YEAR('Table 3'!I2)</f>
        <v>1992</v>
      </c>
      <c r="H54" t="str">
        <f t="shared" si="0"/>
        <v>1992-05-11</v>
      </c>
      <c r="I54" t="str">
        <f>'Table 3'!B2</f>
        <v>GK</v>
      </c>
      <c r="J54">
        <f t="shared" si="1"/>
        <v>1</v>
      </c>
      <c r="K54">
        <v>3</v>
      </c>
      <c r="L54" t="str">
        <f>VLOOKUP(K54,Seleções!$A$1:$B$33,2,0)</f>
        <v>Belgium</v>
      </c>
      <c r="N54" t="str">
        <f t="shared" si="2"/>
        <v>INSERT INTO Jogador VALUES(53,1,'COURTOIS Thibaut','1992-05-11',1,3);</v>
      </c>
    </row>
    <row r="55" spans="2:14" x14ac:dyDescent="0.3">
      <c r="B55">
        <v>54</v>
      </c>
      <c r="C55" s="13">
        <f>'Table 3'!A3</f>
        <v>2</v>
      </c>
      <c r="D55" t="str">
        <f>'Table 3'!C3</f>
        <v>ALDERWEIRELD Toby</v>
      </c>
      <c r="E55" t="str">
        <f>IF(DAY('Table 3'!I3)&lt;10,"0"&amp;DAY('Table 3'!I3),DAY('Table 3'!I3))</f>
        <v>02</v>
      </c>
      <c r="F55" t="str">
        <f>IF(MONTH('Table 3'!I3)&lt;10,"0"&amp;MONTH('Table 3'!I3),MONTH('Table 3'!I3))</f>
        <v>03</v>
      </c>
      <c r="G55">
        <f>YEAR('Table 3'!I3)</f>
        <v>1989</v>
      </c>
      <c r="H55" t="str">
        <f t="shared" si="0"/>
        <v>1989-03-02</v>
      </c>
      <c r="I55" t="str">
        <f>'Table 3'!B3</f>
        <v>DF</v>
      </c>
      <c r="J55">
        <f t="shared" si="1"/>
        <v>2</v>
      </c>
      <c r="K55">
        <v>3</v>
      </c>
      <c r="L55" t="str">
        <f>VLOOKUP(K55,Seleções!$A$1:$B$33,2,0)</f>
        <v>Belgium</v>
      </c>
      <c r="N55" t="str">
        <f t="shared" si="2"/>
        <v>INSERT INTO Jogador VALUES(54,2,'ALDERWEIRELD Toby','1989-03-02',2,3);</v>
      </c>
    </row>
    <row r="56" spans="2:14" x14ac:dyDescent="0.3">
      <c r="B56">
        <v>55</v>
      </c>
      <c r="C56" s="13">
        <f>'Table 3'!A4</f>
        <v>3</v>
      </c>
      <c r="D56" t="str">
        <f>'Table 3'!C4</f>
        <v>THEATE Arthur</v>
      </c>
      <c r="E56">
        <f>IF(DAY('Table 3'!I4)&lt;10,"0"&amp;DAY('Table 3'!I4),DAY('Table 3'!I4))</f>
        <v>25</v>
      </c>
      <c r="F56" t="str">
        <f>IF(MONTH('Table 3'!I4)&lt;10,"0"&amp;MONTH('Table 3'!I4),MONTH('Table 3'!I4))</f>
        <v>05</v>
      </c>
      <c r="G56">
        <f>YEAR('Table 3'!I4)</f>
        <v>2000</v>
      </c>
      <c r="H56" t="str">
        <f t="shared" si="0"/>
        <v>2000-05-25</v>
      </c>
      <c r="I56" t="str">
        <f>'Table 3'!B4</f>
        <v>DF</v>
      </c>
      <c r="J56">
        <f t="shared" si="1"/>
        <v>2</v>
      </c>
      <c r="K56">
        <v>3</v>
      </c>
      <c r="L56" t="str">
        <f>VLOOKUP(K56,Seleções!$A$1:$B$33,2,0)</f>
        <v>Belgium</v>
      </c>
      <c r="N56" t="str">
        <f t="shared" si="2"/>
        <v>INSERT INTO Jogador VALUES(55,3,'THEATE Arthur','2000-05-25',2,3);</v>
      </c>
    </row>
    <row r="57" spans="2:14" x14ac:dyDescent="0.3">
      <c r="B57">
        <v>56</v>
      </c>
      <c r="C57" s="13">
        <f>'Table 3'!A5</f>
        <v>4</v>
      </c>
      <c r="D57" t="str">
        <f>'Table 3'!C5</f>
        <v>FAES Wout</v>
      </c>
      <c r="E57" t="str">
        <f>IF(DAY('Table 3'!I5)&lt;10,"0"&amp;DAY('Table 3'!I5),DAY('Table 3'!I5))</f>
        <v>03</v>
      </c>
      <c r="F57" t="str">
        <f>IF(MONTH('Table 3'!I5)&lt;10,"0"&amp;MONTH('Table 3'!I5),MONTH('Table 3'!I5))</f>
        <v>04</v>
      </c>
      <c r="G57">
        <f>YEAR('Table 3'!I5)</f>
        <v>1998</v>
      </c>
      <c r="H57" t="str">
        <f t="shared" si="0"/>
        <v>1998-04-03</v>
      </c>
      <c r="I57" t="str">
        <f>'Table 3'!B5</f>
        <v>DF</v>
      </c>
      <c r="J57">
        <f t="shared" si="1"/>
        <v>2</v>
      </c>
      <c r="K57">
        <v>3</v>
      </c>
      <c r="L57" t="str">
        <f>VLOOKUP(K57,Seleções!$A$1:$B$33,2,0)</f>
        <v>Belgium</v>
      </c>
      <c r="N57" t="str">
        <f t="shared" si="2"/>
        <v>INSERT INTO Jogador VALUES(56,4,'FAES Wout','1998-04-03',2,3);</v>
      </c>
    </row>
    <row r="58" spans="2:14" x14ac:dyDescent="0.3">
      <c r="B58">
        <v>57</v>
      </c>
      <c r="C58" s="13">
        <f>'Table 3'!A6</f>
        <v>5</v>
      </c>
      <c r="D58" t="str">
        <f>'Table 3'!C6</f>
        <v>VERTONGHEN Jan</v>
      </c>
      <c r="E58">
        <f>IF(DAY('Table 3'!I6)&lt;10,"0"&amp;DAY('Table 3'!I6),DAY('Table 3'!I6))</f>
        <v>24</v>
      </c>
      <c r="F58" t="str">
        <f>IF(MONTH('Table 3'!I6)&lt;10,"0"&amp;MONTH('Table 3'!I6),MONTH('Table 3'!I6))</f>
        <v>04</v>
      </c>
      <c r="G58">
        <f>YEAR('Table 3'!I6)</f>
        <v>1987</v>
      </c>
      <c r="H58" t="str">
        <f t="shared" si="0"/>
        <v>1987-04-24</v>
      </c>
      <c r="I58" t="str">
        <f>'Table 3'!B6</f>
        <v>DF</v>
      </c>
      <c r="J58">
        <f t="shared" si="1"/>
        <v>2</v>
      </c>
      <c r="K58">
        <v>3</v>
      </c>
      <c r="L58" t="str">
        <f>VLOOKUP(K58,Seleções!$A$1:$B$33,2,0)</f>
        <v>Belgium</v>
      </c>
      <c r="N58" t="str">
        <f t="shared" si="2"/>
        <v>INSERT INTO Jogador VALUES(57,5,'VERTONGHEN Jan','1987-04-24',2,3);</v>
      </c>
    </row>
    <row r="59" spans="2:14" x14ac:dyDescent="0.3">
      <c r="B59">
        <v>58</v>
      </c>
      <c r="C59" s="13">
        <f>'Table 3'!A7</f>
        <v>6</v>
      </c>
      <c r="D59" t="str">
        <f>'Table 3'!C7</f>
        <v>WITSEL Axel</v>
      </c>
      <c r="E59">
        <f>IF(DAY('Table 3'!I7)&lt;10,"0"&amp;DAY('Table 3'!I7),DAY('Table 3'!I7))</f>
        <v>12</v>
      </c>
      <c r="F59" t="str">
        <f>IF(MONTH('Table 3'!I7)&lt;10,"0"&amp;MONTH('Table 3'!I7),MONTH('Table 3'!I7))</f>
        <v>01</v>
      </c>
      <c r="G59">
        <f>YEAR('Table 3'!I7)</f>
        <v>1989</v>
      </c>
      <c r="H59" t="str">
        <f t="shared" si="0"/>
        <v>1989-01-12</v>
      </c>
      <c r="I59" t="str">
        <f>'Table 3'!B7</f>
        <v>MF</v>
      </c>
      <c r="J59">
        <f t="shared" si="1"/>
        <v>3</v>
      </c>
      <c r="K59">
        <v>3</v>
      </c>
      <c r="L59" t="str">
        <f>VLOOKUP(K59,Seleções!$A$1:$B$33,2,0)</f>
        <v>Belgium</v>
      </c>
      <c r="N59" t="str">
        <f t="shared" si="2"/>
        <v>INSERT INTO Jogador VALUES(58,6,'WITSEL Axel','1989-01-12',3,3);</v>
      </c>
    </row>
    <row r="60" spans="2:14" x14ac:dyDescent="0.3">
      <c r="B60">
        <v>59</v>
      </c>
      <c r="C60" s="13">
        <f>'Table 3'!A8</f>
        <v>7</v>
      </c>
      <c r="D60" t="str">
        <f>'Table 3'!C8</f>
        <v>DE BRUYNE Kevin</v>
      </c>
      <c r="E60">
        <f>IF(DAY('Table 3'!I8)&lt;10,"0"&amp;DAY('Table 3'!I8),DAY('Table 3'!I8))</f>
        <v>28</v>
      </c>
      <c r="F60" t="str">
        <f>IF(MONTH('Table 3'!I8)&lt;10,"0"&amp;MONTH('Table 3'!I8),MONTH('Table 3'!I8))</f>
        <v>06</v>
      </c>
      <c r="G60">
        <f>YEAR('Table 3'!I8)</f>
        <v>1991</v>
      </c>
      <c r="H60" t="str">
        <f t="shared" si="0"/>
        <v>1991-06-28</v>
      </c>
      <c r="I60" t="str">
        <f>'Table 3'!B8</f>
        <v>MF</v>
      </c>
      <c r="J60">
        <f t="shared" si="1"/>
        <v>3</v>
      </c>
      <c r="K60">
        <v>3</v>
      </c>
      <c r="L60" t="str">
        <f>VLOOKUP(K60,Seleções!$A$1:$B$33,2,0)</f>
        <v>Belgium</v>
      </c>
      <c r="N60" t="str">
        <f t="shared" si="2"/>
        <v>INSERT INTO Jogador VALUES(59,7,'DE BRUYNE Kevin','1991-06-28',3,3);</v>
      </c>
    </row>
    <row r="61" spans="2:14" x14ac:dyDescent="0.3">
      <c r="B61">
        <v>60</v>
      </c>
      <c r="C61" s="13">
        <f>'Table 3'!A9</f>
        <v>8</v>
      </c>
      <c r="D61" t="str">
        <f>'Table 3'!C9</f>
        <v>TIELEMANS Youri</v>
      </c>
      <c r="E61" t="str">
        <f>IF(DAY('Table 3'!I9)&lt;10,"0"&amp;DAY('Table 3'!I9),DAY('Table 3'!I9))</f>
        <v>07</v>
      </c>
      <c r="F61" t="str">
        <f>IF(MONTH('Table 3'!I9)&lt;10,"0"&amp;MONTH('Table 3'!I9),MONTH('Table 3'!I9))</f>
        <v>05</v>
      </c>
      <c r="G61">
        <f>YEAR('Table 3'!I9)</f>
        <v>1997</v>
      </c>
      <c r="H61" t="str">
        <f t="shared" si="0"/>
        <v>1997-05-07</v>
      </c>
      <c r="I61" t="str">
        <f>'Table 3'!B9</f>
        <v>MF</v>
      </c>
      <c r="J61">
        <f t="shared" si="1"/>
        <v>3</v>
      </c>
      <c r="K61">
        <v>3</v>
      </c>
      <c r="L61" t="str">
        <f>VLOOKUP(K61,Seleções!$A$1:$B$33,2,0)</f>
        <v>Belgium</v>
      </c>
      <c r="N61" t="str">
        <f t="shared" si="2"/>
        <v>INSERT INTO Jogador VALUES(60,8,'TIELEMANS Youri','1997-05-07',3,3);</v>
      </c>
    </row>
    <row r="62" spans="2:14" x14ac:dyDescent="0.3">
      <c r="B62">
        <v>61</v>
      </c>
      <c r="C62" s="13">
        <f>'Table 3'!A10</f>
        <v>9</v>
      </c>
      <c r="D62" t="str">
        <f>'Table 3'!C10</f>
        <v>LUKAKU Romelu</v>
      </c>
      <c r="E62">
        <f>IF(DAY('Table 3'!I10)&lt;10,"0"&amp;DAY('Table 3'!I10),DAY('Table 3'!I10))</f>
        <v>13</v>
      </c>
      <c r="F62" t="str">
        <f>IF(MONTH('Table 3'!I10)&lt;10,"0"&amp;MONTH('Table 3'!I10),MONTH('Table 3'!I10))</f>
        <v>05</v>
      </c>
      <c r="G62">
        <f>YEAR('Table 3'!I10)</f>
        <v>1993</v>
      </c>
      <c r="H62" t="str">
        <f t="shared" si="0"/>
        <v>1993-05-13</v>
      </c>
      <c r="I62" t="str">
        <f>'Table 3'!B10</f>
        <v>FW</v>
      </c>
      <c r="J62">
        <f t="shared" si="1"/>
        <v>4</v>
      </c>
      <c r="K62">
        <v>3</v>
      </c>
      <c r="L62" t="str">
        <f>VLOOKUP(K62,Seleções!$A$1:$B$33,2,0)</f>
        <v>Belgium</v>
      </c>
      <c r="N62" t="str">
        <f t="shared" si="2"/>
        <v>INSERT INTO Jogador VALUES(61,9,'LUKAKU Romelu','1993-05-13',4,3);</v>
      </c>
    </row>
    <row r="63" spans="2:14" x14ac:dyDescent="0.3">
      <c r="B63">
        <v>62</v>
      </c>
      <c r="C63" s="13">
        <f>'Table 3'!A11</f>
        <v>10</v>
      </c>
      <c r="D63" t="str">
        <f>'Table 3'!C11</f>
        <v>HAZARD Eden</v>
      </c>
      <c r="E63" t="str">
        <f>IF(DAY('Table 3'!I11)&lt;10,"0"&amp;DAY('Table 3'!I11),DAY('Table 3'!I11))</f>
        <v>07</v>
      </c>
      <c r="F63" t="str">
        <f>IF(MONTH('Table 3'!I11)&lt;10,"0"&amp;MONTH('Table 3'!I11),MONTH('Table 3'!I11))</f>
        <v>01</v>
      </c>
      <c r="G63">
        <f>YEAR('Table 3'!I11)</f>
        <v>1991</v>
      </c>
      <c r="H63" t="str">
        <f t="shared" si="0"/>
        <v>1991-01-07</v>
      </c>
      <c r="I63" t="str">
        <f>'Table 3'!B11</f>
        <v>FW</v>
      </c>
      <c r="J63">
        <f t="shared" si="1"/>
        <v>4</v>
      </c>
      <c r="K63">
        <v>3</v>
      </c>
      <c r="L63" t="str">
        <f>VLOOKUP(K63,Seleções!$A$1:$B$33,2,0)</f>
        <v>Belgium</v>
      </c>
      <c r="N63" t="str">
        <f t="shared" si="2"/>
        <v>INSERT INTO Jogador VALUES(62,10,'HAZARD Eden','1991-01-07',4,3);</v>
      </c>
    </row>
    <row r="64" spans="2:14" x14ac:dyDescent="0.3">
      <c r="B64">
        <v>63</v>
      </c>
      <c r="C64" s="13">
        <f>'Table 3'!A12</f>
        <v>11</v>
      </c>
      <c r="D64" t="str">
        <f>'Table 3'!C12</f>
        <v>CARRASCO Yannick</v>
      </c>
      <c r="E64" t="str">
        <f>IF(DAY('Table 3'!I12)&lt;10,"0"&amp;DAY('Table 3'!I12),DAY('Table 3'!I12))</f>
        <v>04</v>
      </c>
      <c r="F64" t="str">
        <f>IF(MONTH('Table 3'!I12)&lt;10,"0"&amp;MONTH('Table 3'!I12),MONTH('Table 3'!I12))</f>
        <v>09</v>
      </c>
      <c r="G64">
        <f>YEAR('Table 3'!I12)</f>
        <v>1993</v>
      </c>
      <c r="H64" t="str">
        <f t="shared" si="0"/>
        <v>1993-09-04</v>
      </c>
      <c r="I64" t="str">
        <f>'Table 3'!B12</f>
        <v>FW</v>
      </c>
      <c r="J64">
        <f t="shared" si="1"/>
        <v>4</v>
      </c>
      <c r="K64">
        <v>3</v>
      </c>
      <c r="L64" t="str">
        <f>VLOOKUP(K64,Seleções!$A$1:$B$33,2,0)</f>
        <v>Belgium</v>
      </c>
      <c r="N64" t="str">
        <f t="shared" si="2"/>
        <v>INSERT INTO Jogador VALUES(63,11,'CARRASCO Yannick','1993-09-04',4,3);</v>
      </c>
    </row>
    <row r="65" spans="2:14" x14ac:dyDescent="0.3">
      <c r="B65">
        <v>64</v>
      </c>
      <c r="C65" s="13">
        <f>'Table 3'!A13</f>
        <v>12</v>
      </c>
      <c r="D65" t="str">
        <f>'Table 3'!C13</f>
        <v>MIGNOLET Simon</v>
      </c>
      <c r="E65" t="str">
        <f>IF(DAY('Table 3'!I13)&lt;10,"0"&amp;DAY('Table 3'!I13),DAY('Table 3'!I13))</f>
        <v>06</v>
      </c>
      <c r="F65" t="str">
        <f>IF(MONTH('Table 3'!I13)&lt;10,"0"&amp;MONTH('Table 3'!I13),MONTH('Table 3'!I13))</f>
        <v>03</v>
      </c>
      <c r="G65">
        <f>YEAR('Table 3'!I13)</f>
        <v>1988</v>
      </c>
      <c r="H65" t="str">
        <f t="shared" si="0"/>
        <v>1988-03-06</v>
      </c>
      <c r="I65" t="str">
        <f>'Table 3'!B13</f>
        <v>GK</v>
      </c>
      <c r="J65">
        <f t="shared" si="1"/>
        <v>1</v>
      </c>
      <c r="K65">
        <v>3</v>
      </c>
      <c r="L65" t="str">
        <f>VLOOKUP(K65,Seleções!$A$1:$B$33,2,0)</f>
        <v>Belgium</v>
      </c>
      <c r="N65" t="str">
        <f t="shared" si="2"/>
        <v>INSERT INTO Jogador VALUES(64,12,'MIGNOLET Simon','1988-03-06',1,3);</v>
      </c>
    </row>
    <row r="66" spans="2:14" x14ac:dyDescent="0.3">
      <c r="B66">
        <v>65</v>
      </c>
      <c r="C66" s="13">
        <f>'Table 3'!A14</f>
        <v>13</v>
      </c>
      <c r="D66" t="str">
        <f>'Table 3'!C14</f>
        <v>CASTEELS Koen</v>
      </c>
      <c r="E66">
        <f>IF(DAY('Table 3'!I14)&lt;10,"0"&amp;DAY('Table 3'!I14),DAY('Table 3'!I14))</f>
        <v>25</v>
      </c>
      <c r="F66" t="str">
        <f>IF(MONTH('Table 3'!I14)&lt;10,"0"&amp;MONTH('Table 3'!I14),MONTH('Table 3'!I14))</f>
        <v>06</v>
      </c>
      <c r="G66">
        <f>YEAR('Table 3'!I14)</f>
        <v>1992</v>
      </c>
      <c r="H66" t="str">
        <f t="shared" si="0"/>
        <v>1992-06-25</v>
      </c>
      <c r="I66" t="str">
        <f>'Table 3'!B14</f>
        <v>GK</v>
      </c>
      <c r="J66">
        <f t="shared" si="1"/>
        <v>1</v>
      </c>
      <c r="K66">
        <v>3</v>
      </c>
      <c r="L66" t="str">
        <f>VLOOKUP(K66,Seleções!$A$1:$B$33,2,0)</f>
        <v>Belgium</v>
      </c>
      <c r="N66" t="str">
        <f t="shared" si="2"/>
        <v>INSERT INTO Jogador VALUES(65,13,'CASTEELS Koen','1992-06-25',1,3);</v>
      </c>
    </row>
    <row r="67" spans="2:14" x14ac:dyDescent="0.3">
      <c r="B67">
        <v>66</v>
      </c>
      <c r="C67" s="13">
        <f>'Table 3'!A15</f>
        <v>14</v>
      </c>
      <c r="D67" t="str">
        <f>'Table 3'!C15</f>
        <v>MERTENS Dries</v>
      </c>
      <c r="E67" t="str">
        <f>IF(DAY('Table 3'!I15)&lt;10,"0"&amp;DAY('Table 3'!I15),DAY('Table 3'!I15))</f>
        <v>06</v>
      </c>
      <c r="F67" t="str">
        <f>IF(MONTH('Table 3'!I15)&lt;10,"0"&amp;MONTH('Table 3'!I15),MONTH('Table 3'!I15))</f>
        <v>05</v>
      </c>
      <c r="G67">
        <f>YEAR('Table 3'!I15)</f>
        <v>1987</v>
      </c>
      <c r="H67" t="str">
        <f t="shared" ref="H67:H130" si="3">G67&amp;"-"&amp;F67&amp;"-"&amp;E67</f>
        <v>1987-05-06</v>
      </c>
      <c r="I67" t="str">
        <f>'Table 3'!B15</f>
        <v>FW</v>
      </c>
      <c r="J67">
        <f t="shared" ref="J67:J130" si="4">IF(I67="GK",1,IF(I67="DF",2,IF(I67="MF",3,IF(I67="FW",4,0))))</f>
        <v>4</v>
      </c>
      <c r="K67">
        <v>3</v>
      </c>
      <c r="L67" t="str">
        <f>VLOOKUP(K67,Seleções!$A$1:$B$33,2,0)</f>
        <v>Belgium</v>
      </c>
      <c r="N67" t="str">
        <f t="shared" ref="N67:N130" si="5">"INSERT INTO Jogador VALUES("&amp;B67&amp;","&amp;C67&amp;","&amp;"'"&amp;D67&amp;"','"&amp;H67&amp;"',"&amp;J67&amp;","&amp;K67&amp;");"</f>
        <v>INSERT INTO Jogador VALUES(66,14,'MERTENS Dries','1987-05-06',4,3);</v>
      </c>
    </row>
    <row r="68" spans="2:14" x14ac:dyDescent="0.3">
      <c r="B68">
        <v>67</v>
      </c>
      <c r="C68" s="13">
        <f>'Table 3'!A16</f>
        <v>15</v>
      </c>
      <c r="D68" t="str">
        <f>'Table 3'!C16</f>
        <v>MEUNIER Thomas</v>
      </c>
      <c r="E68">
        <f>IF(DAY('Table 3'!I16)&lt;10,"0"&amp;DAY('Table 3'!I16),DAY('Table 3'!I16))</f>
        <v>12</v>
      </c>
      <c r="F68" t="str">
        <f>IF(MONTH('Table 3'!I16)&lt;10,"0"&amp;MONTH('Table 3'!I16),MONTH('Table 3'!I16))</f>
        <v>09</v>
      </c>
      <c r="G68">
        <f>YEAR('Table 3'!I16)</f>
        <v>1991</v>
      </c>
      <c r="H68" t="str">
        <f t="shared" si="3"/>
        <v>1991-09-12</v>
      </c>
      <c r="I68" t="str">
        <f>'Table 3'!B16</f>
        <v>MF</v>
      </c>
      <c r="J68">
        <f t="shared" si="4"/>
        <v>3</v>
      </c>
      <c r="K68">
        <v>3</v>
      </c>
      <c r="L68" t="str">
        <f>VLOOKUP(K68,Seleções!$A$1:$B$33,2,0)</f>
        <v>Belgium</v>
      </c>
      <c r="N68" t="str">
        <f t="shared" si="5"/>
        <v>INSERT INTO Jogador VALUES(67,15,'MEUNIER Thomas','1991-09-12',3,3);</v>
      </c>
    </row>
    <row r="69" spans="2:14" x14ac:dyDescent="0.3">
      <c r="B69">
        <v>68</v>
      </c>
      <c r="C69" s="13">
        <f>'Table 3'!A17</f>
        <v>16</v>
      </c>
      <c r="D69" t="str">
        <f>'Table 3'!C17</f>
        <v>HAZARD Thorgan</v>
      </c>
      <c r="E69">
        <f>IF(DAY('Table 3'!I17)&lt;10,"0"&amp;DAY('Table 3'!I17),DAY('Table 3'!I17))</f>
        <v>29</v>
      </c>
      <c r="F69" t="str">
        <f>IF(MONTH('Table 3'!I17)&lt;10,"0"&amp;MONTH('Table 3'!I17),MONTH('Table 3'!I17))</f>
        <v>03</v>
      </c>
      <c r="G69">
        <f>YEAR('Table 3'!I17)</f>
        <v>1993</v>
      </c>
      <c r="H69" t="str">
        <f t="shared" si="3"/>
        <v>1993-03-29</v>
      </c>
      <c r="I69" t="str">
        <f>'Table 3'!B17</f>
        <v>MF</v>
      </c>
      <c r="J69">
        <f t="shared" si="4"/>
        <v>3</v>
      </c>
      <c r="K69">
        <v>3</v>
      </c>
      <c r="L69" t="str">
        <f>VLOOKUP(K69,Seleções!$A$1:$B$33,2,0)</f>
        <v>Belgium</v>
      </c>
      <c r="N69" t="str">
        <f t="shared" si="5"/>
        <v>INSERT INTO Jogador VALUES(68,16,'HAZARD Thorgan','1993-03-29',3,3);</v>
      </c>
    </row>
    <row r="70" spans="2:14" x14ac:dyDescent="0.3">
      <c r="B70">
        <v>69</v>
      </c>
      <c r="C70" s="13">
        <f>'Table 3'!A18</f>
        <v>17</v>
      </c>
      <c r="D70" t="str">
        <f>'Table 3'!C18</f>
        <v>TROSSARD Leandro</v>
      </c>
      <c r="E70" t="str">
        <f>IF(DAY('Table 3'!I18)&lt;10,"0"&amp;DAY('Table 3'!I18),DAY('Table 3'!I18))</f>
        <v>04</v>
      </c>
      <c r="F70">
        <f>IF(MONTH('Table 3'!I18)&lt;10,"0"&amp;MONTH('Table 3'!I18),MONTH('Table 3'!I18))</f>
        <v>12</v>
      </c>
      <c r="G70">
        <f>YEAR('Table 3'!I18)</f>
        <v>1994</v>
      </c>
      <c r="H70" t="str">
        <f t="shared" si="3"/>
        <v>1994-12-04</v>
      </c>
      <c r="I70" t="str">
        <f>'Table 3'!B18</f>
        <v>FW</v>
      </c>
      <c r="J70">
        <f t="shared" si="4"/>
        <v>4</v>
      </c>
      <c r="K70">
        <v>3</v>
      </c>
      <c r="L70" t="str">
        <f>VLOOKUP(K70,Seleções!$A$1:$B$33,2,0)</f>
        <v>Belgium</v>
      </c>
      <c r="N70" t="str">
        <f t="shared" si="5"/>
        <v>INSERT INTO Jogador VALUES(69,17,'TROSSARD Leandro','1994-12-04',4,3);</v>
      </c>
    </row>
    <row r="71" spans="2:14" x14ac:dyDescent="0.3">
      <c r="B71">
        <v>70</v>
      </c>
      <c r="C71" s="13">
        <f>'Table 3'!A19</f>
        <v>18</v>
      </c>
      <c r="D71" t="str">
        <f>'Table 3'!C19</f>
        <v>ONANA Amadou</v>
      </c>
      <c r="E71">
        <f>IF(DAY('Table 3'!I19)&lt;10,"0"&amp;DAY('Table 3'!I19),DAY('Table 3'!I19))</f>
        <v>16</v>
      </c>
      <c r="F71" t="str">
        <f>IF(MONTH('Table 3'!I19)&lt;10,"0"&amp;MONTH('Table 3'!I19),MONTH('Table 3'!I19))</f>
        <v>08</v>
      </c>
      <c r="G71">
        <f>YEAR('Table 3'!I19)</f>
        <v>2001</v>
      </c>
      <c r="H71" t="str">
        <f t="shared" si="3"/>
        <v>2001-08-16</v>
      </c>
      <c r="I71" t="str">
        <f>'Table 3'!B19</f>
        <v>MF</v>
      </c>
      <c r="J71">
        <f t="shared" si="4"/>
        <v>3</v>
      </c>
      <c r="K71">
        <v>3</v>
      </c>
      <c r="L71" t="str">
        <f>VLOOKUP(K71,Seleções!$A$1:$B$33,2,0)</f>
        <v>Belgium</v>
      </c>
      <c r="N71" t="str">
        <f t="shared" si="5"/>
        <v>INSERT INTO Jogador VALUES(70,18,'ONANA Amadou','2001-08-16',3,3);</v>
      </c>
    </row>
    <row r="72" spans="2:14" x14ac:dyDescent="0.3">
      <c r="B72">
        <v>71</v>
      </c>
      <c r="C72" s="13">
        <f>'Table 3'!A20</f>
        <v>19</v>
      </c>
      <c r="D72" t="str">
        <f>'Table 3'!C20</f>
        <v>DENDONCKER Leander</v>
      </c>
      <c r="E72">
        <f>IF(DAY('Table 3'!I20)&lt;10,"0"&amp;DAY('Table 3'!I20),DAY('Table 3'!I20))</f>
        <v>15</v>
      </c>
      <c r="F72" t="str">
        <f>IF(MONTH('Table 3'!I20)&lt;10,"0"&amp;MONTH('Table 3'!I20),MONTH('Table 3'!I20))</f>
        <v>04</v>
      </c>
      <c r="G72">
        <f>YEAR('Table 3'!I20)</f>
        <v>1995</v>
      </c>
      <c r="H72" t="str">
        <f t="shared" si="3"/>
        <v>1995-04-15</v>
      </c>
      <c r="I72" t="str">
        <f>'Table 3'!B20</f>
        <v>DF</v>
      </c>
      <c r="J72">
        <f t="shared" si="4"/>
        <v>2</v>
      </c>
      <c r="K72">
        <v>3</v>
      </c>
      <c r="L72" t="str">
        <f>VLOOKUP(K72,Seleções!$A$1:$B$33,2,0)</f>
        <v>Belgium</v>
      </c>
      <c r="N72" t="str">
        <f t="shared" si="5"/>
        <v>INSERT INTO Jogador VALUES(71,19,'DENDONCKER Leander','1995-04-15',2,3);</v>
      </c>
    </row>
    <row r="73" spans="2:14" x14ac:dyDescent="0.3">
      <c r="B73">
        <v>72</v>
      </c>
      <c r="C73" s="13">
        <f>'Table 3'!A21</f>
        <v>20</v>
      </c>
      <c r="D73" t="str">
        <f>'Table 3'!C21</f>
        <v>VANAKEN Hans</v>
      </c>
      <c r="E73">
        <f>IF(DAY('Table 3'!I21)&lt;10,"0"&amp;DAY('Table 3'!I21),DAY('Table 3'!I21))</f>
        <v>24</v>
      </c>
      <c r="F73" t="str">
        <f>IF(MONTH('Table 3'!I21)&lt;10,"0"&amp;MONTH('Table 3'!I21),MONTH('Table 3'!I21))</f>
        <v>08</v>
      </c>
      <c r="G73">
        <f>YEAR('Table 3'!I21)</f>
        <v>1992</v>
      </c>
      <c r="H73" t="str">
        <f t="shared" si="3"/>
        <v>1992-08-24</v>
      </c>
      <c r="I73" t="str">
        <f>'Table 3'!B21</f>
        <v>MF</v>
      </c>
      <c r="J73">
        <f t="shared" si="4"/>
        <v>3</v>
      </c>
      <c r="K73">
        <v>3</v>
      </c>
      <c r="L73" t="str">
        <f>VLOOKUP(K73,Seleções!$A$1:$B$33,2,0)</f>
        <v>Belgium</v>
      </c>
      <c r="N73" t="str">
        <f t="shared" si="5"/>
        <v>INSERT INTO Jogador VALUES(72,20,'VANAKEN Hans','1992-08-24',3,3);</v>
      </c>
    </row>
    <row r="74" spans="2:14" x14ac:dyDescent="0.3">
      <c r="B74">
        <v>73</v>
      </c>
      <c r="C74" s="13">
        <f>'Table 3'!A22</f>
        <v>21</v>
      </c>
      <c r="D74" t="str">
        <f>'Table 3'!C22</f>
        <v>CASTAGNE Timothy</v>
      </c>
      <c r="E74" t="str">
        <f>IF(DAY('Table 3'!I22)&lt;10,"0"&amp;DAY('Table 3'!I22),DAY('Table 3'!I22))</f>
        <v>05</v>
      </c>
      <c r="F74">
        <f>IF(MONTH('Table 3'!I22)&lt;10,"0"&amp;MONTH('Table 3'!I22),MONTH('Table 3'!I22))</f>
        <v>12</v>
      </c>
      <c r="G74">
        <f>YEAR('Table 3'!I22)</f>
        <v>1995</v>
      </c>
      <c r="H74" t="str">
        <f t="shared" si="3"/>
        <v>1995-12-05</v>
      </c>
      <c r="I74" t="str">
        <f>'Table 3'!B22</f>
        <v>MF</v>
      </c>
      <c r="J74">
        <f t="shared" si="4"/>
        <v>3</v>
      </c>
      <c r="K74">
        <v>3</v>
      </c>
      <c r="L74" t="str">
        <f>VLOOKUP(K74,Seleções!$A$1:$B$33,2,0)</f>
        <v>Belgium</v>
      </c>
      <c r="N74" t="str">
        <f t="shared" si="5"/>
        <v>INSERT INTO Jogador VALUES(73,21,'CASTAGNE Timothy','1995-12-05',3,3);</v>
      </c>
    </row>
    <row r="75" spans="2:14" x14ac:dyDescent="0.3">
      <c r="B75">
        <v>74</v>
      </c>
      <c r="C75" s="13">
        <f>'Table 3'!A23</f>
        <v>22</v>
      </c>
      <c r="D75" t="str">
        <f>'Table 3'!C23</f>
        <v>DE KETELAERE Charles</v>
      </c>
      <c r="E75">
        <f>IF(DAY('Table 3'!I23)&lt;10,"0"&amp;DAY('Table 3'!I23),DAY('Table 3'!I23))</f>
        <v>10</v>
      </c>
      <c r="F75" t="str">
        <f>IF(MONTH('Table 3'!I23)&lt;10,"0"&amp;MONTH('Table 3'!I23),MONTH('Table 3'!I23))</f>
        <v>03</v>
      </c>
      <c r="G75">
        <f>YEAR('Table 3'!I23)</f>
        <v>2001</v>
      </c>
      <c r="H75" t="str">
        <f t="shared" si="3"/>
        <v>2001-03-10</v>
      </c>
      <c r="I75" t="str">
        <f>'Table 3'!B23</f>
        <v>FW</v>
      </c>
      <c r="J75">
        <f t="shared" si="4"/>
        <v>4</v>
      </c>
      <c r="K75">
        <v>3</v>
      </c>
      <c r="L75" t="str">
        <f>VLOOKUP(K75,Seleções!$A$1:$B$33,2,0)</f>
        <v>Belgium</v>
      </c>
      <c r="N75" t="str">
        <f t="shared" si="5"/>
        <v>INSERT INTO Jogador VALUES(74,22,'DE KETELAERE Charles','2001-03-10',4,3);</v>
      </c>
    </row>
    <row r="76" spans="2:14" x14ac:dyDescent="0.3">
      <c r="B76">
        <v>75</v>
      </c>
      <c r="C76" s="13">
        <f>'Table 3'!A24</f>
        <v>23</v>
      </c>
      <c r="D76" t="str">
        <f>'Table 3'!C24</f>
        <v>BATSHUAYI Michy</v>
      </c>
      <c r="E76" t="str">
        <f>IF(DAY('Table 3'!I24)&lt;10,"0"&amp;DAY('Table 3'!I24),DAY('Table 3'!I24))</f>
        <v>02</v>
      </c>
      <c r="F76">
        <f>IF(MONTH('Table 3'!I24)&lt;10,"0"&amp;MONTH('Table 3'!I24),MONTH('Table 3'!I24))</f>
        <v>10</v>
      </c>
      <c r="G76">
        <f>YEAR('Table 3'!I24)</f>
        <v>1993</v>
      </c>
      <c r="H76" t="str">
        <f t="shared" si="3"/>
        <v>1993-10-02</v>
      </c>
      <c r="I76" t="str">
        <f>'Table 3'!B24</f>
        <v>FW</v>
      </c>
      <c r="J76">
        <f t="shared" si="4"/>
        <v>4</v>
      </c>
      <c r="K76">
        <v>3</v>
      </c>
      <c r="L76" t="str">
        <f>VLOOKUP(K76,Seleções!$A$1:$B$33,2,0)</f>
        <v>Belgium</v>
      </c>
      <c r="N76" t="str">
        <f t="shared" si="5"/>
        <v>INSERT INTO Jogador VALUES(75,23,'BATSHUAYI Michy','1993-10-02',4,3);</v>
      </c>
    </row>
    <row r="77" spans="2:14" x14ac:dyDescent="0.3">
      <c r="B77">
        <v>76</v>
      </c>
      <c r="C77" s="13">
        <f>'Table 3'!A25</f>
        <v>24</v>
      </c>
      <c r="D77" t="str">
        <f>'Table 3'!C25</f>
        <v>OPENDA Lois</v>
      </c>
      <c r="E77">
        <f>IF(DAY('Table 3'!I25)&lt;10,"0"&amp;DAY('Table 3'!I25),DAY('Table 3'!I25))</f>
        <v>16</v>
      </c>
      <c r="F77" t="str">
        <f>IF(MONTH('Table 3'!I25)&lt;10,"0"&amp;MONTH('Table 3'!I25),MONTH('Table 3'!I25))</f>
        <v>02</v>
      </c>
      <c r="G77">
        <f>YEAR('Table 3'!I25)</f>
        <v>2000</v>
      </c>
      <c r="H77" t="str">
        <f t="shared" si="3"/>
        <v>2000-02-16</v>
      </c>
      <c r="I77" t="str">
        <f>'Table 3'!B25</f>
        <v>FW</v>
      </c>
      <c r="J77">
        <f t="shared" si="4"/>
        <v>4</v>
      </c>
      <c r="K77">
        <v>3</v>
      </c>
      <c r="L77" t="str">
        <f>VLOOKUP(K77,Seleções!$A$1:$B$33,2,0)</f>
        <v>Belgium</v>
      </c>
      <c r="N77" t="str">
        <f t="shared" si="5"/>
        <v>INSERT INTO Jogador VALUES(76,24,'OPENDA Lois','2000-02-16',4,3);</v>
      </c>
    </row>
    <row r="78" spans="2:14" x14ac:dyDescent="0.3">
      <c r="B78">
        <v>77</v>
      </c>
      <c r="C78" s="13">
        <f>'Table 3'!A26</f>
        <v>25</v>
      </c>
      <c r="D78" t="str">
        <f>'Table 3'!C26</f>
        <v>DOKU Jeremy</v>
      </c>
      <c r="E78">
        <f>IF(DAY('Table 3'!I26)&lt;10,"0"&amp;DAY('Table 3'!I26),DAY('Table 3'!I26))</f>
        <v>27</v>
      </c>
      <c r="F78" t="str">
        <f>IF(MONTH('Table 3'!I26)&lt;10,"0"&amp;MONTH('Table 3'!I26),MONTH('Table 3'!I26))</f>
        <v>05</v>
      </c>
      <c r="G78">
        <f>YEAR('Table 3'!I26)</f>
        <v>2002</v>
      </c>
      <c r="H78" t="str">
        <f t="shared" si="3"/>
        <v>2002-05-27</v>
      </c>
      <c r="I78" t="str">
        <f>'Table 3'!B26</f>
        <v>FW</v>
      </c>
      <c r="J78">
        <f t="shared" si="4"/>
        <v>4</v>
      </c>
      <c r="K78">
        <v>3</v>
      </c>
      <c r="L78" t="str">
        <f>VLOOKUP(K78,Seleções!$A$1:$B$33,2,0)</f>
        <v>Belgium</v>
      </c>
      <c r="N78" t="str">
        <f t="shared" si="5"/>
        <v>INSERT INTO Jogador VALUES(77,25,'DOKU Jeremy','2002-05-27',4,3);</v>
      </c>
    </row>
    <row r="79" spans="2:14" x14ac:dyDescent="0.3">
      <c r="B79">
        <v>78</v>
      </c>
      <c r="C79" s="13">
        <f>'Table 3'!A27</f>
        <v>26</v>
      </c>
      <c r="D79" t="str">
        <f>'Table 3'!C27</f>
        <v>DEBAST Zeno</v>
      </c>
      <c r="E79">
        <f>IF(DAY('Table 3'!I27)&lt;10,"0"&amp;DAY('Table 3'!I27),DAY('Table 3'!I27))</f>
        <v>24</v>
      </c>
      <c r="F79">
        <f>IF(MONTH('Table 3'!I27)&lt;10,"0"&amp;MONTH('Table 3'!I27),MONTH('Table 3'!I27))</f>
        <v>10</v>
      </c>
      <c r="G79">
        <f>YEAR('Table 3'!I27)</f>
        <v>2003</v>
      </c>
      <c r="H79" t="str">
        <f t="shared" si="3"/>
        <v>2003-10-24</v>
      </c>
      <c r="I79" t="str">
        <f>'Table 3'!B27</f>
        <v>DF</v>
      </c>
      <c r="J79">
        <f t="shared" si="4"/>
        <v>2</v>
      </c>
      <c r="K79">
        <v>3</v>
      </c>
      <c r="L79" t="str">
        <f>VLOOKUP(K79,Seleções!$A$1:$B$33,2,0)</f>
        <v>Belgium</v>
      </c>
      <c r="N79" t="str">
        <f t="shared" si="5"/>
        <v>INSERT INTO Jogador VALUES(78,26,'DEBAST Zeno','2003-10-24',2,3);</v>
      </c>
    </row>
    <row r="80" spans="2:14" x14ac:dyDescent="0.3">
      <c r="B80">
        <v>79</v>
      </c>
      <c r="C80" s="13">
        <f>'Table 4'!A2</f>
        <v>1</v>
      </c>
      <c r="D80" t="str">
        <f>'Table 4'!C2</f>
        <v>ALISSON</v>
      </c>
      <c r="E80" t="str">
        <f>IF(DAY('Table 4'!J2)&lt;10,"0"&amp;DAY('Table 4'!J2),DAY('Table 4'!J2))</f>
        <v>02</v>
      </c>
      <c r="F80">
        <f>IF(MONTH('Table 4'!J2)&lt;10,"0"&amp;MONTH('Table 4'!J2),MONTH('Table 4'!J2))</f>
        <v>10</v>
      </c>
      <c r="G80">
        <f>YEAR('Table 4'!J2)</f>
        <v>1992</v>
      </c>
      <c r="H80" t="str">
        <f t="shared" si="3"/>
        <v>1992-10-02</v>
      </c>
      <c r="I80" t="str">
        <f>'Table 4'!B2</f>
        <v>GK</v>
      </c>
      <c r="J80">
        <f t="shared" si="4"/>
        <v>1</v>
      </c>
      <c r="K80">
        <v>4</v>
      </c>
      <c r="L80" t="str">
        <f>VLOOKUP(K80,Seleções!$A$1:$B$33,2,0)</f>
        <v>Brazil</v>
      </c>
      <c r="N80" t="str">
        <f t="shared" si="5"/>
        <v>INSERT INTO Jogador VALUES(79,1,'ALISSON','1992-10-02',1,4);</v>
      </c>
    </row>
    <row r="81" spans="2:14" x14ac:dyDescent="0.3">
      <c r="B81">
        <v>80</v>
      </c>
      <c r="C81" s="13">
        <f>'Table 4'!A3</f>
        <v>2</v>
      </c>
      <c r="D81" t="str">
        <f>'Table 4'!C3</f>
        <v>DANILO</v>
      </c>
      <c r="E81">
        <f>IF(DAY('Table 4'!J3)&lt;10,"0"&amp;DAY('Table 4'!J3),DAY('Table 4'!J3))</f>
        <v>15</v>
      </c>
      <c r="F81" t="str">
        <f>IF(MONTH('Table 4'!J3)&lt;10,"0"&amp;MONTH('Table 4'!J3),MONTH('Table 4'!J3))</f>
        <v>07</v>
      </c>
      <c r="G81">
        <f>YEAR('Table 4'!J3)</f>
        <v>1991</v>
      </c>
      <c r="H81" t="str">
        <f t="shared" si="3"/>
        <v>1991-07-15</v>
      </c>
      <c r="I81" t="str">
        <f>'Table 4'!B3</f>
        <v>DF</v>
      </c>
      <c r="J81">
        <f t="shared" si="4"/>
        <v>2</v>
      </c>
      <c r="K81">
        <v>4</v>
      </c>
      <c r="L81" t="str">
        <f>VLOOKUP(K81,Seleções!$A$1:$B$33,2,0)</f>
        <v>Brazil</v>
      </c>
      <c r="N81" t="str">
        <f t="shared" si="5"/>
        <v>INSERT INTO Jogador VALUES(80,2,'DANILO','1991-07-15',2,4);</v>
      </c>
    </row>
    <row r="82" spans="2:14" x14ac:dyDescent="0.3">
      <c r="B82">
        <v>81</v>
      </c>
      <c r="C82" s="13">
        <f>'Table 4'!A4</f>
        <v>3</v>
      </c>
      <c r="D82" t="str">
        <f>'Table 4'!C4</f>
        <v>THIAGO SILVA</v>
      </c>
      <c r="E82">
        <f>IF(DAY('Table 4'!J4)&lt;10,"0"&amp;DAY('Table 4'!J4),DAY('Table 4'!J4))</f>
        <v>22</v>
      </c>
      <c r="F82" t="str">
        <f>IF(MONTH('Table 4'!J4)&lt;10,"0"&amp;MONTH('Table 4'!J4),MONTH('Table 4'!J4))</f>
        <v>09</v>
      </c>
      <c r="G82">
        <f>YEAR('Table 4'!J4)</f>
        <v>1984</v>
      </c>
      <c r="H82" t="str">
        <f t="shared" si="3"/>
        <v>1984-09-22</v>
      </c>
      <c r="I82" t="str">
        <f>'Table 4'!B4</f>
        <v>DF</v>
      </c>
      <c r="J82">
        <f t="shared" si="4"/>
        <v>2</v>
      </c>
      <c r="K82">
        <v>4</v>
      </c>
      <c r="L82" t="str">
        <f>VLOOKUP(K82,Seleções!$A$1:$B$33,2,0)</f>
        <v>Brazil</v>
      </c>
      <c r="N82" t="str">
        <f t="shared" si="5"/>
        <v>INSERT INTO Jogador VALUES(81,3,'THIAGO SILVA','1984-09-22',2,4);</v>
      </c>
    </row>
    <row r="83" spans="2:14" x14ac:dyDescent="0.3">
      <c r="B83">
        <v>82</v>
      </c>
      <c r="C83" s="13">
        <f>'Table 4'!A5</f>
        <v>4</v>
      </c>
      <c r="D83" t="str">
        <f>'Table 4'!C5</f>
        <v>MARQUINHOS</v>
      </c>
      <c r="E83">
        <f>IF(DAY('Table 4'!J5)&lt;10,"0"&amp;DAY('Table 4'!J5),DAY('Table 4'!J5))</f>
        <v>14</v>
      </c>
      <c r="F83" t="str">
        <f>IF(MONTH('Table 4'!J5)&lt;10,"0"&amp;MONTH('Table 4'!J5),MONTH('Table 4'!J5))</f>
        <v>05</v>
      </c>
      <c r="G83">
        <f>YEAR('Table 4'!J5)</f>
        <v>1994</v>
      </c>
      <c r="H83" t="str">
        <f t="shared" si="3"/>
        <v>1994-05-14</v>
      </c>
      <c r="I83" t="str">
        <f>'Table 4'!B5</f>
        <v>DF</v>
      </c>
      <c r="J83">
        <f t="shared" si="4"/>
        <v>2</v>
      </c>
      <c r="K83">
        <v>4</v>
      </c>
      <c r="L83" t="str">
        <f>VLOOKUP(K83,Seleções!$A$1:$B$33,2,0)</f>
        <v>Brazil</v>
      </c>
      <c r="N83" t="str">
        <f t="shared" si="5"/>
        <v>INSERT INTO Jogador VALUES(82,4,'MARQUINHOS','1994-05-14',2,4);</v>
      </c>
    </row>
    <row r="84" spans="2:14" x14ac:dyDescent="0.3">
      <c r="B84">
        <v>83</v>
      </c>
      <c r="C84" s="13">
        <f>'Table 4'!A6</f>
        <v>5</v>
      </c>
      <c r="D84" t="str">
        <f>'Table 4'!C6</f>
        <v>CASEMIRO</v>
      </c>
      <c r="E84">
        <f>IF(DAY('Table 4'!J6)&lt;10,"0"&amp;DAY('Table 4'!J6),DAY('Table 4'!J6))</f>
        <v>23</v>
      </c>
      <c r="F84" t="str">
        <f>IF(MONTH('Table 4'!J6)&lt;10,"0"&amp;MONTH('Table 4'!J6),MONTH('Table 4'!J6))</f>
        <v>02</v>
      </c>
      <c r="G84">
        <f>YEAR('Table 4'!J6)</f>
        <v>1992</v>
      </c>
      <c r="H84" t="str">
        <f t="shared" si="3"/>
        <v>1992-02-23</v>
      </c>
      <c r="I84" t="str">
        <f>'Table 4'!B6</f>
        <v>MF</v>
      </c>
      <c r="J84">
        <f t="shared" si="4"/>
        <v>3</v>
      </c>
      <c r="K84">
        <v>4</v>
      </c>
      <c r="L84" t="str">
        <f>VLOOKUP(K84,Seleções!$A$1:$B$33,2,0)</f>
        <v>Brazil</v>
      </c>
      <c r="N84" t="str">
        <f t="shared" si="5"/>
        <v>INSERT INTO Jogador VALUES(83,5,'CASEMIRO','1992-02-23',3,4);</v>
      </c>
    </row>
    <row r="85" spans="2:14" x14ac:dyDescent="0.3">
      <c r="B85">
        <v>84</v>
      </c>
      <c r="C85" s="13">
        <f>'Table 4'!A7</f>
        <v>6</v>
      </c>
      <c r="D85" t="str">
        <f>'Table 4'!C7</f>
        <v>ALEX SANDRO</v>
      </c>
      <c r="E85">
        <f>IF(DAY('Table 4'!J7)&lt;10,"0"&amp;DAY('Table 4'!J7),DAY('Table 4'!J7))</f>
        <v>26</v>
      </c>
      <c r="F85" t="str">
        <f>IF(MONTH('Table 4'!J7)&lt;10,"0"&amp;MONTH('Table 4'!J7),MONTH('Table 4'!J7))</f>
        <v>01</v>
      </c>
      <c r="G85">
        <f>YEAR('Table 4'!J7)</f>
        <v>1991</v>
      </c>
      <c r="H85" t="str">
        <f t="shared" si="3"/>
        <v>1991-01-26</v>
      </c>
      <c r="I85" t="str">
        <f>'Table 4'!B7</f>
        <v>DF</v>
      </c>
      <c r="J85">
        <f t="shared" si="4"/>
        <v>2</v>
      </c>
      <c r="K85">
        <v>4</v>
      </c>
      <c r="L85" t="str">
        <f>VLOOKUP(K85,Seleções!$A$1:$B$33,2,0)</f>
        <v>Brazil</v>
      </c>
      <c r="N85" t="str">
        <f t="shared" si="5"/>
        <v>INSERT INTO Jogador VALUES(84,6,'ALEX SANDRO','1991-01-26',2,4);</v>
      </c>
    </row>
    <row r="86" spans="2:14" x14ac:dyDescent="0.3">
      <c r="B86">
        <v>85</v>
      </c>
      <c r="C86" s="13">
        <f>'Table 4'!A8</f>
        <v>7</v>
      </c>
      <c r="D86" t="str">
        <f>'Table 4'!C8</f>
        <v>LUCAS PAQUETA</v>
      </c>
      <c r="E86">
        <f>IF(DAY('Table 4'!J8)&lt;10,"0"&amp;DAY('Table 4'!J8),DAY('Table 4'!J8))</f>
        <v>27</v>
      </c>
      <c r="F86" t="str">
        <f>IF(MONTH('Table 4'!J8)&lt;10,"0"&amp;MONTH('Table 4'!J8),MONTH('Table 4'!J8))</f>
        <v>08</v>
      </c>
      <c r="G86">
        <f>YEAR('Table 4'!J8)</f>
        <v>1997</v>
      </c>
      <c r="H86" t="str">
        <f t="shared" si="3"/>
        <v>1997-08-27</v>
      </c>
      <c r="I86" t="str">
        <f>'Table 4'!B8</f>
        <v>MF</v>
      </c>
      <c r="J86">
        <f t="shared" si="4"/>
        <v>3</v>
      </c>
      <c r="K86">
        <v>4</v>
      </c>
      <c r="L86" t="str">
        <f>VLOOKUP(K86,Seleções!$A$1:$B$33,2,0)</f>
        <v>Brazil</v>
      </c>
      <c r="N86" t="str">
        <f t="shared" si="5"/>
        <v>INSERT INTO Jogador VALUES(85,7,'LUCAS PAQUETA','1997-08-27',3,4);</v>
      </c>
    </row>
    <row r="87" spans="2:14" x14ac:dyDescent="0.3">
      <c r="B87">
        <v>86</v>
      </c>
      <c r="C87" s="13">
        <f>'Table 4'!A9</f>
        <v>8</v>
      </c>
      <c r="D87" t="str">
        <f>'Table 4'!C9</f>
        <v>FRED</v>
      </c>
      <c r="E87" t="str">
        <f>IF(DAY('Table 4'!J9)&lt;10,"0"&amp;DAY('Table 4'!J9),DAY('Table 4'!J9))</f>
        <v>05</v>
      </c>
      <c r="F87" t="str">
        <f>IF(MONTH('Table 4'!J9)&lt;10,"0"&amp;MONTH('Table 4'!J9),MONTH('Table 4'!J9))</f>
        <v>03</v>
      </c>
      <c r="G87">
        <f>YEAR('Table 4'!J9)</f>
        <v>1993</v>
      </c>
      <c r="H87" t="str">
        <f t="shared" si="3"/>
        <v>1993-03-05</v>
      </c>
      <c r="I87" t="str">
        <f>'Table 4'!B9</f>
        <v>MF</v>
      </c>
      <c r="J87">
        <f t="shared" si="4"/>
        <v>3</v>
      </c>
      <c r="K87">
        <v>4</v>
      </c>
      <c r="L87" t="str">
        <f>VLOOKUP(K87,Seleções!$A$1:$B$33,2,0)</f>
        <v>Brazil</v>
      </c>
      <c r="N87" t="str">
        <f t="shared" si="5"/>
        <v>INSERT INTO Jogador VALUES(86,8,'FRED','1993-03-05',3,4);</v>
      </c>
    </row>
    <row r="88" spans="2:14" x14ac:dyDescent="0.3">
      <c r="B88">
        <v>87</v>
      </c>
      <c r="C88" s="13">
        <f>'Table 4'!A10</f>
        <v>9</v>
      </c>
      <c r="D88" t="str">
        <f>'Table 4'!C10</f>
        <v>RICHARLISON</v>
      </c>
      <c r="E88">
        <f>IF(DAY('Table 4'!J10)&lt;10,"0"&amp;DAY('Table 4'!J10),DAY('Table 4'!J10))</f>
        <v>10</v>
      </c>
      <c r="F88" t="str">
        <f>IF(MONTH('Table 4'!J10)&lt;10,"0"&amp;MONTH('Table 4'!J10),MONTH('Table 4'!J10))</f>
        <v>05</v>
      </c>
      <c r="G88">
        <f>YEAR('Table 4'!J10)</f>
        <v>1997</v>
      </c>
      <c r="H88" t="str">
        <f t="shared" si="3"/>
        <v>1997-05-10</v>
      </c>
      <c r="I88" t="str">
        <f>'Table 4'!B10</f>
        <v>FW</v>
      </c>
      <c r="J88">
        <f t="shared" si="4"/>
        <v>4</v>
      </c>
      <c r="K88">
        <v>4</v>
      </c>
      <c r="L88" t="str">
        <f>VLOOKUP(K88,Seleções!$A$1:$B$33,2,0)</f>
        <v>Brazil</v>
      </c>
      <c r="N88" t="str">
        <f t="shared" si="5"/>
        <v>INSERT INTO Jogador VALUES(87,9,'RICHARLISON','1997-05-10',4,4);</v>
      </c>
    </row>
    <row r="89" spans="2:14" x14ac:dyDescent="0.3">
      <c r="B89">
        <v>88</v>
      </c>
      <c r="C89" s="13">
        <f>'Table 4'!A11</f>
        <v>10</v>
      </c>
      <c r="D89" t="str">
        <f>'Table 4'!C11</f>
        <v>NEYMAR</v>
      </c>
      <c r="E89" t="str">
        <f>IF(DAY('Table 4'!J11)&lt;10,"0"&amp;DAY('Table 4'!J11),DAY('Table 4'!J11))</f>
        <v>05</v>
      </c>
      <c r="F89" t="str">
        <f>IF(MONTH('Table 4'!J11)&lt;10,"0"&amp;MONTH('Table 4'!J11),MONTH('Table 4'!J11))</f>
        <v>02</v>
      </c>
      <c r="G89">
        <f>YEAR('Table 4'!J11)</f>
        <v>1992</v>
      </c>
      <c r="H89" t="str">
        <f t="shared" si="3"/>
        <v>1992-02-05</v>
      </c>
      <c r="I89" t="str">
        <f>'Table 4'!B11</f>
        <v>FW</v>
      </c>
      <c r="J89">
        <f t="shared" si="4"/>
        <v>4</v>
      </c>
      <c r="K89">
        <v>4</v>
      </c>
      <c r="L89" t="str">
        <f>VLOOKUP(K89,Seleções!$A$1:$B$33,2,0)</f>
        <v>Brazil</v>
      </c>
      <c r="N89" t="str">
        <f t="shared" si="5"/>
        <v>INSERT INTO Jogador VALUES(88,10,'NEYMAR','1992-02-05',4,4);</v>
      </c>
    </row>
    <row r="90" spans="2:14" x14ac:dyDescent="0.3">
      <c r="B90">
        <v>89</v>
      </c>
      <c r="C90" s="13">
        <f>'Table 4'!A12</f>
        <v>11</v>
      </c>
      <c r="D90" t="str">
        <f>'Table 4'!C12</f>
        <v>RAPHINHA</v>
      </c>
      <c r="E90">
        <f>IF(DAY('Table 4'!J12)&lt;10,"0"&amp;DAY('Table 4'!J12),DAY('Table 4'!J12))</f>
        <v>14</v>
      </c>
      <c r="F90">
        <f>IF(MONTH('Table 4'!J12)&lt;10,"0"&amp;MONTH('Table 4'!J12),MONTH('Table 4'!J12))</f>
        <v>12</v>
      </c>
      <c r="G90">
        <f>YEAR('Table 4'!J12)</f>
        <v>1996</v>
      </c>
      <c r="H90" t="str">
        <f t="shared" si="3"/>
        <v>1996-12-14</v>
      </c>
      <c r="I90" t="str">
        <f>'Table 4'!B12</f>
        <v>FW</v>
      </c>
      <c r="J90">
        <f t="shared" si="4"/>
        <v>4</v>
      </c>
      <c r="K90">
        <v>4</v>
      </c>
      <c r="L90" t="str">
        <f>VLOOKUP(K90,Seleções!$A$1:$B$33,2,0)</f>
        <v>Brazil</v>
      </c>
      <c r="N90" t="str">
        <f t="shared" si="5"/>
        <v>INSERT INTO Jogador VALUES(89,11,'RAPHINHA','1996-12-14',4,4);</v>
      </c>
    </row>
    <row r="91" spans="2:14" x14ac:dyDescent="0.3">
      <c r="B91">
        <v>90</v>
      </c>
      <c r="C91" s="13">
        <f>'Table 4'!A13</f>
        <v>12</v>
      </c>
      <c r="D91" t="str">
        <f>'Table 4'!C13</f>
        <v>WEVERTON</v>
      </c>
      <c r="E91">
        <f>IF(DAY('Table 4'!J13)&lt;10,"0"&amp;DAY('Table 4'!J13),DAY('Table 4'!J13))</f>
        <v>13</v>
      </c>
      <c r="F91">
        <f>IF(MONTH('Table 4'!J13)&lt;10,"0"&amp;MONTH('Table 4'!J13),MONTH('Table 4'!J13))</f>
        <v>12</v>
      </c>
      <c r="G91">
        <f>YEAR('Table 4'!J13)</f>
        <v>1987</v>
      </c>
      <c r="H91" t="str">
        <f t="shared" si="3"/>
        <v>1987-12-13</v>
      </c>
      <c r="I91" t="str">
        <f>'Table 4'!B13</f>
        <v>GK</v>
      </c>
      <c r="J91">
        <f t="shared" si="4"/>
        <v>1</v>
      </c>
      <c r="K91">
        <v>4</v>
      </c>
      <c r="L91" t="str">
        <f>VLOOKUP(K91,Seleções!$A$1:$B$33,2,0)</f>
        <v>Brazil</v>
      </c>
      <c r="N91" t="str">
        <f t="shared" si="5"/>
        <v>INSERT INTO Jogador VALUES(90,12,'WEVERTON','1987-12-13',1,4);</v>
      </c>
    </row>
    <row r="92" spans="2:14" x14ac:dyDescent="0.3">
      <c r="B92">
        <v>91</v>
      </c>
      <c r="C92" s="13">
        <f>'Table 4'!A14</f>
        <v>13</v>
      </c>
      <c r="D92" t="str">
        <f>'Table 4'!C14</f>
        <v>DANI ALVES</v>
      </c>
      <c r="E92" t="str">
        <f>IF(DAY('Table 4'!J14)&lt;10,"0"&amp;DAY('Table 4'!J14),DAY('Table 4'!J14))</f>
        <v>06</v>
      </c>
      <c r="F92" t="str">
        <f>IF(MONTH('Table 4'!J14)&lt;10,"0"&amp;MONTH('Table 4'!J14),MONTH('Table 4'!J14))</f>
        <v>05</v>
      </c>
      <c r="G92">
        <f>YEAR('Table 4'!J14)</f>
        <v>1983</v>
      </c>
      <c r="H92" t="str">
        <f t="shared" si="3"/>
        <v>1983-05-06</v>
      </c>
      <c r="I92" t="str">
        <f>'Table 4'!B14</f>
        <v>DF</v>
      </c>
      <c r="J92">
        <f t="shared" si="4"/>
        <v>2</v>
      </c>
      <c r="K92">
        <v>4</v>
      </c>
      <c r="L92" t="str">
        <f>VLOOKUP(K92,Seleções!$A$1:$B$33,2,0)</f>
        <v>Brazil</v>
      </c>
      <c r="N92" t="str">
        <f t="shared" si="5"/>
        <v>INSERT INTO Jogador VALUES(91,13,'DANI ALVES','1983-05-06',2,4);</v>
      </c>
    </row>
    <row r="93" spans="2:14" x14ac:dyDescent="0.3">
      <c r="B93">
        <v>92</v>
      </c>
      <c r="C93" s="13">
        <f>'Table 4'!A15</f>
        <v>14</v>
      </c>
      <c r="D93" t="str">
        <f>'Table 4'!C15</f>
        <v>EDER MILITAO</v>
      </c>
      <c r="E93">
        <f>IF(DAY('Table 4'!J15)&lt;10,"0"&amp;DAY('Table 4'!J15),DAY('Table 4'!J15))</f>
        <v>18</v>
      </c>
      <c r="F93" t="str">
        <f>IF(MONTH('Table 4'!J15)&lt;10,"0"&amp;MONTH('Table 4'!J15),MONTH('Table 4'!J15))</f>
        <v>01</v>
      </c>
      <c r="G93">
        <f>YEAR('Table 4'!J15)</f>
        <v>1998</v>
      </c>
      <c r="H93" t="str">
        <f t="shared" si="3"/>
        <v>1998-01-18</v>
      </c>
      <c r="I93" t="str">
        <f>'Table 4'!B15</f>
        <v>DF</v>
      </c>
      <c r="J93">
        <f t="shared" si="4"/>
        <v>2</v>
      </c>
      <c r="K93">
        <v>4</v>
      </c>
      <c r="L93" t="str">
        <f>VLOOKUP(K93,Seleções!$A$1:$B$33,2,0)</f>
        <v>Brazil</v>
      </c>
      <c r="N93" t="str">
        <f t="shared" si="5"/>
        <v>INSERT INTO Jogador VALUES(92,14,'EDER MILITAO','1998-01-18',2,4);</v>
      </c>
    </row>
    <row r="94" spans="2:14" x14ac:dyDescent="0.3">
      <c r="B94">
        <v>93</v>
      </c>
      <c r="C94" s="13">
        <f>'Table 4'!A16</f>
        <v>15</v>
      </c>
      <c r="D94" t="str">
        <f>'Table 4'!C16</f>
        <v>FABINHO</v>
      </c>
      <c r="E94">
        <f>IF(DAY('Table 4'!J16)&lt;10,"0"&amp;DAY('Table 4'!J16),DAY('Table 4'!J16))</f>
        <v>23</v>
      </c>
      <c r="F94">
        <f>IF(MONTH('Table 4'!J16)&lt;10,"0"&amp;MONTH('Table 4'!J16),MONTH('Table 4'!J16))</f>
        <v>10</v>
      </c>
      <c r="G94">
        <f>YEAR('Table 4'!J16)</f>
        <v>1993</v>
      </c>
      <c r="H94" t="str">
        <f t="shared" si="3"/>
        <v>1993-10-23</v>
      </c>
      <c r="I94" t="str">
        <f>'Table 4'!B16</f>
        <v>MF</v>
      </c>
      <c r="J94">
        <f t="shared" si="4"/>
        <v>3</v>
      </c>
      <c r="K94">
        <v>4</v>
      </c>
      <c r="L94" t="str">
        <f>VLOOKUP(K94,Seleções!$A$1:$B$33,2,0)</f>
        <v>Brazil</v>
      </c>
      <c r="N94" t="str">
        <f t="shared" si="5"/>
        <v>INSERT INTO Jogador VALUES(93,15,'FABINHO','1993-10-23',3,4);</v>
      </c>
    </row>
    <row r="95" spans="2:14" x14ac:dyDescent="0.3">
      <c r="B95">
        <v>94</v>
      </c>
      <c r="C95" s="13">
        <f>'Table 4'!A17</f>
        <v>16</v>
      </c>
      <c r="D95" t="str">
        <f>'Table 4'!C17</f>
        <v>ALEX TELLES</v>
      </c>
      <c r="E95">
        <f>IF(DAY('Table 4'!J17)&lt;10,"0"&amp;DAY('Table 4'!J17),DAY('Table 4'!J17))</f>
        <v>15</v>
      </c>
      <c r="F95">
        <f>IF(MONTH('Table 4'!J17)&lt;10,"0"&amp;MONTH('Table 4'!J17),MONTH('Table 4'!J17))</f>
        <v>12</v>
      </c>
      <c r="G95">
        <f>YEAR('Table 4'!J17)</f>
        <v>1992</v>
      </c>
      <c r="H95" t="str">
        <f t="shared" si="3"/>
        <v>1992-12-15</v>
      </c>
      <c r="I95" t="str">
        <f>'Table 4'!B17</f>
        <v>DF</v>
      </c>
      <c r="J95">
        <f t="shared" si="4"/>
        <v>2</v>
      </c>
      <c r="K95">
        <v>4</v>
      </c>
      <c r="L95" t="str">
        <f>VLOOKUP(K95,Seleções!$A$1:$B$33,2,0)</f>
        <v>Brazil</v>
      </c>
      <c r="N95" t="str">
        <f t="shared" si="5"/>
        <v>INSERT INTO Jogador VALUES(94,16,'ALEX TELLES','1992-12-15',2,4);</v>
      </c>
    </row>
    <row r="96" spans="2:14" x14ac:dyDescent="0.3">
      <c r="B96">
        <v>95</v>
      </c>
      <c r="C96" s="13">
        <f>'Table 4'!A18</f>
        <v>17</v>
      </c>
      <c r="D96" t="str">
        <f>'Table 4'!C18</f>
        <v>BRUNO GUIMARAES</v>
      </c>
      <c r="E96">
        <f>IF(DAY('Table 4'!J18)&lt;10,"0"&amp;DAY('Table 4'!J18),DAY('Table 4'!J18))</f>
        <v>16</v>
      </c>
      <c r="F96">
        <f>IF(MONTH('Table 4'!J18)&lt;10,"0"&amp;MONTH('Table 4'!J18),MONTH('Table 4'!J18))</f>
        <v>11</v>
      </c>
      <c r="G96">
        <f>YEAR('Table 4'!J18)</f>
        <v>1997</v>
      </c>
      <c r="H96" t="str">
        <f t="shared" si="3"/>
        <v>1997-11-16</v>
      </c>
      <c r="I96" t="str">
        <f>'Table 4'!B18</f>
        <v>MF</v>
      </c>
      <c r="J96">
        <f t="shared" si="4"/>
        <v>3</v>
      </c>
      <c r="K96">
        <v>4</v>
      </c>
      <c r="L96" t="str">
        <f>VLOOKUP(K96,Seleções!$A$1:$B$33,2,0)</f>
        <v>Brazil</v>
      </c>
      <c r="N96" t="str">
        <f t="shared" si="5"/>
        <v>INSERT INTO Jogador VALUES(95,17,'BRUNO GUIMARAES','1997-11-16',3,4);</v>
      </c>
    </row>
    <row r="97" spans="2:14" x14ac:dyDescent="0.3">
      <c r="B97">
        <v>96</v>
      </c>
      <c r="C97" s="13">
        <f>'Table 4'!A19</f>
        <v>18</v>
      </c>
      <c r="D97" t="str">
        <f>'Table 4'!C19</f>
        <v>GABRIEL JESUS</v>
      </c>
      <c r="E97" t="str">
        <f>IF(DAY('Table 4'!J19)&lt;10,"0"&amp;DAY('Table 4'!J19),DAY('Table 4'!J19))</f>
        <v>03</v>
      </c>
      <c r="F97" t="str">
        <f>IF(MONTH('Table 4'!J19)&lt;10,"0"&amp;MONTH('Table 4'!J19),MONTH('Table 4'!J19))</f>
        <v>04</v>
      </c>
      <c r="G97">
        <f>YEAR('Table 4'!J19)</f>
        <v>1997</v>
      </c>
      <c r="H97" t="str">
        <f t="shared" si="3"/>
        <v>1997-04-03</v>
      </c>
      <c r="I97" t="str">
        <f>'Table 4'!B19</f>
        <v>FW</v>
      </c>
      <c r="J97">
        <f t="shared" si="4"/>
        <v>4</v>
      </c>
      <c r="K97">
        <v>4</v>
      </c>
      <c r="L97" t="str">
        <f>VLOOKUP(K97,Seleções!$A$1:$B$33,2,0)</f>
        <v>Brazil</v>
      </c>
      <c r="N97" t="str">
        <f t="shared" si="5"/>
        <v>INSERT INTO Jogador VALUES(96,18,'GABRIEL JESUS','1997-04-03',4,4);</v>
      </c>
    </row>
    <row r="98" spans="2:14" x14ac:dyDescent="0.3">
      <c r="B98">
        <v>97</v>
      </c>
      <c r="C98" s="13">
        <f>'Table 4'!A20</f>
        <v>19</v>
      </c>
      <c r="D98" t="str">
        <f>'Table 4'!C20</f>
        <v>ANTONY</v>
      </c>
      <c r="E98">
        <f>IF(DAY('Table 4'!J20)&lt;10,"0"&amp;DAY('Table 4'!J20),DAY('Table 4'!J20))</f>
        <v>24</v>
      </c>
      <c r="F98" t="str">
        <f>IF(MONTH('Table 4'!J20)&lt;10,"0"&amp;MONTH('Table 4'!J20),MONTH('Table 4'!J20))</f>
        <v>02</v>
      </c>
      <c r="G98">
        <f>YEAR('Table 4'!J20)</f>
        <v>2000</v>
      </c>
      <c r="H98" t="str">
        <f t="shared" si="3"/>
        <v>2000-02-24</v>
      </c>
      <c r="I98" t="str">
        <f>'Table 4'!B20</f>
        <v>FW</v>
      </c>
      <c r="J98">
        <f t="shared" si="4"/>
        <v>4</v>
      </c>
      <c r="K98">
        <v>4</v>
      </c>
      <c r="L98" t="str">
        <f>VLOOKUP(K98,Seleções!$A$1:$B$33,2,0)</f>
        <v>Brazil</v>
      </c>
      <c r="N98" t="str">
        <f t="shared" si="5"/>
        <v>INSERT INTO Jogador VALUES(97,19,'ANTONY','2000-02-24',4,4);</v>
      </c>
    </row>
    <row r="99" spans="2:14" x14ac:dyDescent="0.3">
      <c r="B99">
        <v>98</v>
      </c>
      <c r="C99" s="13">
        <f>'Table 4'!A21</f>
        <v>20</v>
      </c>
      <c r="D99" t="str">
        <f>'Table 4'!C21</f>
        <v>VINICIUS JUNIOR</v>
      </c>
      <c r="E99">
        <f>IF(DAY('Table 4'!J21)&lt;10,"0"&amp;DAY('Table 4'!J21),DAY('Table 4'!J21))</f>
        <v>12</v>
      </c>
      <c r="F99" t="str">
        <f>IF(MONTH('Table 4'!J21)&lt;10,"0"&amp;MONTH('Table 4'!J21),MONTH('Table 4'!J21))</f>
        <v>07</v>
      </c>
      <c r="G99">
        <f>YEAR('Table 4'!J21)</f>
        <v>2000</v>
      </c>
      <c r="H99" t="str">
        <f t="shared" si="3"/>
        <v>2000-07-12</v>
      </c>
      <c r="I99" t="str">
        <f>'Table 4'!B21</f>
        <v>FW</v>
      </c>
      <c r="J99">
        <f t="shared" si="4"/>
        <v>4</v>
      </c>
      <c r="K99">
        <v>4</v>
      </c>
      <c r="L99" t="str">
        <f>VLOOKUP(K99,Seleções!$A$1:$B$33,2,0)</f>
        <v>Brazil</v>
      </c>
      <c r="N99" t="str">
        <f t="shared" si="5"/>
        <v>INSERT INTO Jogador VALUES(98,20,'VINICIUS JUNIOR','2000-07-12',4,4);</v>
      </c>
    </row>
    <row r="100" spans="2:14" x14ac:dyDescent="0.3">
      <c r="B100">
        <v>99</v>
      </c>
      <c r="C100" s="13">
        <f>'Table 4'!A22</f>
        <v>21</v>
      </c>
      <c r="D100" t="str">
        <f>'Table 4'!C22</f>
        <v>RODRYGO</v>
      </c>
      <c r="E100" t="str">
        <f>IF(DAY('Table 4'!J22)&lt;10,"0"&amp;DAY('Table 4'!J22),DAY('Table 4'!J22))</f>
        <v>09</v>
      </c>
      <c r="F100" t="str">
        <f>IF(MONTH('Table 4'!J22)&lt;10,"0"&amp;MONTH('Table 4'!J22),MONTH('Table 4'!J22))</f>
        <v>01</v>
      </c>
      <c r="G100">
        <f>YEAR('Table 4'!J22)</f>
        <v>2001</v>
      </c>
      <c r="H100" t="str">
        <f t="shared" si="3"/>
        <v>2001-01-09</v>
      </c>
      <c r="I100" t="str">
        <f>'Table 4'!B22</f>
        <v>FW</v>
      </c>
      <c r="J100">
        <f t="shared" si="4"/>
        <v>4</v>
      </c>
      <c r="K100">
        <v>4</v>
      </c>
      <c r="L100" t="str">
        <f>VLOOKUP(K100,Seleções!$A$1:$B$33,2,0)</f>
        <v>Brazil</v>
      </c>
      <c r="N100" t="str">
        <f t="shared" si="5"/>
        <v>INSERT INTO Jogador VALUES(99,21,'RODRYGO','2001-01-09',4,4);</v>
      </c>
    </row>
    <row r="101" spans="2:14" x14ac:dyDescent="0.3">
      <c r="B101">
        <v>100</v>
      </c>
      <c r="C101" s="13">
        <f>'Table 4'!A23</f>
        <v>22</v>
      </c>
      <c r="D101" t="str">
        <f>'Table 4'!C23</f>
        <v>EVERTON RIBEIRO</v>
      </c>
      <c r="E101">
        <f>IF(DAY('Table 4'!J23)&lt;10,"0"&amp;DAY('Table 4'!J23),DAY('Table 4'!J23))</f>
        <v>10</v>
      </c>
      <c r="F101" t="str">
        <f>IF(MONTH('Table 4'!J23)&lt;10,"0"&amp;MONTH('Table 4'!J23),MONTH('Table 4'!J23))</f>
        <v>04</v>
      </c>
      <c r="G101">
        <f>YEAR('Table 4'!J23)</f>
        <v>1989</v>
      </c>
      <c r="H101" t="str">
        <f t="shared" si="3"/>
        <v>1989-04-10</v>
      </c>
      <c r="I101" t="str">
        <f>'Table 4'!B23</f>
        <v>MF</v>
      </c>
      <c r="J101">
        <f t="shared" si="4"/>
        <v>3</v>
      </c>
      <c r="K101">
        <v>4</v>
      </c>
      <c r="L101" t="str">
        <f>VLOOKUP(K101,Seleções!$A$1:$B$33,2,0)</f>
        <v>Brazil</v>
      </c>
      <c r="N101" t="str">
        <f t="shared" si="5"/>
        <v>INSERT INTO Jogador VALUES(100,22,'EVERTON RIBEIRO','1989-04-10',3,4);</v>
      </c>
    </row>
    <row r="102" spans="2:14" x14ac:dyDescent="0.3">
      <c r="B102">
        <v>101</v>
      </c>
      <c r="C102" s="13">
        <f>'Table 4'!A24</f>
        <v>23</v>
      </c>
      <c r="D102" t="str">
        <f>'Table 4'!C24</f>
        <v>EDERSON</v>
      </c>
      <c r="E102">
        <f>IF(DAY('Table 4'!J24)&lt;10,"0"&amp;DAY('Table 4'!J24),DAY('Table 4'!J24))</f>
        <v>17</v>
      </c>
      <c r="F102" t="str">
        <f>IF(MONTH('Table 4'!J24)&lt;10,"0"&amp;MONTH('Table 4'!J24),MONTH('Table 4'!J24))</f>
        <v>08</v>
      </c>
      <c r="G102">
        <f>YEAR('Table 4'!J24)</f>
        <v>1993</v>
      </c>
      <c r="H102" t="str">
        <f t="shared" si="3"/>
        <v>1993-08-17</v>
      </c>
      <c r="I102" t="str">
        <f>'Table 4'!B24</f>
        <v>GK</v>
      </c>
      <c r="J102">
        <f t="shared" si="4"/>
        <v>1</v>
      </c>
      <c r="K102">
        <v>4</v>
      </c>
      <c r="L102" t="str">
        <f>VLOOKUP(K102,Seleções!$A$1:$B$33,2,0)</f>
        <v>Brazil</v>
      </c>
      <c r="N102" t="str">
        <f t="shared" si="5"/>
        <v>INSERT INTO Jogador VALUES(101,23,'EDERSON','1993-08-17',1,4);</v>
      </c>
    </row>
    <row r="103" spans="2:14" x14ac:dyDescent="0.3">
      <c r="B103">
        <v>102</v>
      </c>
      <c r="C103" s="13">
        <f>'Table 4'!A25</f>
        <v>24</v>
      </c>
      <c r="D103" t="str">
        <f>'Table 4'!C25</f>
        <v>BREMER</v>
      </c>
      <c r="E103">
        <f>IF(DAY('Table 4'!J25)&lt;10,"0"&amp;DAY('Table 4'!J25),DAY('Table 4'!J25))</f>
        <v>18</v>
      </c>
      <c r="F103" t="str">
        <f>IF(MONTH('Table 4'!J25)&lt;10,"0"&amp;MONTH('Table 4'!J25),MONTH('Table 4'!J25))</f>
        <v>03</v>
      </c>
      <c r="G103">
        <f>YEAR('Table 4'!J25)</f>
        <v>1997</v>
      </c>
      <c r="H103" t="str">
        <f t="shared" si="3"/>
        <v>1997-03-18</v>
      </c>
      <c r="I103" t="str">
        <f>'Table 4'!B25</f>
        <v>DF</v>
      </c>
      <c r="J103">
        <f t="shared" si="4"/>
        <v>2</v>
      </c>
      <c r="K103">
        <v>4</v>
      </c>
      <c r="L103" t="str">
        <f>VLOOKUP(K103,Seleções!$A$1:$B$33,2,0)</f>
        <v>Brazil</v>
      </c>
      <c r="N103" t="str">
        <f t="shared" si="5"/>
        <v>INSERT INTO Jogador VALUES(102,24,'BREMER','1997-03-18',2,4);</v>
      </c>
    </row>
    <row r="104" spans="2:14" x14ac:dyDescent="0.3">
      <c r="B104">
        <v>103</v>
      </c>
      <c r="C104" s="13">
        <f>'Table 4'!A26</f>
        <v>25</v>
      </c>
      <c r="D104" t="str">
        <f>'Table 4'!C26</f>
        <v>PEDRO</v>
      </c>
      <c r="E104">
        <f>IF(DAY('Table 4'!J26)&lt;10,"0"&amp;DAY('Table 4'!J26),DAY('Table 4'!J26))</f>
        <v>20</v>
      </c>
      <c r="F104" t="str">
        <f>IF(MONTH('Table 4'!J26)&lt;10,"0"&amp;MONTH('Table 4'!J26),MONTH('Table 4'!J26))</f>
        <v>06</v>
      </c>
      <c r="G104">
        <f>YEAR('Table 4'!J26)</f>
        <v>1997</v>
      </c>
      <c r="H104" t="str">
        <f t="shared" si="3"/>
        <v>1997-06-20</v>
      </c>
      <c r="I104" t="str">
        <f>'Table 4'!B26</f>
        <v>FW</v>
      </c>
      <c r="J104">
        <f t="shared" si="4"/>
        <v>4</v>
      </c>
      <c r="K104">
        <v>4</v>
      </c>
      <c r="L104" t="str">
        <f>VLOOKUP(K104,Seleções!$A$1:$B$33,2,0)</f>
        <v>Brazil</v>
      </c>
      <c r="N104" t="str">
        <f t="shared" si="5"/>
        <v>INSERT INTO Jogador VALUES(103,25,'PEDRO','1997-06-20',4,4);</v>
      </c>
    </row>
    <row r="105" spans="2:14" x14ac:dyDescent="0.3">
      <c r="B105">
        <v>104</v>
      </c>
      <c r="C105" s="13">
        <f>'Table 4'!A27</f>
        <v>26</v>
      </c>
      <c r="D105" t="str">
        <f>'Table 4'!C27</f>
        <v>GABRIEL MARTINELLI</v>
      </c>
      <c r="E105">
        <f>IF(DAY('Table 4'!J27)&lt;10,"0"&amp;DAY('Table 4'!J27),DAY('Table 4'!J27))</f>
        <v>18</v>
      </c>
      <c r="F105" t="str">
        <f>IF(MONTH('Table 4'!J27)&lt;10,"0"&amp;MONTH('Table 4'!J27),MONTH('Table 4'!J27))</f>
        <v>06</v>
      </c>
      <c r="G105">
        <f>YEAR('Table 4'!J27)</f>
        <v>2001</v>
      </c>
      <c r="H105" t="str">
        <f t="shared" si="3"/>
        <v>2001-06-18</v>
      </c>
      <c r="I105" t="str">
        <f>'Table 4'!B27</f>
        <v>FW</v>
      </c>
      <c r="J105">
        <f t="shared" si="4"/>
        <v>4</v>
      </c>
      <c r="K105">
        <v>4</v>
      </c>
      <c r="L105" t="str">
        <f>VLOOKUP(K105,Seleções!$A$1:$B$33,2,0)</f>
        <v>Brazil</v>
      </c>
      <c r="N105" t="str">
        <f t="shared" si="5"/>
        <v>INSERT INTO Jogador VALUES(104,26,'GABRIEL MARTINELLI','2001-06-18',4,4);</v>
      </c>
    </row>
    <row r="106" spans="2:14" x14ac:dyDescent="0.3">
      <c r="B106">
        <v>105</v>
      </c>
      <c r="C106" s="13">
        <f>'Table 5'!A2</f>
        <v>1</v>
      </c>
      <c r="D106" t="str">
        <f>'Table 5'!C2</f>
        <v>NGAPANDOUETNBU Simon</v>
      </c>
      <c r="E106">
        <f>IF(DAY('Table 5'!I2)&lt;10,"0"&amp;DAY('Table 5'!I2),DAY('Table 5'!I2))</f>
        <v>12</v>
      </c>
      <c r="F106" t="str">
        <f>IF(MONTH('Table 5'!I2)&lt;10,"0"&amp;MONTH('Table 5'!I2),MONTH('Table 5'!I2))</f>
        <v>04</v>
      </c>
      <c r="G106">
        <f>YEAR('Table 5'!I2)</f>
        <v>2003</v>
      </c>
      <c r="H106" t="str">
        <f t="shared" si="3"/>
        <v>2003-04-12</v>
      </c>
      <c r="I106" s="13" t="str">
        <f>'Table 5'!B2</f>
        <v>GK</v>
      </c>
      <c r="J106">
        <f t="shared" si="4"/>
        <v>1</v>
      </c>
      <c r="K106">
        <v>5</v>
      </c>
      <c r="L106" t="str">
        <f>VLOOKUP(K106,Seleções!$A$1:$B$33,2,0)</f>
        <v>Cameroon</v>
      </c>
      <c r="N106" t="str">
        <f t="shared" si="5"/>
        <v>INSERT INTO Jogador VALUES(105,1,'NGAPANDOUETNBU Simon','2003-04-12',1,5);</v>
      </c>
    </row>
    <row r="107" spans="2:14" x14ac:dyDescent="0.3">
      <c r="B107">
        <v>106</v>
      </c>
      <c r="C107" s="13">
        <f>'Table 5'!A3</f>
        <v>2</v>
      </c>
      <c r="D107" t="str">
        <f>'Table 5'!C3</f>
        <v>NGOM MBEKELI Jerome</v>
      </c>
      <c r="E107">
        <f>IF(DAY('Table 5'!I3)&lt;10,"0"&amp;DAY('Table 5'!I3),DAY('Table 5'!I3))</f>
        <v>30</v>
      </c>
      <c r="F107" t="str">
        <f>IF(MONTH('Table 5'!I3)&lt;10,"0"&amp;MONTH('Table 5'!I3),MONTH('Table 5'!I3))</f>
        <v>09</v>
      </c>
      <c r="G107">
        <f>YEAR('Table 5'!I3)</f>
        <v>1998</v>
      </c>
      <c r="H107" t="str">
        <f t="shared" si="3"/>
        <v>1998-09-30</v>
      </c>
      <c r="I107" s="13" t="str">
        <f>'Table 5'!B3</f>
        <v>DF</v>
      </c>
      <c r="J107">
        <f t="shared" si="4"/>
        <v>2</v>
      </c>
      <c r="K107">
        <v>5</v>
      </c>
      <c r="L107" t="str">
        <f>VLOOKUP(K107,Seleções!$A$1:$B$33,2,0)</f>
        <v>Cameroon</v>
      </c>
      <c r="N107" t="str">
        <f t="shared" si="5"/>
        <v>INSERT INTO Jogador VALUES(106,2,'NGOM MBEKELI Jerome','1998-09-30',2,5);</v>
      </c>
    </row>
    <row r="108" spans="2:14" x14ac:dyDescent="0.3">
      <c r="B108">
        <v>107</v>
      </c>
      <c r="C108" s="13">
        <f>'Table 5'!A4</f>
        <v>3</v>
      </c>
      <c r="D108" t="str">
        <f>'Table 5'!C4</f>
        <v>NKOULOU Nicolas</v>
      </c>
      <c r="E108">
        <f>IF(DAY('Table 5'!I4)&lt;10,"0"&amp;DAY('Table 5'!I4),DAY('Table 5'!I4))</f>
        <v>27</v>
      </c>
      <c r="F108" t="str">
        <f>IF(MONTH('Table 5'!I4)&lt;10,"0"&amp;MONTH('Table 5'!I4),MONTH('Table 5'!I4))</f>
        <v>03</v>
      </c>
      <c r="G108">
        <f>YEAR('Table 5'!I4)</f>
        <v>1990</v>
      </c>
      <c r="H108" t="str">
        <f t="shared" si="3"/>
        <v>1990-03-27</v>
      </c>
      <c r="I108" s="13" t="str">
        <f>'Table 5'!B4</f>
        <v>DF</v>
      </c>
      <c r="J108">
        <f t="shared" si="4"/>
        <v>2</v>
      </c>
      <c r="K108">
        <v>5</v>
      </c>
      <c r="L108" t="str">
        <f>VLOOKUP(K108,Seleções!$A$1:$B$33,2,0)</f>
        <v>Cameroon</v>
      </c>
      <c r="N108" t="str">
        <f t="shared" si="5"/>
        <v>INSERT INTO Jogador VALUES(107,3,'NKOULOU Nicolas','1990-03-27',2,5);</v>
      </c>
    </row>
    <row r="109" spans="2:14" x14ac:dyDescent="0.3">
      <c r="B109">
        <v>108</v>
      </c>
      <c r="C109" s="13">
        <f>'Table 5'!A5</f>
        <v>4</v>
      </c>
      <c r="D109" t="str">
        <f>'Table 5'!C5</f>
        <v>WOOH Christopher</v>
      </c>
      <c r="E109">
        <f>IF(DAY('Table 5'!I5)&lt;10,"0"&amp;DAY('Table 5'!I5),DAY('Table 5'!I5))</f>
        <v>18</v>
      </c>
      <c r="F109" t="str">
        <f>IF(MONTH('Table 5'!I5)&lt;10,"0"&amp;MONTH('Table 5'!I5),MONTH('Table 5'!I5))</f>
        <v>09</v>
      </c>
      <c r="G109">
        <f>YEAR('Table 5'!I5)</f>
        <v>2001</v>
      </c>
      <c r="H109" t="str">
        <f t="shared" si="3"/>
        <v>2001-09-18</v>
      </c>
      <c r="I109" s="13" t="str">
        <f>'Table 5'!B5</f>
        <v>DF</v>
      </c>
      <c r="J109">
        <f t="shared" si="4"/>
        <v>2</v>
      </c>
      <c r="K109">
        <v>5</v>
      </c>
      <c r="L109" t="str">
        <f>VLOOKUP(K109,Seleções!$A$1:$B$33,2,0)</f>
        <v>Cameroon</v>
      </c>
      <c r="N109" t="str">
        <f t="shared" si="5"/>
        <v>INSERT INTO Jogador VALUES(108,4,'WOOH Christopher','2001-09-18',2,5);</v>
      </c>
    </row>
    <row r="110" spans="2:14" x14ac:dyDescent="0.3">
      <c r="B110">
        <v>109</v>
      </c>
      <c r="C110" s="13">
        <f>'Table 5'!A6</f>
        <v>5</v>
      </c>
      <c r="D110" t="str">
        <f>'Table 5'!C6</f>
        <v>ONDOUA Gael</v>
      </c>
      <c r="E110" t="str">
        <f>IF(DAY('Table 5'!I6)&lt;10,"0"&amp;DAY('Table 5'!I6),DAY('Table 5'!I6))</f>
        <v>04</v>
      </c>
      <c r="F110">
        <f>IF(MONTH('Table 5'!I6)&lt;10,"0"&amp;MONTH('Table 5'!I6),MONTH('Table 5'!I6))</f>
        <v>11</v>
      </c>
      <c r="G110">
        <f>YEAR('Table 5'!I6)</f>
        <v>1995</v>
      </c>
      <c r="H110" t="str">
        <f t="shared" si="3"/>
        <v>1995-11-04</v>
      </c>
      <c r="I110" s="13" t="str">
        <f>'Table 5'!B6</f>
        <v>MF</v>
      </c>
      <c r="J110">
        <f t="shared" si="4"/>
        <v>3</v>
      </c>
      <c r="K110">
        <v>5</v>
      </c>
      <c r="L110" t="str">
        <f>VLOOKUP(K110,Seleções!$A$1:$B$33,2,0)</f>
        <v>Cameroon</v>
      </c>
      <c r="N110" t="str">
        <f t="shared" si="5"/>
        <v>INSERT INTO Jogador VALUES(109,5,'ONDOUA Gael','1995-11-04',3,5);</v>
      </c>
    </row>
    <row r="111" spans="2:14" x14ac:dyDescent="0.3">
      <c r="B111">
        <v>110</v>
      </c>
      <c r="C111" s="13">
        <f>'Table 5'!A7</f>
        <v>6</v>
      </c>
      <c r="D111" t="str">
        <f>'Table 5'!C7</f>
        <v>MOUMI NGAMALEU Nicolas</v>
      </c>
      <c r="E111" t="str">
        <f>IF(DAY('Table 5'!I7)&lt;10,"0"&amp;DAY('Table 5'!I7),DAY('Table 5'!I7))</f>
        <v>09</v>
      </c>
      <c r="F111" t="str">
        <f>IF(MONTH('Table 5'!I7)&lt;10,"0"&amp;MONTH('Table 5'!I7),MONTH('Table 5'!I7))</f>
        <v>07</v>
      </c>
      <c r="G111">
        <f>YEAR('Table 5'!I7)</f>
        <v>1994</v>
      </c>
      <c r="H111" t="str">
        <f t="shared" si="3"/>
        <v>1994-07-09</v>
      </c>
      <c r="I111" s="13" t="str">
        <f>'Table 5'!B7</f>
        <v>FW</v>
      </c>
      <c r="J111">
        <f t="shared" si="4"/>
        <v>4</v>
      </c>
      <c r="K111">
        <v>5</v>
      </c>
      <c r="L111" t="str">
        <f>VLOOKUP(K111,Seleções!$A$1:$B$33,2,0)</f>
        <v>Cameroon</v>
      </c>
      <c r="N111" t="str">
        <f t="shared" si="5"/>
        <v>INSERT INTO Jogador VALUES(110,6,'MOUMI NGAMALEU Nicolas','1994-07-09',4,5);</v>
      </c>
    </row>
    <row r="112" spans="2:14" x14ac:dyDescent="0.3">
      <c r="B112">
        <v>111</v>
      </c>
      <c r="C112" s="13">
        <f>'Table 5'!A8</f>
        <v>7</v>
      </c>
      <c r="D112" t="str">
        <f>'Table 5'!C8</f>
        <v>NKOUDOU Georges-Kevin</v>
      </c>
      <c r="E112">
        <f>IF(DAY('Table 5'!I8)&lt;10,"0"&amp;DAY('Table 5'!I8),DAY('Table 5'!I8))</f>
        <v>13</v>
      </c>
      <c r="F112" t="str">
        <f>IF(MONTH('Table 5'!I8)&lt;10,"0"&amp;MONTH('Table 5'!I8),MONTH('Table 5'!I8))</f>
        <v>02</v>
      </c>
      <c r="G112">
        <f>YEAR('Table 5'!I8)</f>
        <v>1995</v>
      </c>
      <c r="H112" t="str">
        <f t="shared" si="3"/>
        <v>1995-02-13</v>
      </c>
      <c r="I112" s="13" t="str">
        <f>'Table 5'!B8</f>
        <v>MF</v>
      </c>
      <c r="J112">
        <f t="shared" si="4"/>
        <v>3</v>
      </c>
      <c r="K112">
        <v>5</v>
      </c>
      <c r="L112" t="str">
        <f>VLOOKUP(K112,Seleções!$A$1:$B$33,2,0)</f>
        <v>Cameroon</v>
      </c>
      <c r="N112" t="str">
        <f t="shared" si="5"/>
        <v>INSERT INTO Jogador VALUES(111,7,'NKOUDOU Georges-Kevin','1995-02-13',3,5);</v>
      </c>
    </row>
    <row r="113" spans="2:14" x14ac:dyDescent="0.3">
      <c r="B113">
        <v>112</v>
      </c>
      <c r="C113" s="13">
        <f>'Table 5'!A9</f>
        <v>8</v>
      </c>
      <c r="D113" t="str">
        <f>'Table 5'!C9</f>
        <v>ZAMBO ANGUISSA Andre-Frank</v>
      </c>
      <c r="E113">
        <f>IF(DAY('Table 5'!I9)&lt;10,"0"&amp;DAY('Table 5'!I9),DAY('Table 5'!I9))</f>
        <v>16</v>
      </c>
      <c r="F113">
        <f>IF(MONTH('Table 5'!I9)&lt;10,"0"&amp;MONTH('Table 5'!I9),MONTH('Table 5'!I9))</f>
        <v>11</v>
      </c>
      <c r="G113">
        <f>YEAR('Table 5'!I9)</f>
        <v>1995</v>
      </c>
      <c r="H113" t="str">
        <f t="shared" si="3"/>
        <v>1995-11-16</v>
      </c>
      <c r="I113" s="13" t="str">
        <f>'Table 5'!B9</f>
        <v>MF</v>
      </c>
      <c r="J113">
        <f t="shared" si="4"/>
        <v>3</v>
      </c>
      <c r="K113">
        <v>5</v>
      </c>
      <c r="L113" t="str">
        <f>VLOOKUP(K113,Seleções!$A$1:$B$33,2,0)</f>
        <v>Cameroon</v>
      </c>
      <c r="N113" t="str">
        <f t="shared" si="5"/>
        <v>INSERT INTO Jogador VALUES(112,8,'ZAMBO ANGUISSA Andre-Frank','1995-11-16',3,5);</v>
      </c>
    </row>
    <row r="114" spans="2:14" x14ac:dyDescent="0.3">
      <c r="B114">
        <v>113</v>
      </c>
      <c r="C114" s="13">
        <f>'Table 5'!A10</f>
        <v>9</v>
      </c>
      <c r="D114" t="str">
        <f>'Table 5'!C10</f>
        <v>NSAME Jean-Pierre</v>
      </c>
      <c r="E114" t="str">
        <f>IF(DAY('Table 5'!I10)&lt;10,"0"&amp;DAY('Table 5'!I10),DAY('Table 5'!I10))</f>
        <v>01</v>
      </c>
      <c r="F114" t="str">
        <f>IF(MONTH('Table 5'!I10)&lt;10,"0"&amp;MONTH('Table 5'!I10),MONTH('Table 5'!I10))</f>
        <v>05</v>
      </c>
      <c r="G114">
        <f>YEAR('Table 5'!I10)</f>
        <v>1993</v>
      </c>
      <c r="H114" t="str">
        <f t="shared" si="3"/>
        <v>1993-05-01</v>
      </c>
      <c r="I114" s="13" t="str">
        <f>'Table 5'!B10</f>
        <v>FW</v>
      </c>
      <c r="J114">
        <f t="shared" si="4"/>
        <v>4</v>
      </c>
      <c r="K114">
        <v>5</v>
      </c>
      <c r="L114" t="str">
        <f>VLOOKUP(K114,Seleções!$A$1:$B$33,2,0)</f>
        <v>Cameroon</v>
      </c>
      <c r="N114" t="str">
        <f t="shared" si="5"/>
        <v>INSERT INTO Jogador VALUES(113,9,'NSAME Jean-Pierre','1993-05-01',4,5);</v>
      </c>
    </row>
    <row r="115" spans="2:14" x14ac:dyDescent="0.3">
      <c r="B115">
        <v>114</v>
      </c>
      <c r="C115" s="13">
        <f>'Table 5'!A11</f>
        <v>10</v>
      </c>
      <c r="D115" t="str">
        <f>'Table 5'!C11</f>
        <v>ABOUBAKAR Vincent</v>
      </c>
      <c r="E115">
        <f>IF(DAY('Table 5'!I11)&lt;10,"0"&amp;DAY('Table 5'!I11),DAY('Table 5'!I11))</f>
        <v>22</v>
      </c>
      <c r="F115" t="str">
        <f>IF(MONTH('Table 5'!I11)&lt;10,"0"&amp;MONTH('Table 5'!I11),MONTH('Table 5'!I11))</f>
        <v>01</v>
      </c>
      <c r="G115">
        <f>YEAR('Table 5'!I11)</f>
        <v>1992</v>
      </c>
      <c r="H115" t="str">
        <f t="shared" si="3"/>
        <v>1992-01-22</v>
      </c>
      <c r="I115" s="13" t="str">
        <f>'Table 5'!B11</f>
        <v>FW</v>
      </c>
      <c r="J115">
        <f t="shared" si="4"/>
        <v>4</v>
      </c>
      <c r="K115">
        <v>5</v>
      </c>
      <c r="L115" t="str">
        <f>VLOOKUP(K115,Seleções!$A$1:$B$33,2,0)</f>
        <v>Cameroon</v>
      </c>
      <c r="N115" t="str">
        <f t="shared" si="5"/>
        <v>INSERT INTO Jogador VALUES(114,10,'ABOUBAKAR Vincent','1992-01-22',4,5);</v>
      </c>
    </row>
    <row r="116" spans="2:14" x14ac:dyDescent="0.3">
      <c r="B116">
        <v>115</v>
      </c>
      <c r="C116" s="13">
        <f>'Table 5'!A12</f>
        <v>11</v>
      </c>
      <c r="D116" t="str">
        <f>'Table 5'!C12</f>
        <v>BASSOGOG Christian</v>
      </c>
      <c r="E116">
        <f>IF(DAY('Table 5'!I12)&lt;10,"0"&amp;DAY('Table 5'!I12),DAY('Table 5'!I12))</f>
        <v>18</v>
      </c>
      <c r="F116">
        <f>IF(MONTH('Table 5'!I12)&lt;10,"0"&amp;MONTH('Table 5'!I12),MONTH('Table 5'!I12))</f>
        <v>10</v>
      </c>
      <c r="G116">
        <f>YEAR('Table 5'!I12)</f>
        <v>1995</v>
      </c>
      <c r="H116" t="str">
        <f t="shared" si="3"/>
        <v>1995-10-18</v>
      </c>
      <c r="I116" s="13" t="str">
        <f>'Table 5'!B12</f>
        <v>FW</v>
      </c>
      <c r="J116">
        <f t="shared" si="4"/>
        <v>4</v>
      </c>
      <c r="K116">
        <v>5</v>
      </c>
      <c r="L116" t="str">
        <f>VLOOKUP(K116,Seleções!$A$1:$B$33,2,0)</f>
        <v>Cameroon</v>
      </c>
      <c r="N116" t="str">
        <f t="shared" si="5"/>
        <v>INSERT INTO Jogador VALUES(115,11,'BASSOGOG Christian','1995-10-18',4,5);</v>
      </c>
    </row>
    <row r="117" spans="2:14" x14ac:dyDescent="0.3">
      <c r="B117">
        <v>116</v>
      </c>
      <c r="C117" s="13">
        <f>'Table 5'!A13</f>
        <v>12</v>
      </c>
      <c r="D117" t="str">
        <f>'Table 5'!C13</f>
        <v>TOKO EKAMBI Karl</v>
      </c>
      <c r="E117">
        <f>IF(DAY('Table 5'!I13)&lt;10,"0"&amp;DAY('Table 5'!I13),DAY('Table 5'!I13))</f>
        <v>14</v>
      </c>
      <c r="F117" t="str">
        <f>IF(MONTH('Table 5'!I13)&lt;10,"0"&amp;MONTH('Table 5'!I13),MONTH('Table 5'!I13))</f>
        <v>09</v>
      </c>
      <c r="G117">
        <f>YEAR('Table 5'!I13)</f>
        <v>1992</v>
      </c>
      <c r="H117" t="str">
        <f t="shared" si="3"/>
        <v>1992-09-14</v>
      </c>
      <c r="I117" s="13" t="str">
        <f>'Table 5'!B13</f>
        <v>FW</v>
      </c>
      <c r="J117">
        <f t="shared" si="4"/>
        <v>4</v>
      </c>
      <c r="K117">
        <v>5</v>
      </c>
      <c r="L117" t="str">
        <f>VLOOKUP(K117,Seleções!$A$1:$B$33,2,0)</f>
        <v>Cameroon</v>
      </c>
      <c r="N117" t="str">
        <f t="shared" si="5"/>
        <v>INSERT INTO Jogador VALUES(116,12,'TOKO EKAMBI Karl','1992-09-14',4,5);</v>
      </c>
    </row>
    <row r="118" spans="2:14" x14ac:dyDescent="0.3">
      <c r="B118">
        <v>117</v>
      </c>
      <c r="C118" s="13">
        <f>'Table 5'!A14</f>
        <v>13</v>
      </c>
      <c r="D118" t="str">
        <f>'Table 5'!C14</f>
        <v>CHOUPO-MOTING Eric Maxim</v>
      </c>
      <c r="E118">
        <f>IF(DAY('Table 5'!I14)&lt;10,"0"&amp;DAY('Table 5'!I14),DAY('Table 5'!I14))</f>
        <v>23</v>
      </c>
      <c r="F118" t="str">
        <f>IF(MONTH('Table 5'!I14)&lt;10,"0"&amp;MONTH('Table 5'!I14),MONTH('Table 5'!I14))</f>
        <v>03</v>
      </c>
      <c r="G118">
        <f>YEAR('Table 5'!I14)</f>
        <v>1989</v>
      </c>
      <c r="H118" t="str">
        <f t="shared" si="3"/>
        <v>1989-03-23</v>
      </c>
      <c r="I118" s="13" t="str">
        <f>'Table 5'!B14</f>
        <v>FW</v>
      </c>
      <c r="J118">
        <f t="shared" si="4"/>
        <v>4</v>
      </c>
      <c r="K118">
        <v>5</v>
      </c>
      <c r="L118" t="str">
        <f>VLOOKUP(K118,Seleções!$A$1:$B$33,2,0)</f>
        <v>Cameroon</v>
      </c>
      <c r="N118" t="str">
        <f t="shared" si="5"/>
        <v>INSERT INTO Jogador VALUES(117,13,'CHOUPO-MOTING Eric Maxim','1989-03-23',4,5);</v>
      </c>
    </row>
    <row r="119" spans="2:14" x14ac:dyDescent="0.3">
      <c r="B119">
        <v>118</v>
      </c>
      <c r="C119" s="13">
        <f>'Table 5'!A15</f>
        <v>14</v>
      </c>
      <c r="D119" t="str">
        <f>'Table 5'!C15</f>
        <v>OUM GOUET Samuel</v>
      </c>
      <c r="E119">
        <f>IF(DAY('Table 5'!I15)&lt;10,"0"&amp;DAY('Table 5'!I15),DAY('Table 5'!I15))</f>
        <v>14</v>
      </c>
      <c r="F119">
        <f>IF(MONTH('Table 5'!I15)&lt;10,"0"&amp;MONTH('Table 5'!I15),MONTH('Table 5'!I15))</f>
        <v>12</v>
      </c>
      <c r="G119">
        <f>YEAR('Table 5'!I15)</f>
        <v>1997</v>
      </c>
      <c r="H119" t="str">
        <f t="shared" si="3"/>
        <v>1997-12-14</v>
      </c>
      <c r="I119" s="13" t="str">
        <f>'Table 5'!B15</f>
        <v>MF</v>
      </c>
      <c r="J119">
        <f t="shared" si="4"/>
        <v>3</v>
      </c>
      <c r="K119">
        <v>5</v>
      </c>
      <c r="L119" t="str">
        <f>VLOOKUP(K119,Seleções!$A$1:$B$33,2,0)</f>
        <v>Cameroon</v>
      </c>
      <c r="N119" t="str">
        <f t="shared" si="5"/>
        <v>INSERT INTO Jogador VALUES(118,14,'OUM GOUET Samuel','1997-12-14',3,5);</v>
      </c>
    </row>
    <row r="120" spans="2:14" x14ac:dyDescent="0.3">
      <c r="B120">
        <v>119</v>
      </c>
      <c r="C120" s="13">
        <f>'Table 5'!A16</f>
        <v>15</v>
      </c>
      <c r="D120" t="str">
        <f>'Table 5'!C16</f>
        <v>KUNDE Pierre</v>
      </c>
      <c r="E120">
        <f>IF(DAY('Table 5'!I16)&lt;10,"0"&amp;DAY('Table 5'!I16),DAY('Table 5'!I16))</f>
        <v>26</v>
      </c>
      <c r="F120" t="str">
        <f>IF(MONTH('Table 5'!I16)&lt;10,"0"&amp;MONTH('Table 5'!I16),MONTH('Table 5'!I16))</f>
        <v>07</v>
      </c>
      <c r="G120">
        <f>YEAR('Table 5'!I16)</f>
        <v>1995</v>
      </c>
      <c r="H120" t="str">
        <f t="shared" si="3"/>
        <v>1995-07-26</v>
      </c>
      <c r="I120" s="13" t="str">
        <f>'Table 5'!B16</f>
        <v>MF</v>
      </c>
      <c r="J120">
        <f t="shared" si="4"/>
        <v>3</v>
      </c>
      <c r="K120">
        <v>5</v>
      </c>
      <c r="L120" t="str">
        <f>VLOOKUP(K120,Seleções!$A$1:$B$33,2,0)</f>
        <v>Cameroon</v>
      </c>
      <c r="N120" t="str">
        <f t="shared" si="5"/>
        <v>INSERT INTO Jogador VALUES(119,15,'KUNDE Pierre','1995-07-26',3,5);</v>
      </c>
    </row>
    <row r="121" spans="2:14" x14ac:dyDescent="0.3">
      <c r="B121">
        <v>120</v>
      </c>
      <c r="C121" s="13">
        <f>'Table 5'!A17</f>
        <v>16</v>
      </c>
      <c r="D121" t="str">
        <f>'Table 5'!C17</f>
        <v>EPASSY Devis</v>
      </c>
      <c r="E121" t="str">
        <f>IF(DAY('Table 5'!I17)&lt;10,"0"&amp;DAY('Table 5'!I17),DAY('Table 5'!I17))</f>
        <v>02</v>
      </c>
      <c r="F121" t="str">
        <f>IF(MONTH('Table 5'!I17)&lt;10,"0"&amp;MONTH('Table 5'!I17),MONTH('Table 5'!I17))</f>
        <v>02</v>
      </c>
      <c r="G121">
        <f>YEAR('Table 5'!I17)</f>
        <v>1993</v>
      </c>
      <c r="H121" t="str">
        <f t="shared" si="3"/>
        <v>1993-02-02</v>
      </c>
      <c r="I121" s="13" t="str">
        <f>'Table 5'!B17</f>
        <v>GK</v>
      </c>
      <c r="J121">
        <f t="shared" si="4"/>
        <v>1</v>
      </c>
      <c r="K121">
        <v>5</v>
      </c>
      <c r="L121" t="str">
        <f>VLOOKUP(K121,Seleções!$A$1:$B$33,2,0)</f>
        <v>Cameroon</v>
      </c>
      <c r="N121" t="str">
        <f t="shared" si="5"/>
        <v>INSERT INTO Jogador VALUES(120,16,'EPASSY Devis','1993-02-02',1,5);</v>
      </c>
    </row>
    <row r="122" spans="2:14" x14ac:dyDescent="0.3">
      <c r="B122">
        <v>121</v>
      </c>
      <c r="C122" s="13">
        <f>'Table 5'!A18</f>
        <v>17</v>
      </c>
      <c r="D122" t="str">
        <f>'Table 5'!C18</f>
        <v>MBAIZO Olivier</v>
      </c>
      <c r="E122">
        <f>IF(DAY('Table 5'!I18)&lt;10,"0"&amp;DAY('Table 5'!I18),DAY('Table 5'!I18))</f>
        <v>15</v>
      </c>
      <c r="F122" t="str">
        <f>IF(MONTH('Table 5'!I18)&lt;10,"0"&amp;MONTH('Table 5'!I18),MONTH('Table 5'!I18))</f>
        <v>08</v>
      </c>
      <c r="G122">
        <f>YEAR('Table 5'!I18)</f>
        <v>1997</v>
      </c>
      <c r="H122" t="str">
        <f t="shared" si="3"/>
        <v>1997-08-15</v>
      </c>
      <c r="I122" s="13" t="str">
        <f>'Table 5'!B18</f>
        <v>DF</v>
      </c>
      <c r="J122">
        <f t="shared" si="4"/>
        <v>2</v>
      </c>
      <c r="K122">
        <v>5</v>
      </c>
      <c r="L122" t="str">
        <f>VLOOKUP(K122,Seleções!$A$1:$B$33,2,0)</f>
        <v>Cameroon</v>
      </c>
      <c r="N122" t="str">
        <f t="shared" si="5"/>
        <v>INSERT INTO Jogador VALUES(121,17,'MBAIZO Olivier','1997-08-15',2,5);</v>
      </c>
    </row>
    <row r="123" spans="2:14" x14ac:dyDescent="0.3">
      <c r="B123">
        <v>122</v>
      </c>
      <c r="C123" s="13">
        <f>'Table 5'!A19</f>
        <v>18</v>
      </c>
      <c r="D123" t="str">
        <f>'Table 5'!C19</f>
        <v>HONGLA Martin</v>
      </c>
      <c r="E123">
        <f>IF(DAY('Table 5'!I19)&lt;10,"0"&amp;DAY('Table 5'!I19),DAY('Table 5'!I19))</f>
        <v>16</v>
      </c>
      <c r="F123" t="str">
        <f>IF(MONTH('Table 5'!I19)&lt;10,"0"&amp;MONTH('Table 5'!I19),MONTH('Table 5'!I19))</f>
        <v>03</v>
      </c>
      <c r="G123">
        <f>YEAR('Table 5'!I19)</f>
        <v>1998</v>
      </c>
      <c r="H123" t="str">
        <f t="shared" si="3"/>
        <v>1998-03-16</v>
      </c>
      <c r="I123" s="13" t="str">
        <f>'Table 5'!B19</f>
        <v>MF</v>
      </c>
      <c r="J123">
        <f t="shared" si="4"/>
        <v>3</v>
      </c>
      <c r="K123">
        <v>5</v>
      </c>
      <c r="L123" t="str">
        <f>VLOOKUP(K123,Seleções!$A$1:$B$33,2,0)</f>
        <v>Cameroon</v>
      </c>
      <c r="N123" t="str">
        <f t="shared" si="5"/>
        <v>INSERT INTO Jogador VALUES(122,18,'HONGLA Martin','1998-03-16',3,5);</v>
      </c>
    </row>
    <row r="124" spans="2:14" x14ac:dyDescent="0.3">
      <c r="B124">
        <v>123</v>
      </c>
      <c r="C124" s="13">
        <f>'Table 5'!A20</f>
        <v>19</v>
      </c>
      <c r="D124" t="str">
        <f>'Table 5'!C20</f>
        <v>FAI Collins</v>
      </c>
      <c r="E124">
        <f>IF(DAY('Table 5'!I20)&lt;10,"0"&amp;DAY('Table 5'!I20),DAY('Table 5'!I20))</f>
        <v>13</v>
      </c>
      <c r="F124" t="str">
        <f>IF(MONTH('Table 5'!I20)&lt;10,"0"&amp;MONTH('Table 5'!I20),MONTH('Table 5'!I20))</f>
        <v>08</v>
      </c>
      <c r="G124">
        <f>YEAR('Table 5'!I20)</f>
        <v>1992</v>
      </c>
      <c r="H124" t="str">
        <f t="shared" si="3"/>
        <v>1992-08-13</v>
      </c>
      <c r="I124" s="13" t="str">
        <f>'Table 5'!B20</f>
        <v>DF</v>
      </c>
      <c r="J124">
        <f t="shared" si="4"/>
        <v>2</v>
      </c>
      <c r="K124">
        <v>5</v>
      </c>
      <c r="L124" t="str">
        <f>VLOOKUP(K124,Seleções!$A$1:$B$33,2,0)</f>
        <v>Cameroon</v>
      </c>
      <c r="N124" t="str">
        <f t="shared" si="5"/>
        <v>INSERT INTO Jogador VALUES(123,19,'FAI Collins','1992-08-13',2,5);</v>
      </c>
    </row>
    <row r="125" spans="2:14" x14ac:dyDescent="0.3">
      <c r="B125">
        <v>124</v>
      </c>
      <c r="C125" s="13">
        <f>'Table 5'!A21</f>
        <v>20</v>
      </c>
      <c r="D125" t="str">
        <f>'Table 5'!C21</f>
        <v>MBEUMO Bryan</v>
      </c>
      <c r="E125" t="str">
        <f>IF(DAY('Table 5'!I21)&lt;10,"0"&amp;DAY('Table 5'!I21),DAY('Table 5'!I21))</f>
        <v>07</v>
      </c>
      <c r="F125" t="str">
        <f>IF(MONTH('Table 5'!I21)&lt;10,"0"&amp;MONTH('Table 5'!I21),MONTH('Table 5'!I21))</f>
        <v>08</v>
      </c>
      <c r="G125">
        <f>YEAR('Table 5'!I21)</f>
        <v>1999</v>
      </c>
      <c r="H125" t="str">
        <f t="shared" si="3"/>
        <v>1999-08-07</v>
      </c>
      <c r="I125" s="13" t="str">
        <f>'Table 5'!B21</f>
        <v>FW</v>
      </c>
      <c r="J125">
        <f t="shared" si="4"/>
        <v>4</v>
      </c>
      <c r="K125">
        <v>5</v>
      </c>
      <c r="L125" t="str">
        <f>VLOOKUP(K125,Seleções!$A$1:$B$33,2,0)</f>
        <v>Cameroon</v>
      </c>
      <c r="N125" t="str">
        <f t="shared" si="5"/>
        <v>INSERT INTO Jogador VALUES(124,20,'MBEUMO Bryan','1999-08-07',4,5);</v>
      </c>
    </row>
    <row r="126" spans="2:14" x14ac:dyDescent="0.3">
      <c r="B126">
        <v>125</v>
      </c>
      <c r="C126" s="13">
        <f>'Table 5'!A22</f>
        <v>21</v>
      </c>
      <c r="D126" t="str">
        <f>'Table 5'!C22</f>
        <v>CASTELLETTO Jean-Charles</v>
      </c>
      <c r="E126">
        <f>IF(DAY('Table 5'!I22)&lt;10,"0"&amp;DAY('Table 5'!I22),DAY('Table 5'!I22))</f>
        <v>26</v>
      </c>
      <c r="F126" t="str">
        <f>IF(MONTH('Table 5'!I22)&lt;10,"0"&amp;MONTH('Table 5'!I22),MONTH('Table 5'!I22))</f>
        <v>01</v>
      </c>
      <c r="G126">
        <f>YEAR('Table 5'!I22)</f>
        <v>1995</v>
      </c>
      <c r="H126" t="str">
        <f t="shared" si="3"/>
        <v>1995-01-26</v>
      </c>
      <c r="I126" s="13" t="str">
        <f>'Table 5'!B22</f>
        <v>DF</v>
      </c>
      <c r="J126">
        <f t="shared" si="4"/>
        <v>2</v>
      </c>
      <c r="K126">
        <v>5</v>
      </c>
      <c r="L126" t="str">
        <f>VLOOKUP(K126,Seleções!$A$1:$B$33,2,0)</f>
        <v>Cameroon</v>
      </c>
      <c r="N126" t="str">
        <f t="shared" si="5"/>
        <v>INSERT INTO Jogador VALUES(125,21,'CASTELLETTO Jean-Charles','1995-01-26',2,5);</v>
      </c>
    </row>
    <row r="127" spans="2:14" x14ac:dyDescent="0.3">
      <c r="B127">
        <v>126</v>
      </c>
      <c r="C127" s="13">
        <f>'Table 5'!A23</f>
        <v>22</v>
      </c>
      <c r="D127" t="str">
        <f>'Table 5'!C23</f>
        <v>NTCHAM Olivier</v>
      </c>
      <c r="E127" t="str">
        <f>IF(DAY('Table 5'!I23)&lt;10,"0"&amp;DAY('Table 5'!I23),DAY('Table 5'!I23))</f>
        <v>09</v>
      </c>
      <c r="F127" t="str">
        <f>IF(MONTH('Table 5'!I23)&lt;10,"0"&amp;MONTH('Table 5'!I23),MONTH('Table 5'!I23))</f>
        <v>02</v>
      </c>
      <c r="G127">
        <f>YEAR('Table 5'!I23)</f>
        <v>1996</v>
      </c>
      <c r="H127" t="str">
        <f t="shared" si="3"/>
        <v>1996-02-09</v>
      </c>
      <c r="I127" s="13" t="str">
        <f>'Table 5'!B23</f>
        <v>MF</v>
      </c>
      <c r="J127">
        <f t="shared" si="4"/>
        <v>3</v>
      </c>
      <c r="K127">
        <v>5</v>
      </c>
      <c r="L127" t="str">
        <f>VLOOKUP(K127,Seleções!$A$1:$B$33,2,0)</f>
        <v>Cameroon</v>
      </c>
      <c r="N127" t="str">
        <f t="shared" si="5"/>
        <v>INSERT INTO Jogador VALUES(126,22,'NTCHAM Olivier','1996-02-09',3,5);</v>
      </c>
    </row>
    <row r="128" spans="2:14" x14ac:dyDescent="0.3">
      <c r="B128">
        <v>127</v>
      </c>
      <c r="C128" s="13">
        <f>'Table 5'!A24</f>
        <v>23</v>
      </c>
      <c r="D128" t="str">
        <f>'Table 5'!C24</f>
        <v>ONANA Andre</v>
      </c>
      <c r="E128" t="str">
        <f>IF(DAY('Table 5'!I24)&lt;10,"0"&amp;DAY('Table 5'!I24),DAY('Table 5'!I24))</f>
        <v>02</v>
      </c>
      <c r="F128" t="str">
        <f>IF(MONTH('Table 5'!I24)&lt;10,"0"&amp;MONTH('Table 5'!I24),MONTH('Table 5'!I24))</f>
        <v>04</v>
      </c>
      <c r="G128">
        <f>YEAR('Table 5'!I24)</f>
        <v>1996</v>
      </c>
      <c r="H128" t="str">
        <f t="shared" si="3"/>
        <v>1996-04-02</v>
      </c>
      <c r="I128" s="13" t="str">
        <f>'Table 5'!B24</f>
        <v>GK</v>
      </c>
      <c r="J128">
        <f t="shared" si="4"/>
        <v>1</v>
      </c>
      <c r="K128">
        <v>5</v>
      </c>
      <c r="L128" t="str">
        <f>VLOOKUP(K128,Seleções!$A$1:$B$33,2,0)</f>
        <v>Cameroon</v>
      </c>
      <c r="N128" t="str">
        <f t="shared" si="5"/>
        <v>INSERT INTO Jogador VALUES(127,23,'ONANA Andre','1996-04-02',1,5);</v>
      </c>
    </row>
    <row r="129" spans="2:14" x14ac:dyDescent="0.3">
      <c r="B129">
        <v>128</v>
      </c>
      <c r="C129" s="13">
        <f>'Table 5'!A25</f>
        <v>24</v>
      </c>
      <c r="D129" t="str">
        <f>'Table 5'!C25</f>
        <v>EBOSSE Enzo</v>
      </c>
      <c r="E129">
        <f>IF(DAY('Table 5'!I25)&lt;10,"0"&amp;DAY('Table 5'!I25),DAY('Table 5'!I25))</f>
        <v>11</v>
      </c>
      <c r="F129" t="str">
        <f>IF(MONTH('Table 5'!I25)&lt;10,"0"&amp;MONTH('Table 5'!I25),MONTH('Table 5'!I25))</f>
        <v>03</v>
      </c>
      <c r="G129">
        <f>YEAR('Table 5'!I25)</f>
        <v>1999</v>
      </c>
      <c r="H129" t="str">
        <f t="shared" si="3"/>
        <v>1999-03-11</v>
      </c>
      <c r="I129" s="13" t="str">
        <f>'Table 5'!B25</f>
        <v>DF</v>
      </c>
      <c r="J129">
        <f t="shared" si="4"/>
        <v>2</v>
      </c>
      <c r="K129">
        <v>5</v>
      </c>
      <c r="L129" t="str">
        <f>VLOOKUP(K129,Seleções!$A$1:$B$33,2,0)</f>
        <v>Cameroon</v>
      </c>
      <c r="N129" t="str">
        <f t="shared" si="5"/>
        <v>INSERT INTO Jogador VALUES(128,24,'EBOSSE Enzo','1999-03-11',2,5);</v>
      </c>
    </row>
    <row r="130" spans="2:14" x14ac:dyDescent="0.3">
      <c r="B130">
        <v>129</v>
      </c>
      <c r="C130" s="13">
        <f>'Table 5'!A26</f>
        <v>25</v>
      </c>
      <c r="D130" t="str">
        <f>'Table 5'!C26</f>
        <v>NOUHOU Tolo</v>
      </c>
      <c r="E130">
        <f>IF(DAY('Table 5'!I26)&lt;10,"0"&amp;DAY('Table 5'!I26),DAY('Table 5'!I26))</f>
        <v>23</v>
      </c>
      <c r="F130" t="str">
        <f>IF(MONTH('Table 5'!I26)&lt;10,"0"&amp;MONTH('Table 5'!I26),MONTH('Table 5'!I26))</f>
        <v>06</v>
      </c>
      <c r="G130">
        <f>YEAR('Table 5'!I26)</f>
        <v>1997</v>
      </c>
      <c r="H130" t="str">
        <f t="shared" si="3"/>
        <v>1997-06-23</v>
      </c>
      <c r="I130" s="13" t="str">
        <f>'Table 5'!B26</f>
        <v>DF</v>
      </c>
      <c r="J130">
        <f t="shared" si="4"/>
        <v>2</v>
      </c>
      <c r="K130">
        <v>5</v>
      </c>
      <c r="L130" t="str">
        <f>VLOOKUP(K130,Seleções!$A$1:$B$33,2,0)</f>
        <v>Cameroon</v>
      </c>
      <c r="N130" t="str">
        <f t="shared" si="5"/>
        <v>INSERT INTO Jogador VALUES(129,25,'NOUHOU Tolo','1997-06-23',2,5);</v>
      </c>
    </row>
    <row r="131" spans="2:14" x14ac:dyDescent="0.3">
      <c r="B131">
        <v>130</v>
      </c>
      <c r="C131" s="13">
        <f>'Table 5'!A27</f>
        <v>26</v>
      </c>
      <c r="D131" t="str">
        <f>'Table 5'!C27</f>
        <v>MAROU Souaibou</v>
      </c>
      <c r="E131" t="str">
        <f>IF(DAY('Table 5'!I27)&lt;10,"0"&amp;DAY('Table 5'!I27),DAY('Table 5'!I27))</f>
        <v>03</v>
      </c>
      <c r="F131">
        <f>IF(MONTH('Table 5'!I27)&lt;10,"0"&amp;MONTH('Table 5'!I27),MONTH('Table 5'!I27))</f>
        <v>12</v>
      </c>
      <c r="G131">
        <f>YEAR('Table 5'!I27)</f>
        <v>2000</v>
      </c>
      <c r="H131" t="str">
        <f t="shared" ref="H131:H194" si="6">G131&amp;"-"&amp;F131&amp;"-"&amp;E131</f>
        <v>2000-12-03</v>
      </c>
      <c r="I131" s="13" t="str">
        <f>'Table 5'!B27</f>
        <v>MF</v>
      </c>
      <c r="J131">
        <f t="shared" ref="J131:J194" si="7">IF(I131="GK",1,IF(I131="DF",2,IF(I131="MF",3,IF(I131="FW",4,0))))</f>
        <v>3</v>
      </c>
      <c r="K131">
        <v>5</v>
      </c>
      <c r="L131" t="str">
        <f>VLOOKUP(K131,Seleções!$A$1:$B$33,2,0)</f>
        <v>Cameroon</v>
      </c>
      <c r="N131" t="str">
        <f t="shared" ref="N131:N194" si="8">"INSERT INTO Jogador VALUES("&amp;B131&amp;","&amp;C131&amp;","&amp;"'"&amp;D131&amp;"','"&amp;H131&amp;"',"&amp;J131&amp;","&amp;K131&amp;");"</f>
        <v>INSERT INTO Jogador VALUES(130,26,'MAROU Souaibou','2000-12-03',3,5);</v>
      </c>
    </row>
    <row r="132" spans="2:14" x14ac:dyDescent="0.3">
      <c r="B132">
        <v>131</v>
      </c>
      <c r="C132" s="13">
        <f>'Table 6'!A2</f>
        <v>1</v>
      </c>
      <c r="D132" t="str">
        <f>'Table 6'!C2</f>
        <v>ST. CLAIR Dayne</v>
      </c>
      <c r="E132" t="str">
        <f>IF(DAY('Table 6'!J2)&lt;10,"0"&amp;DAY('Table 6'!J2),DAY('Table 6'!J2))</f>
        <v>09</v>
      </c>
      <c r="F132" t="str">
        <f>IF(MONTH('Table 6'!J2)&lt;10,"0"&amp;MONTH('Table 6'!J2),MONTH('Table 6'!J2))</f>
        <v>05</v>
      </c>
      <c r="G132">
        <f>YEAR('Table 6'!J2)</f>
        <v>1997</v>
      </c>
      <c r="H132" t="str">
        <f t="shared" si="6"/>
        <v>1997-05-09</v>
      </c>
      <c r="I132" t="str">
        <f>'Table 6'!B2</f>
        <v>GK</v>
      </c>
      <c r="J132">
        <f t="shared" si="7"/>
        <v>1</v>
      </c>
      <c r="K132">
        <v>6</v>
      </c>
      <c r="L132" t="str">
        <f>VLOOKUP(K132,Seleções!$A$1:$B$33,2,0)</f>
        <v>Canada</v>
      </c>
      <c r="N132" t="str">
        <f t="shared" si="8"/>
        <v>INSERT INTO Jogador VALUES(131,1,'ST. CLAIR Dayne','1997-05-09',1,6);</v>
      </c>
    </row>
    <row r="133" spans="2:14" x14ac:dyDescent="0.3">
      <c r="B133">
        <v>132</v>
      </c>
      <c r="C133" s="13">
        <f>'Table 6'!A3</f>
        <v>2</v>
      </c>
      <c r="D133" t="str">
        <f>'Table 6'!C3</f>
        <v>JOHNSTON Alistair</v>
      </c>
      <c r="E133" t="str">
        <f>IF(DAY('Table 6'!J3)&lt;10,"0"&amp;DAY('Table 6'!J3),DAY('Table 6'!J3))</f>
        <v>08</v>
      </c>
      <c r="F133">
        <f>IF(MONTH('Table 6'!J3)&lt;10,"0"&amp;MONTH('Table 6'!J3),MONTH('Table 6'!J3))</f>
        <v>10</v>
      </c>
      <c r="G133">
        <f>YEAR('Table 6'!J3)</f>
        <v>1998</v>
      </c>
      <c r="H133" t="str">
        <f t="shared" si="6"/>
        <v>1998-10-08</v>
      </c>
      <c r="I133" t="str">
        <f>'Table 6'!B3</f>
        <v>DF</v>
      </c>
      <c r="J133">
        <f t="shared" si="7"/>
        <v>2</v>
      </c>
      <c r="K133">
        <v>6</v>
      </c>
      <c r="L133" t="str">
        <f>VLOOKUP(K133,Seleções!$A$1:$B$33,2,0)</f>
        <v>Canada</v>
      </c>
      <c r="N133" t="str">
        <f t="shared" si="8"/>
        <v>INSERT INTO Jogador VALUES(132,2,'JOHNSTON Alistair','1998-10-08',2,6);</v>
      </c>
    </row>
    <row r="134" spans="2:14" x14ac:dyDescent="0.3">
      <c r="B134">
        <v>133</v>
      </c>
      <c r="C134" s="13">
        <f>'Table 6'!A4</f>
        <v>3</v>
      </c>
      <c r="D134" t="str">
        <f>'Table 6'!C4</f>
        <v>ADEKUGBE Sam</v>
      </c>
      <c r="E134">
        <f>IF(DAY('Table 6'!J4)&lt;10,"0"&amp;DAY('Table 6'!J4),DAY('Table 6'!J4))</f>
        <v>16</v>
      </c>
      <c r="F134" t="str">
        <f>IF(MONTH('Table 6'!J4)&lt;10,"0"&amp;MONTH('Table 6'!J4),MONTH('Table 6'!J4))</f>
        <v>01</v>
      </c>
      <c r="G134">
        <f>YEAR('Table 6'!J4)</f>
        <v>1995</v>
      </c>
      <c r="H134" t="str">
        <f t="shared" si="6"/>
        <v>1995-01-16</v>
      </c>
      <c r="I134" t="str">
        <f>'Table 6'!B4</f>
        <v>DF</v>
      </c>
      <c r="J134">
        <f t="shared" si="7"/>
        <v>2</v>
      </c>
      <c r="K134">
        <v>6</v>
      </c>
      <c r="L134" t="str">
        <f>VLOOKUP(K134,Seleções!$A$1:$B$33,2,0)</f>
        <v>Canada</v>
      </c>
      <c r="N134" t="str">
        <f t="shared" si="8"/>
        <v>INSERT INTO Jogador VALUES(133,3,'ADEKUGBE Sam','1995-01-16',2,6);</v>
      </c>
    </row>
    <row r="135" spans="2:14" x14ac:dyDescent="0.3">
      <c r="B135">
        <v>134</v>
      </c>
      <c r="C135" s="13">
        <f>'Table 6'!A5</f>
        <v>4</v>
      </c>
      <c r="D135" t="str">
        <f>'Table 6'!C5</f>
        <v>MILLER Kamal</v>
      </c>
      <c r="E135">
        <f>IF(DAY('Table 6'!J5)&lt;10,"0"&amp;DAY('Table 6'!J5),DAY('Table 6'!J5))</f>
        <v>16</v>
      </c>
      <c r="F135" t="str">
        <f>IF(MONTH('Table 6'!J5)&lt;10,"0"&amp;MONTH('Table 6'!J5),MONTH('Table 6'!J5))</f>
        <v>05</v>
      </c>
      <c r="G135">
        <f>YEAR('Table 6'!J5)</f>
        <v>1997</v>
      </c>
      <c r="H135" t="str">
        <f t="shared" si="6"/>
        <v>1997-05-16</v>
      </c>
      <c r="I135" t="str">
        <f>'Table 6'!B5</f>
        <v>DF</v>
      </c>
      <c r="J135">
        <f t="shared" si="7"/>
        <v>2</v>
      </c>
      <c r="K135">
        <v>6</v>
      </c>
      <c r="L135" t="str">
        <f>VLOOKUP(K135,Seleções!$A$1:$B$33,2,0)</f>
        <v>Canada</v>
      </c>
      <c r="N135" t="str">
        <f t="shared" si="8"/>
        <v>INSERT INTO Jogador VALUES(134,4,'MILLER Kamal','1997-05-16',2,6);</v>
      </c>
    </row>
    <row r="136" spans="2:14" x14ac:dyDescent="0.3">
      <c r="B136">
        <v>135</v>
      </c>
      <c r="C136" s="13">
        <f>'Table 6'!A6</f>
        <v>5</v>
      </c>
      <c r="D136" t="str">
        <f>'Table 6'!C6</f>
        <v>VITORIA Steven</v>
      </c>
      <c r="E136">
        <f>IF(DAY('Table 6'!J6)&lt;10,"0"&amp;DAY('Table 6'!J6),DAY('Table 6'!J6))</f>
        <v>11</v>
      </c>
      <c r="F136" t="str">
        <f>IF(MONTH('Table 6'!J6)&lt;10,"0"&amp;MONTH('Table 6'!J6),MONTH('Table 6'!J6))</f>
        <v>01</v>
      </c>
      <c r="G136">
        <f>YEAR('Table 6'!J6)</f>
        <v>1987</v>
      </c>
      <c r="H136" t="str">
        <f t="shared" si="6"/>
        <v>1987-01-11</v>
      </c>
      <c r="I136" t="str">
        <f>'Table 6'!B6</f>
        <v>DF</v>
      </c>
      <c r="J136">
        <f t="shared" si="7"/>
        <v>2</v>
      </c>
      <c r="K136">
        <v>6</v>
      </c>
      <c r="L136" t="str">
        <f>VLOOKUP(K136,Seleções!$A$1:$B$33,2,0)</f>
        <v>Canada</v>
      </c>
      <c r="N136" t="str">
        <f t="shared" si="8"/>
        <v>INSERT INTO Jogador VALUES(135,5,'VITORIA Steven','1987-01-11',2,6);</v>
      </c>
    </row>
    <row r="137" spans="2:14" x14ac:dyDescent="0.3">
      <c r="B137">
        <v>136</v>
      </c>
      <c r="C137" s="13">
        <f>'Table 6'!A7</f>
        <v>6</v>
      </c>
      <c r="D137" t="str">
        <f>'Table 6'!C7</f>
        <v>PIETTE Samuel</v>
      </c>
      <c r="E137">
        <f>IF(DAY('Table 6'!J7)&lt;10,"0"&amp;DAY('Table 6'!J7),DAY('Table 6'!J7))</f>
        <v>12</v>
      </c>
      <c r="F137">
        <f>IF(MONTH('Table 6'!J7)&lt;10,"0"&amp;MONTH('Table 6'!J7),MONTH('Table 6'!J7))</f>
        <v>11</v>
      </c>
      <c r="G137">
        <f>YEAR('Table 6'!J7)</f>
        <v>1994</v>
      </c>
      <c r="H137" t="str">
        <f t="shared" si="6"/>
        <v>1994-11-12</v>
      </c>
      <c r="I137" t="str">
        <f>'Table 6'!B7</f>
        <v>MF</v>
      </c>
      <c r="J137">
        <f t="shared" si="7"/>
        <v>3</v>
      </c>
      <c r="K137">
        <v>6</v>
      </c>
      <c r="L137" t="str">
        <f>VLOOKUP(K137,Seleções!$A$1:$B$33,2,0)</f>
        <v>Canada</v>
      </c>
      <c r="N137" t="str">
        <f t="shared" si="8"/>
        <v>INSERT INTO Jogador VALUES(136,6,'PIETTE Samuel','1994-11-12',3,6);</v>
      </c>
    </row>
    <row r="138" spans="2:14" x14ac:dyDescent="0.3">
      <c r="B138">
        <v>137</v>
      </c>
      <c r="C138" s="13">
        <f>'Table 6'!A8</f>
        <v>7</v>
      </c>
      <c r="D138" t="str">
        <f>'Table 6'!C8</f>
        <v>EUSTAQUIO Stephen</v>
      </c>
      <c r="E138">
        <f>IF(DAY('Table 6'!J8)&lt;10,"0"&amp;DAY('Table 6'!J8),DAY('Table 6'!J8))</f>
        <v>21</v>
      </c>
      <c r="F138">
        <f>IF(MONTH('Table 6'!J8)&lt;10,"0"&amp;MONTH('Table 6'!J8),MONTH('Table 6'!J8))</f>
        <v>12</v>
      </c>
      <c r="G138">
        <f>YEAR('Table 6'!J8)</f>
        <v>1996</v>
      </c>
      <c r="H138" t="str">
        <f t="shared" si="6"/>
        <v>1996-12-21</v>
      </c>
      <c r="I138" t="str">
        <f>'Table 6'!B8</f>
        <v>MF</v>
      </c>
      <c r="J138">
        <f t="shared" si="7"/>
        <v>3</v>
      </c>
      <c r="K138">
        <v>6</v>
      </c>
      <c r="L138" t="str">
        <f>VLOOKUP(K138,Seleções!$A$1:$B$33,2,0)</f>
        <v>Canada</v>
      </c>
      <c r="N138" t="str">
        <f t="shared" si="8"/>
        <v>INSERT INTO Jogador VALUES(137,7,'EUSTAQUIO Stephen','1996-12-21',3,6);</v>
      </c>
    </row>
    <row r="139" spans="2:14" x14ac:dyDescent="0.3">
      <c r="B139">
        <v>138</v>
      </c>
      <c r="C139" s="13">
        <f>'Table 6'!A9</f>
        <v>8</v>
      </c>
      <c r="D139" t="str">
        <f>'Table 6'!C9</f>
        <v>FRASER Liam</v>
      </c>
      <c r="E139">
        <f>IF(DAY('Table 6'!J9)&lt;10,"0"&amp;DAY('Table 6'!J9),DAY('Table 6'!J9))</f>
        <v>13</v>
      </c>
      <c r="F139" t="str">
        <f>IF(MONTH('Table 6'!J9)&lt;10,"0"&amp;MONTH('Table 6'!J9),MONTH('Table 6'!J9))</f>
        <v>02</v>
      </c>
      <c r="G139">
        <f>YEAR('Table 6'!J9)</f>
        <v>1998</v>
      </c>
      <c r="H139" t="str">
        <f t="shared" si="6"/>
        <v>1998-02-13</v>
      </c>
      <c r="I139" t="str">
        <f>'Table 6'!B9</f>
        <v>MF</v>
      </c>
      <c r="J139">
        <f t="shared" si="7"/>
        <v>3</v>
      </c>
      <c r="K139">
        <v>6</v>
      </c>
      <c r="L139" t="str">
        <f>VLOOKUP(K139,Seleções!$A$1:$B$33,2,0)</f>
        <v>Canada</v>
      </c>
      <c r="N139" t="str">
        <f t="shared" si="8"/>
        <v>INSERT INTO Jogador VALUES(138,8,'FRASER Liam','1998-02-13',3,6);</v>
      </c>
    </row>
    <row r="140" spans="2:14" x14ac:dyDescent="0.3">
      <c r="B140">
        <v>139</v>
      </c>
      <c r="C140" s="13">
        <f>'Table 6'!A10</f>
        <v>9</v>
      </c>
      <c r="D140" t="str">
        <f>'Table 6'!C10</f>
        <v>CAVALLINI Lucas</v>
      </c>
      <c r="E140">
        <f>IF(DAY('Table 6'!J10)&lt;10,"0"&amp;DAY('Table 6'!J10),DAY('Table 6'!J10))</f>
        <v>28</v>
      </c>
      <c r="F140">
        <f>IF(MONTH('Table 6'!J10)&lt;10,"0"&amp;MONTH('Table 6'!J10),MONTH('Table 6'!J10))</f>
        <v>12</v>
      </c>
      <c r="G140">
        <f>YEAR('Table 6'!J10)</f>
        <v>1992</v>
      </c>
      <c r="H140" t="str">
        <f t="shared" si="6"/>
        <v>1992-12-28</v>
      </c>
      <c r="I140" t="str">
        <f>'Table 6'!B10</f>
        <v>FW</v>
      </c>
      <c r="J140">
        <f t="shared" si="7"/>
        <v>4</v>
      </c>
      <c r="K140">
        <v>6</v>
      </c>
      <c r="L140" t="str">
        <f>VLOOKUP(K140,Seleções!$A$1:$B$33,2,0)</f>
        <v>Canada</v>
      </c>
      <c r="N140" t="str">
        <f t="shared" si="8"/>
        <v>INSERT INTO Jogador VALUES(139,9,'CAVALLINI Lucas','1992-12-28',4,6);</v>
      </c>
    </row>
    <row r="141" spans="2:14" x14ac:dyDescent="0.3">
      <c r="B141">
        <v>140</v>
      </c>
      <c r="C141" s="13">
        <f>'Table 6'!A11</f>
        <v>10</v>
      </c>
      <c r="D141" t="str">
        <f>'Table 6'!C11</f>
        <v>HOILETT Junior</v>
      </c>
      <c r="E141" t="str">
        <f>IF(DAY('Table 6'!J11)&lt;10,"0"&amp;DAY('Table 6'!J11),DAY('Table 6'!J11))</f>
        <v>05</v>
      </c>
      <c r="F141" t="str">
        <f>IF(MONTH('Table 6'!J11)&lt;10,"0"&amp;MONTH('Table 6'!J11),MONTH('Table 6'!J11))</f>
        <v>06</v>
      </c>
      <c r="G141">
        <f>YEAR('Table 6'!J11)</f>
        <v>1990</v>
      </c>
      <c r="H141" t="str">
        <f t="shared" si="6"/>
        <v>1990-06-05</v>
      </c>
      <c r="I141" t="str">
        <f>'Table 6'!B11</f>
        <v>MF</v>
      </c>
      <c r="J141">
        <f t="shared" si="7"/>
        <v>3</v>
      </c>
      <c r="K141">
        <v>6</v>
      </c>
      <c r="L141" t="str">
        <f>VLOOKUP(K141,Seleções!$A$1:$B$33,2,0)</f>
        <v>Canada</v>
      </c>
      <c r="N141" t="str">
        <f t="shared" si="8"/>
        <v>INSERT INTO Jogador VALUES(140,10,'HOILETT Junior','1990-06-05',3,6);</v>
      </c>
    </row>
    <row r="142" spans="2:14" x14ac:dyDescent="0.3">
      <c r="B142">
        <v>141</v>
      </c>
      <c r="C142" s="13">
        <f>'Table 6'!A12</f>
        <v>11</v>
      </c>
      <c r="D142" t="str">
        <f>'Table 6'!C12</f>
        <v>BUCHANAN Tajon</v>
      </c>
      <c r="E142" t="str">
        <f>IF(DAY('Table 6'!J12)&lt;10,"0"&amp;DAY('Table 6'!J12),DAY('Table 6'!J12))</f>
        <v>08</v>
      </c>
      <c r="F142" t="str">
        <f>IF(MONTH('Table 6'!J12)&lt;10,"0"&amp;MONTH('Table 6'!J12),MONTH('Table 6'!J12))</f>
        <v>02</v>
      </c>
      <c r="G142">
        <f>YEAR('Table 6'!J12)</f>
        <v>1999</v>
      </c>
      <c r="H142" t="str">
        <f t="shared" si="6"/>
        <v>1999-02-08</v>
      </c>
      <c r="I142" t="str">
        <f>'Table 6'!B12</f>
        <v>FW</v>
      </c>
      <c r="J142">
        <f t="shared" si="7"/>
        <v>4</v>
      </c>
      <c r="K142">
        <v>6</v>
      </c>
      <c r="L142" t="str">
        <f>VLOOKUP(K142,Seleções!$A$1:$B$33,2,0)</f>
        <v>Canada</v>
      </c>
      <c r="N142" t="str">
        <f t="shared" si="8"/>
        <v>INSERT INTO Jogador VALUES(141,11,'BUCHANAN Tajon','1999-02-08',4,6);</v>
      </c>
    </row>
    <row r="143" spans="2:14" x14ac:dyDescent="0.3">
      <c r="B143">
        <v>142</v>
      </c>
      <c r="C143" s="13">
        <f>'Table 6'!A13</f>
        <v>12</v>
      </c>
      <c r="D143" t="str">
        <f>'Table 6'!C13</f>
        <v>UGBO Ike</v>
      </c>
      <c r="E143">
        <f>IF(DAY('Table 6'!J13)&lt;10,"0"&amp;DAY('Table 6'!J13),DAY('Table 6'!J13))</f>
        <v>21</v>
      </c>
      <c r="F143" t="str">
        <f>IF(MONTH('Table 6'!J13)&lt;10,"0"&amp;MONTH('Table 6'!J13),MONTH('Table 6'!J13))</f>
        <v>09</v>
      </c>
      <c r="G143">
        <f>YEAR('Table 6'!J13)</f>
        <v>1998</v>
      </c>
      <c r="H143" t="str">
        <f t="shared" si="6"/>
        <v>1998-09-21</v>
      </c>
      <c r="I143" t="str">
        <f>'Table 6'!B13</f>
        <v>FW</v>
      </c>
      <c r="J143">
        <f t="shared" si="7"/>
        <v>4</v>
      </c>
      <c r="K143">
        <v>6</v>
      </c>
      <c r="L143" t="str">
        <f>VLOOKUP(K143,Seleções!$A$1:$B$33,2,0)</f>
        <v>Canada</v>
      </c>
      <c r="N143" t="str">
        <f t="shared" si="8"/>
        <v>INSERT INTO Jogador VALUES(142,12,'UGBO Ike','1998-09-21',4,6);</v>
      </c>
    </row>
    <row r="144" spans="2:14" x14ac:dyDescent="0.3">
      <c r="B144">
        <v>143</v>
      </c>
      <c r="C144" s="13">
        <f>'Table 6'!A14</f>
        <v>13</v>
      </c>
      <c r="D144" t="str">
        <f>'Table 6'!C14</f>
        <v>HUTCHINSON Atiba</v>
      </c>
      <c r="E144" t="str">
        <f>IF(DAY('Table 6'!J14)&lt;10,"0"&amp;DAY('Table 6'!J14),DAY('Table 6'!J14))</f>
        <v>08</v>
      </c>
      <c r="F144" t="str">
        <f>IF(MONTH('Table 6'!J14)&lt;10,"0"&amp;MONTH('Table 6'!J14),MONTH('Table 6'!J14))</f>
        <v>02</v>
      </c>
      <c r="G144">
        <f>YEAR('Table 6'!J14)</f>
        <v>1983</v>
      </c>
      <c r="H144" t="str">
        <f t="shared" si="6"/>
        <v>1983-02-08</v>
      </c>
      <c r="I144" t="str">
        <f>'Table 6'!B14</f>
        <v>MF</v>
      </c>
      <c r="J144">
        <f t="shared" si="7"/>
        <v>3</v>
      </c>
      <c r="K144">
        <v>6</v>
      </c>
      <c r="L144" t="str">
        <f>VLOOKUP(K144,Seleções!$A$1:$B$33,2,0)</f>
        <v>Canada</v>
      </c>
      <c r="N144" t="str">
        <f t="shared" si="8"/>
        <v>INSERT INTO Jogador VALUES(143,13,'HUTCHINSON Atiba','1983-02-08',3,6);</v>
      </c>
    </row>
    <row r="145" spans="2:14" x14ac:dyDescent="0.3">
      <c r="B145">
        <v>144</v>
      </c>
      <c r="C145" s="13">
        <f>'Table 6'!A15</f>
        <v>14</v>
      </c>
      <c r="D145" t="str">
        <f>'Table 6'!C15</f>
        <v>KAYE Mark-Anthony</v>
      </c>
      <c r="E145" t="str">
        <f>IF(DAY('Table 6'!J15)&lt;10,"0"&amp;DAY('Table 6'!J15),DAY('Table 6'!J15))</f>
        <v>02</v>
      </c>
      <c r="F145">
        <f>IF(MONTH('Table 6'!J15)&lt;10,"0"&amp;MONTH('Table 6'!J15),MONTH('Table 6'!J15))</f>
        <v>12</v>
      </c>
      <c r="G145">
        <f>YEAR('Table 6'!J15)</f>
        <v>1994</v>
      </c>
      <c r="H145" t="str">
        <f t="shared" si="6"/>
        <v>1994-12-02</v>
      </c>
      <c r="I145" t="str">
        <f>'Table 6'!B15</f>
        <v>MF</v>
      </c>
      <c r="J145">
        <f t="shared" si="7"/>
        <v>3</v>
      </c>
      <c r="K145">
        <v>6</v>
      </c>
      <c r="L145" t="str">
        <f>VLOOKUP(K145,Seleções!$A$1:$B$33,2,0)</f>
        <v>Canada</v>
      </c>
      <c r="N145" t="str">
        <f t="shared" si="8"/>
        <v>INSERT INTO Jogador VALUES(144,14,'KAYE Mark-Anthony','1994-12-02',3,6);</v>
      </c>
    </row>
    <row r="146" spans="2:14" x14ac:dyDescent="0.3">
      <c r="B146">
        <v>145</v>
      </c>
      <c r="C146" s="13">
        <f>'Table 6'!A16</f>
        <v>15</v>
      </c>
      <c r="D146" t="str">
        <f>'Table 6'!C16</f>
        <v>KONE Ismael</v>
      </c>
      <c r="E146">
        <f>IF(DAY('Table 6'!J16)&lt;10,"0"&amp;DAY('Table 6'!J16),DAY('Table 6'!J16))</f>
        <v>16</v>
      </c>
      <c r="F146" t="str">
        <f>IF(MONTH('Table 6'!J16)&lt;10,"0"&amp;MONTH('Table 6'!J16),MONTH('Table 6'!J16))</f>
        <v>06</v>
      </c>
      <c r="G146">
        <f>YEAR('Table 6'!J16)</f>
        <v>2002</v>
      </c>
      <c r="H146" t="str">
        <f t="shared" si="6"/>
        <v>2002-06-16</v>
      </c>
      <c r="I146" t="str">
        <f>'Table 6'!B16</f>
        <v>MF</v>
      </c>
      <c r="J146">
        <f t="shared" si="7"/>
        <v>3</v>
      </c>
      <c r="K146">
        <v>6</v>
      </c>
      <c r="L146" t="str">
        <f>VLOOKUP(K146,Seleções!$A$1:$B$33,2,0)</f>
        <v>Canada</v>
      </c>
      <c r="N146" t="str">
        <f t="shared" si="8"/>
        <v>INSERT INTO Jogador VALUES(145,15,'KONE Ismael','2002-06-16',3,6);</v>
      </c>
    </row>
    <row r="147" spans="2:14" x14ac:dyDescent="0.3">
      <c r="B147">
        <v>146</v>
      </c>
      <c r="C147" s="13">
        <f>'Table 6'!A17</f>
        <v>16</v>
      </c>
      <c r="D147" t="str">
        <f>'Table 6'!C17</f>
        <v>PANTEMIS James</v>
      </c>
      <c r="E147">
        <f>IF(DAY('Table 6'!J17)&lt;10,"0"&amp;DAY('Table 6'!J17),DAY('Table 6'!J17))</f>
        <v>21</v>
      </c>
      <c r="F147" t="str">
        <f>IF(MONTH('Table 6'!J17)&lt;10,"0"&amp;MONTH('Table 6'!J17),MONTH('Table 6'!J17))</f>
        <v>02</v>
      </c>
      <c r="G147">
        <f>YEAR('Table 6'!J17)</f>
        <v>1997</v>
      </c>
      <c r="H147" t="str">
        <f t="shared" si="6"/>
        <v>1997-02-21</v>
      </c>
      <c r="I147" t="str">
        <f>'Table 6'!B17</f>
        <v>GK</v>
      </c>
      <c r="J147">
        <f t="shared" si="7"/>
        <v>1</v>
      </c>
      <c r="K147">
        <v>6</v>
      </c>
      <c r="L147" t="str">
        <f>VLOOKUP(K147,Seleções!$A$1:$B$33,2,0)</f>
        <v>Canada</v>
      </c>
      <c r="N147" t="str">
        <f t="shared" si="8"/>
        <v>INSERT INTO Jogador VALUES(146,16,'PANTEMIS James','1997-02-21',1,6);</v>
      </c>
    </row>
    <row r="148" spans="2:14" x14ac:dyDescent="0.3">
      <c r="B148">
        <v>147</v>
      </c>
      <c r="C148" s="13">
        <f>'Table 6'!A18</f>
        <v>17</v>
      </c>
      <c r="D148" t="str">
        <f>'Table 6'!C18</f>
        <v>LARIN Cyle</v>
      </c>
      <c r="E148">
        <f>IF(DAY('Table 6'!J18)&lt;10,"0"&amp;DAY('Table 6'!J18),DAY('Table 6'!J18))</f>
        <v>17</v>
      </c>
      <c r="F148" t="str">
        <f>IF(MONTH('Table 6'!J18)&lt;10,"0"&amp;MONTH('Table 6'!J18),MONTH('Table 6'!J18))</f>
        <v>04</v>
      </c>
      <c r="G148">
        <f>YEAR('Table 6'!J18)</f>
        <v>1995</v>
      </c>
      <c r="H148" t="str">
        <f t="shared" si="6"/>
        <v>1995-04-17</v>
      </c>
      <c r="I148" t="str">
        <f>'Table 6'!B18</f>
        <v>FW</v>
      </c>
      <c r="J148">
        <f t="shared" si="7"/>
        <v>4</v>
      </c>
      <c r="K148">
        <v>6</v>
      </c>
      <c r="L148" t="str">
        <f>VLOOKUP(K148,Seleções!$A$1:$B$33,2,0)</f>
        <v>Canada</v>
      </c>
      <c r="N148" t="str">
        <f t="shared" si="8"/>
        <v>INSERT INTO Jogador VALUES(147,17,'LARIN Cyle','1995-04-17',4,6);</v>
      </c>
    </row>
    <row r="149" spans="2:14" x14ac:dyDescent="0.3">
      <c r="B149">
        <v>148</v>
      </c>
      <c r="C149" s="13">
        <f>'Table 6'!A19</f>
        <v>18</v>
      </c>
      <c r="D149" t="str">
        <f>'Table 6'!C19</f>
        <v>BORJAN Milan</v>
      </c>
      <c r="E149">
        <f>IF(DAY('Table 6'!J19)&lt;10,"0"&amp;DAY('Table 6'!J19),DAY('Table 6'!J19))</f>
        <v>23</v>
      </c>
      <c r="F149">
        <f>IF(MONTH('Table 6'!J19)&lt;10,"0"&amp;MONTH('Table 6'!J19),MONTH('Table 6'!J19))</f>
        <v>10</v>
      </c>
      <c r="G149">
        <f>YEAR('Table 6'!J19)</f>
        <v>1987</v>
      </c>
      <c r="H149" t="str">
        <f t="shared" si="6"/>
        <v>1987-10-23</v>
      </c>
      <c r="I149" t="str">
        <f>'Table 6'!B19</f>
        <v>GK</v>
      </c>
      <c r="J149">
        <f t="shared" si="7"/>
        <v>1</v>
      </c>
      <c r="K149">
        <v>6</v>
      </c>
      <c r="L149" t="str">
        <f>VLOOKUP(K149,Seleções!$A$1:$B$33,2,0)</f>
        <v>Canada</v>
      </c>
      <c r="N149" t="str">
        <f t="shared" si="8"/>
        <v>INSERT INTO Jogador VALUES(148,18,'BORJAN Milan','1987-10-23',1,6);</v>
      </c>
    </row>
    <row r="150" spans="2:14" x14ac:dyDescent="0.3">
      <c r="B150">
        <v>149</v>
      </c>
      <c r="C150" s="13">
        <f>'Table 6'!A20</f>
        <v>19</v>
      </c>
      <c r="D150" t="str">
        <f>'Table 6'!C20</f>
        <v>DAVIES Alphonso</v>
      </c>
      <c r="E150" t="str">
        <f>IF(DAY('Table 6'!J20)&lt;10,"0"&amp;DAY('Table 6'!J20),DAY('Table 6'!J20))</f>
        <v>02</v>
      </c>
      <c r="F150">
        <f>IF(MONTH('Table 6'!J20)&lt;10,"0"&amp;MONTH('Table 6'!J20),MONTH('Table 6'!J20))</f>
        <v>11</v>
      </c>
      <c r="G150">
        <f>YEAR('Table 6'!J20)</f>
        <v>2000</v>
      </c>
      <c r="H150" t="str">
        <f t="shared" si="6"/>
        <v>2000-11-02</v>
      </c>
      <c r="I150" t="str">
        <f>'Table 6'!B20</f>
        <v>FW</v>
      </c>
      <c r="J150">
        <f t="shared" si="7"/>
        <v>4</v>
      </c>
      <c r="K150">
        <v>6</v>
      </c>
      <c r="L150" t="str">
        <f>VLOOKUP(K150,Seleções!$A$1:$B$33,2,0)</f>
        <v>Canada</v>
      </c>
      <c r="N150" t="str">
        <f t="shared" si="8"/>
        <v>INSERT INTO Jogador VALUES(149,19,'DAVIES Alphonso','2000-11-02',4,6);</v>
      </c>
    </row>
    <row r="151" spans="2:14" x14ac:dyDescent="0.3">
      <c r="B151">
        <v>150</v>
      </c>
      <c r="C151" s="13">
        <f>'Table 6'!A21</f>
        <v>20</v>
      </c>
      <c r="D151" t="str">
        <f>'Table 6'!C21</f>
        <v>DAVID Jonathan</v>
      </c>
      <c r="E151">
        <f>IF(DAY('Table 6'!J21)&lt;10,"0"&amp;DAY('Table 6'!J21),DAY('Table 6'!J21))</f>
        <v>14</v>
      </c>
      <c r="F151" t="str">
        <f>IF(MONTH('Table 6'!J21)&lt;10,"0"&amp;MONTH('Table 6'!J21),MONTH('Table 6'!J21))</f>
        <v>01</v>
      </c>
      <c r="G151">
        <f>YEAR('Table 6'!J21)</f>
        <v>2000</v>
      </c>
      <c r="H151" t="str">
        <f t="shared" si="6"/>
        <v>2000-01-14</v>
      </c>
      <c r="I151" t="str">
        <f>'Table 6'!B21</f>
        <v>FW</v>
      </c>
      <c r="J151">
        <f t="shared" si="7"/>
        <v>4</v>
      </c>
      <c r="K151">
        <v>6</v>
      </c>
      <c r="L151" t="str">
        <f>VLOOKUP(K151,Seleções!$A$1:$B$33,2,0)</f>
        <v>Canada</v>
      </c>
      <c r="N151" t="str">
        <f t="shared" si="8"/>
        <v>INSERT INTO Jogador VALUES(150,20,'DAVID Jonathan','2000-01-14',4,6);</v>
      </c>
    </row>
    <row r="152" spans="2:14" x14ac:dyDescent="0.3">
      <c r="B152">
        <v>151</v>
      </c>
      <c r="C152" s="13">
        <f>'Table 6'!A22</f>
        <v>21</v>
      </c>
      <c r="D152" t="str">
        <f>'Table 6'!C22</f>
        <v>OSORIO Jonathan</v>
      </c>
      <c r="E152">
        <f>IF(DAY('Table 6'!J22)&lt;10,"0"&amp;DAY('Table 6'!J22),DAY('Table 6'!J22))</f>
        <v>12</v>
      </c>
      <c r="F152" t="str">
        <f>IF(MONTH('Table 6'!J22)&lt;10,"0"&amp;MONTH('Table 6'!J22),MONTH('Table 6'!J22))</f>
        <v>06</v>
      </c>
      <c r="G152">
        <f>YEAR('Table 6'!J22)</f>
        <v>1992</v>
      </c>
      <c r="H152" t="str">
        <f t="shared" si="6"/>
        <v>1992-06-12</v>
      </c>
      <c r="I152" t="str">
        <f>'Table 6'!B22</f>
        <v>MF</v>
      </c>
      <c r="J152">
        <f t="shared" si="7"/>
        <v>3</v>
      </c>
      <c r="K152">
        <v>6</v>
      </c>
      <c r="L152" t="str">
        <f>VLOOKUP(K152,Seleções!$A$1:$B$33,2,0)</f>
        <v>Canada</v>
      </c>
      <c r="N152" t="str">
        <f t="shared" si="8"/>
        <v>INSERT INTO Jogador VALUES(151,21,'OSORIO Jonathan','1992-06-12',3,6);</v>
      </c>
    </row>
    <row r="153" spans="2:14" x14ac:dyDescent="0.3">
      <c r="B153">
        <v>152</v>
      </c>
      <c r="C153" s="13">
        <f>'Table 6'!A23</f>
        <v>22</v>
      </c>
      <c r="D153" t="str">
        <f>'Table 6'!C23</f>
        <v>LARYEA Richie</v>
      </c>
      <c r="E153" t="str">
        <f>IF(DAY('Table 6'!J23)&lt;10,"0"&amp;DAY('Table 6'!J23),DAY('Table 6'!J23))</f>
        <v>07</v>
      </c>
      <c r="F153" t="str">
        <f>IF(MONTH('Table 6'!J23)&lt;10,"0"&amp;MONTH('Table 6'!J23),MONTH('Table 6'!J23))</f>
        <v>01</v>
      </c>
      <c r="G153">
        <f>YEAR('Table 6'!J23)</f>
        <v>1995</v>
      </c>
      <c r="H153" t="str">
        <f t="shared" si="6"/>
        <v>1995-01-07</v>
      </c>
      <c r="I153" t="str">
        <f>'Table 6'!B23</f>
        <v>DF</v>
      </c>
      <c r="J153">
        <f t="shared" si="7"/>
        <v>2</v>
      </c>
      <c r="K153">
        <v>6</v>
      </c>
      <c r="L153" t="str">
        <f>VLOOKUP(K153,Seleções!$A$1:$B$33,2,0)</f>
        <v>Canada</v>
      </c>
      <c r="N153" t="str">
        <f t="shared" si="8"/>
        <v>INSERT INTO Jogador VALUES(152,22,'LARYEA Richie','1995-01-07',2,6);</v>
      </c>
    </row>
    <row r="154" spans="2:14" x14ac:dyDescent="0.3">
      <c r="B154">
        <v>153</v>
      </c>
      <c r="C154" s="13">
        <f>'Table 6'!A24</f>
        <v>23</v>
      </c>
      <c r="D154" t="str">
        <f>'Table 6'!C24</f>
        <v>MILLAR Liam</v>
      </c>
      <c r="E154">
        <f>IF(DAY('Table 6'!J24)&lt;10,"0"&amp;DAY('Table 6'!J24),DAY('Table 6'!J24))</f>
        <v>27</v>
      </c>
      <c r="F154" t="str">
        <f>IF(MONTH('Table 6'!J24)&lt;10,"0"&amp;MONTH('Table 6'!J24),MONTH('Table 6'!J24))</f>
        <v>09</v>
      </c>
      <c r="G154">
        <f>YEAR('Table 6'!J24)</f>
        <v>1999</v>
      </c>
      <c r="H154" t="str">
        <f t="shared" si="6"/>
        <v>1999-09-27</v>
      </c>
      <c r="I154" t="str">
        <f>'Table 6'!B24</f>
        <v>MF</v>
      </c>
      <c r="J154">
        <f t="shared" si="7"/>
        <v>3</v>
      </c>
      <c r="K154">
        <v>6</v>
      </c>
      <c r="L154" t="str">
        <f>VLOOKUP(K154,Seleções!$A$1:$B$33,2,0)</f>
        <v>Canada</v>
      </c>
      <c r="N154" t="str">
        <f t="shared" si="8"/>
        <v>INSERT INTO Jogador VALUES(153,23,'MILLAR Liam','1999-09-27',3,6);</v>
      </c>
    </row>
    <row r="155" spans="2:14" x14ac:dyDescent="0.3">
      <c r="B155">
        <v>154</v>
      </c>
      <c r="C155" s="13">
        <f>'Table 6'!A25</f>
        <v>24</v>
      </c>
      <c r="D155" t="str">
        <f>'Table 6'!C25</f>
        <v>WOTHERSPOON David</v>
      </c>
      <c r="E155">
        <f>IF(DAY('Table 6'!J25)&lt;10,"0"&amp;DAY('Table 6'!J25),DAY('Table 6'!J25))</f>
        <v>16</v>
      </c>
      <c r="F155" t="str">
        <f>IF(MONTH('Table 6'!J25)&lt;10,"0"&amp;MONTH('Table 6'!J25),MONTH('Table 6'!J25))</f>
        <v>01</v>
      </c>
      <c r="G155">
        <f>YEAR('Table 6'!J25)</f>
        <v>1990</v>
      </c>
      <c r="H155" t="str">
        <f t="shared" si="6"/>
        <v>1990-01-16</v>
      </c>
      <c r="I155" t="str">
        <f>'Table 6'!B25</f>
        <v>MF</v>
      </c>
      <c r="J155">
        <f t="shared" si="7"/>
        <v>3</v>
      </c>
      <c r="K155">
        <v>6</v>
      </c>
      <c r="L155" t="str">
        <f>VLOOKUP(K155,Seleções!$A$1:$B$33,2,0)</f>
        <v>Canada</v>
      </c>
      <c r="N155" t="str">
        <f t="shared" si="8"/>
        <v>INSERT INTO Jogador VALUES(154,24,'WOTHERSPOON David','1990-01-16',3,6);</v>
      </c>
    </row>
    <row r="156" spans="2:14" x14ac:dyDescent="0.3">
      <c r="B156">
        <v>155</v>
      </c>
      <c r="C156" s="13">
        <f>'Table 6'!A26</f>
        <v>25</v>
      </c>
      <c r="D156" t="str">
        <f>'Table 6'!C26</f>
        <v>CORNELIUS Derek</v>
      </c>
      <c r="E156">
        <f>IF(DAY('Table 6'!J26)&lt;10,"0"&amp;DAY('Table 6'!J26),DAY('Table 6'!J26))</f>
        <v>25</v>
      </c>
      <c r="F156">
        <f>IF(MONTH('Table 6'!J26)&lt;10,"0"&amp;MONTH('Table 6'!J26),MONTH('Table 6'!J26))</f>
        <v>11</v>
      </c>
      <c r="G156">
        <f>YEAR('Table 6'!J26)</f>
        <v>1997</v>
      </c>
      <c r="H156" t="str">
        <f t="shared" si="6"/>
        <v>1997-11-25</v>
      </c>
      <c r="I156" t="str">
        <f>'Table 6'!B26</f>
        <v>DF</v>
      </c>
      <c r="J156">
        <f t="shared" si="7"/>
        <v>2</v>
      </c>
      <c r="K156">
        <v>6</v>
      </c>
      <c r="L156" t="str">
        <f>VLOOKUP(K156,Seleções!$A$1:$B$33,2,0)</f>
        <v>Canada</v>
      </c>
      <c r="N156" t="str">
        <f t="shared" si="8"/>
        <v>INSERT INTO Jogador VALUES(155,25,'CORNELIUS Derek','1997-11-25',2,6);</v>
      </c>
    </row>
    <row r="157" spans="2:14" x14ac:dyDescent="0.3">
      <c r="B157">
        <v>156</v>
      </c>
      <c r="C157" s="13">
        <f>'Table 6'!A27</f>
        <v>26</v>
      </c>
      <c r="D157" t="str">
        <f>'Table 6'!C27</f>
        <v>WATERMAN Joel</v>
      </c>
      <c r="E157">
        <f>IF(DAY('Table 6'!J27)&lt;10,"0"&amp;DAY('Table 6'!J27),DAY('Table 6'!J27))</f>
        <v>24</v>
      </c>
      <c r="F157" t="str">
        <f>IF(MONTH('Table 6'!J27)&lt;10,"0"&amp;MONTH('Table 6'!J27),MONTH('Table 6'!J27))</f>
        <v>01</v>
      </c>
      <c r="G157">
        <f>YEAR('Table 6'!J27)</f>
        <v>1996</v>
      </c>
      <c r="H157" t="str">
        <f t="shared" si="6"/>
        <v>1996-01-24</v>
      </c>
      <c r="I157" t="str">
        <f>'Table 6'!B27</f>
        <v>DF</v>
      </c>
      <c r="J157">
        <f t="shared" si="7"/>
        <v>2</v>
      </c>
      <c r="K157">
        <v>6</v>
      </c>
      <c r="L157" t="str">
        <f>VLOOKUP(K157,Seleções!$A$1:$B$33,2,0)</f>
        <v>Canada</v>
      </c>
      <c r="N157" t="str">
        <f t="shared" si="8"/>
        <v>INSERT INTO Jogador VALUES(156,26,'WATERMAN Joel','1996-01-24',2,6);</v>
      </c>
    </row>
    <row r="158" spans="2:14" x14ac:dyDescent="0.3">
      <c r="B158">
        <v>157</v>
      </c>
      <c r="C158" s="13">
        <f>'Table 7'!A2</f>
        <v>1</v>
      </c>
      <c r="D158" t="str">
        <f>'Table 7'!C2</f>
        <v>NAVAS Keylor</v>
      </c>
      <c r="E158">
        <f>IF(DAY('Table 7'!H2)&lt;10,"0"&amp;DAY('Table 7'!H2),DAY('Table 7'!H2))</f>
        <v>15</v>
      </c>
      <c r="F158">
        <f>IF(MONTH('Table 7'!H2)&lt;10,"0"&amp;MONTH('Table 7'!H2),MONTH('Table 7'!H2))</f>
        <v>12</v>
      </c>
      <c r="G158">
        <f>YEAR('Table 7'!H2)</f>
        <v>1986</v>
      </c>
      <c r="H158" t="str">
        <f t="shared" si="6"/>
        <v>1986-12-15</v>
      </c>
      <c r="I158" t="str">
        <f>'Table 7'!B2</f>
        <v>GK</v>
      </c>
      <c r="J158">
        <f t="shared" si="7"/>
        <v>1</v>
      </c>
      <c r="K158">
        <v>7</v>
      </c>
      <c r="L158" t="str">
        <f>VLOOKUP(K158,Seleções!$A$1:$B$33,2,0)</f>
        <v>Costa Rica</v>
      </c>
      <c r="N158" t="str">
        <f t="shared" si="8"/>
        <v>INSERT INTO Jogador VALUES(157,1,'NAVAS Keylor','1986-12-15',1,7);</v>
      </c>
    </row>
    <row r="159" spans="2:14" x14ac:dyDescent="0.3">
      <c r="B159">
        <v>158</v>
      </c>
      <c r="C159" s="13">
        <f>'Table 7'!A3</f>
        <v>2</v>
      </c>
      <c r="D159" t="str">
        <f>'Table 7'!C3</f>
        <v>CHACON Daniel</v>
      </c>
      <c r="E159">
        <f>IF(DAY('Table 7'!H3)&lt;10,"0"&amp;DAY('Table 7'!H3),DAY('Table 7'!H3))</f>
        <v>11</v>
      </c>
      <c r="F159" t="str">
        <f>IF(MONTH('Table 7'!H3)&lt;10,"0"&amp;MONTH('Table 7'!H3),MONTH('Table 7'!H3))</f>
        <v>04</v>
      </c>
      <c r="G159">
        <f>YEAR('Table 7'!H3)</f>
        <v>2001</v>
      </c>
      <c r="H159" t="str">
        <f t="shared" si="6"/>
        <v>2001-04-11</v>
      </c>
      <c r="I159" t="str">
        <f>'Table 7'!B3</f>
        <v>MF</v>
      </c>
      <c r="J159">
        <f t="shared" si="7"/>
        <v>3</v>
      </c>
      <c r="K159">
        <v>7</v>
      </c>
      <c r="L159" t="str">
        <f>VLOOKUP(K159,Seleções!$A$1:$B$33,2,0)</f>
        <v>Costa Rica</v>
      </c>
      <c r="N159" t="str">
        <f t="shared" si="8"/>
        <v>INSERT INTO Jogador VALUES(158,2,'CHACON Daniel','2001-04-11',3,7);</v>
      </c>
    </row>
    <row r="160" spans="2:14" x14ac:dyDescent="0.3">
      <c r="B160">
        <v>159</v>
      </c>
      <c r="C160" s="13">
        <f>'Table 7'!A4</f>
        <v>3</v>
      </c>
      <c r="D160" t="str">
        <f>'Table 7'!C4</f>
        <v>VARGAS Juan Pablo</v>
      </c>
      <c r="E160" t="str">
        <f>IF(DAY('Table 7'!H4)&lt;10,"0"&amp;DAY('Table 7'!H4),DAY('Table 7'!H4))</f>
        <v>06</v>
      </c>
      <c r="F160" t="str">
        <f>IF(MONTH('Table 7'!H4)&lt;10,"0"&amp;MONTH('Table 7'!H4),MONTH('Table 7'!H4))</f>
        <v>06</v>
      </c>
      <c r="G160">
        <f>YEAR('Table 7'!H4)</f>
        <v>1995</v>
      </c>
      <c r="H160" t="str">
        <f t="shared" si="6"/>
        <v>1995-06-06</v>
      </c>
      <c r="I160" t="str">
        <f>'Table 7'!B4</f>
        <v>DF</v>
      </c>
      <c r="J160">
        <f t="shared" si="7"/>
        <v>2</v>
      </c>
      <c r="K160">
        <v>7</v>
      </c>
      <c r="L160" t="str">
        <f>VLOOKUP(K160,Seleções!$A$1:$B$33,2,0)</f>
        <v>Costa Rica</v>
      </c>
      <c r="N160" t="str">
        <f t="shared" si="8"/>
        <v>INSERT INTO Jogador VALUES(159,3,'VARGAS Juan Pablo','1995-06-06',2,7);</v>
      </c>
    </row>
    <row r="161" spans="2:14" x14ac:dyDescent="0.3">
      <c r="B161">
        <v>160</v>
      </c>
      <c r="C161" s="13">
        <f>'Table 7'!A5</f>
        <v>4</v>
      </c>
      <c r="D161" t="str">
        <f>'Table 7'!C5</f>
        <v>FULLER Keysher</v>
      </c>
      <c r="E161">
        <f>IF(DAY('Table 7'!H5)&lt;10,"0"&amp;DAY('Table 7'!H5),DAY('Table 7'!H5))</f>
        <v>12</v>
      </c>
      <c r="F161" t="str">
        <f>IF(MONTH('Table 7'!H5)&lt;10,"0"&amp;MONTH('Table 7'!H5),MONTH('Table 7'!H5))</f>
        <v>07</v>
      </c>
      <c r="G161">
        <f>YEAR('Table 7'!H5)</f>
        <v>1994</v>
      </c>
      <c r="H161" t="str">
        <f t="shared" si="6"/>
        <v>1994-07-12</v>
      </c>
      <c r="I161" t="str">
        <f>'Table 7'!B5</f>
        <v>DF</v>
      </c>
      <c r="J161">
        <f t="shared" si="7"/>
        <v>2</v>
      </c>
      <c r="K161">
        <v>7</v>
      </c>
      <c r="L161" t="str">
        <f>VLOOKUP(K161,Seleções!$A$1:$B$33,2,0)</f>
        <v>Costa Rica</v>
      </c>
      <c r="N161" t="str">
        <f t="shared" si="8"/>
        <v>INSERT INTO Jogador VALUES(160,4,'FULLER Keysher','1994-07-12',2,7);</v>
      </c>
    </row>
    <row r="162" spans="2:14" x14ac:dyDescent="0.3">
      <c r="B162">
        <v>161</v>
      </c>
      <c r="C162" s="13">
        <f>'Table 7'!A6</f>
        <v>5</v>
      </c>
      <c r="D162" t="str">
        <f>'Table 7'!C6</f>
        <v>BORGES Celso</v>
      </c>
      <c r="E162">
        <f>IF(DAY('Table 7'!H6)&lt;10,"0"&amp;DAY('Table 7'!H6),DAY('Table 7'!H6))</f>
        <v>27</v>
      </c>
      <c r="F162" t="str">
        <f>IF(MONTH('Table 7'!H6)&lt;10,"0"&amp;MONTH('Table 7'!H6),MONTH('Table 7'!H6))</f>
        <v>05</v>
      </c>
      <c r="G162">
        <f>YEAR('Table 7'!H6)</f>
        <v>1988</v>
      </c>
      <c r="H162" t="str">
        <f t="shared" si="6"/>
        <v>1988-05-27</v>
      </c>
      <c r="I162" t="str">
        <f>'Table 7'!B6</f>
        <v>MF</v>
      </c>
      <c r="J162">
        <f t="shared" si="7"/>
        <v>3</v>
      </c>
      <c r="K162">
        <v>7</v>
      </c>
      <c r="L162" t="str">
        <f>VLOOKUP(K162,Seleções!$A$1:$B$33,2,0)</f>
        <v>Costa Rica</v>
      </c>
      <c r="N162" t="str">
        <f t="shared" si="8"/>
        <v>INSERT INTO Jogador VALUES(161,5,'BORGES Celso','1988-05-27',3,7);</v>
      </c>
    </row>
    <row r="163" spans="2:14" x14ac:dyDescent="0.3">
      <c r="B163">
        <v>162</v>
      </c>
      <c r="C163" s="13">
        <f>'Table 7'!A7</f>
        <v>6</v>
      </c>
      <c r="D163" t="str">
        <f>'Table 7'!C7</f>
        <v>DUARTE Oscar</v>
      </c>
      <c r="E163" t="str">
        <f>IF(DAY('Table 7'!H7)&lt;10,"0"&amp;DAY('Table 7'!H7),DAY('Table 7'!H7))</f>
        <v>03</v>
      </c>
      <c r="F163" t="str">
        <f>IF(MONTH('Table 7'!H7)&lt;10,"0"&amp;MONTH('Table 7'!H7),MONTH('Table 7'!H7))</f>
        <v>06</v>
      </c>
      <c r="G163">
        <f>YEAR('Table 7'!H7)</f>
        <v>1989</v>
      </c>
      <c r="H163" t="str">
        <f t="shared" si="6"/>
        <v>1989-06-03</v>
      </c>
      <c r="I163" t="str">
        <f>'Table 7'!B7</f>
        <v>DF</v>
      </c>
      <c r="J163">
        <f t="shared" si="7"/>
        <v>2</v>
      </c>
      <c r="K163">
        <v>7</v>
      </c>
      <c r="L163" t="str">
        <f>VLOOKUP(K163,Seleções!$A$1:$B$33,2,0)</f>
        <v>Costa Rica</v>
      </c>
      <c r="N163" t="str">
        <f t="shared" si="8"/>
        <v>INSERT INTO Jogador VALUES(162,6,'DUARTE Oscar','1989-06-03',2,7);</v>
      </c>
    </row>
    <row r="164" spans="2:14" x14ac:dyDescent="0.3">
      <c r="B164">
        <v>163</v>
      </c>
      <c r="C164" s="13">
        <f>'Table 7'!A8</f>
        <v>7</v>
      </c>
      <c r="D164" t="str">
        <f>'Table 7'!C8</f>
        <v>CONTRERAS Anthony</v>
      </c>
      <c r="E164">
        <f>IF(DAY('Table 7'!H8)&lt;10,"0"&amp;DAY('Table 7'!H8),DAY('Table 7'!H8))</f>
        <v>29</v>
      </c>
      <c r="F164" t="str">
        <f>IF(MONTH('Table 7'!H8)&lt;10,"0"&amp;MONTH('Table 7'!H8),MONTH('Table 7'!H8))</f>
        <v>01</v>
      </c>
      <c r="G164">
        <f>YEAR('Table 7'!H8)</f>
        <v>2000</v>
      </c>
      <c r="H164" t="str">
        <f t="shared" si="6"/>
        <v>2000-01-29</v>
      </c>
      <c r="I164" t="str">
        <f>'Table 7'!B8</f>
        <v>FW</v>
      </c>
      <c r="J164">
        <f t="shared" si="7"/>
        <v>4</v>
      </c>
      <c r="K164">
        <v>7</v>
      </c>
      <c r="L164" t="str">
        <f>VLOOKUP(K164,Seleções!$A$1:$B$33,2,0)</f>
        <v>Costa Rica</v>
      </c>
      <c r="N164" t="str">
        <f t="shared" si="8"/>
        <v>INSERT INTO Jogador VALUES(163,7,'CONTRERAS Anthony','2000-01-29',4,7);</v>
      </c>
    </row>
    <row r="165" spans="2:14" x14ac:dyDescent="0.3">
      <c r="B165">
        <v>164</v>
      </c>
      <c r="C165" s="13">
        <f>'Table 7'!A9</f>
        <v>8</v>
      </c>
      <c r="D165" t="str">
        <f>'Table 7'!C9</f>
        <v>OVIEDO Bryan</v>
      </c>
      <c r="E165">
        <f>IF(DAY('Table 7'!H9)&lt;10,"0"&amp;DAY('Table 7'!H9),DAY('Table 7'!H9))</f>
        <v>18</v>
      </c>
      <c r="F165" t="str">
        <f>IF(MONTH('Table 7'!H9)&lt;10,"0"&amp;MONTH('Table 7'!H9),MONTH('Table 7'!H9))</f>
        <v>02</v>
      </c>
      <c r="G165">
        <f>YEAR('Table 7'!H9)</f>
        <v>1990</v>
      </c>
      <c r="H165" t="str">
        <f t="shared" si="6"/>
        <v>1990-02-18</v>
      </c>
      <c r="I165" t="str">
        <f>'Table 7'!B9</f>
        <v>DF</v>
      </c>
      <c r="J165">
        <f t="shared" si="7"/>
        <v>2</v>
      </c>
      <c r="K165">
        <v>7</v>
      </c>
      <c r="L165" t="str">
        <f>VLOOKUP(K165,Seleções!$A$1:$B$33,2,0)</f>
        <v>Costa Rica</v>
      </c>
      <c r="N165" t="str">
        <f t="shared" si="8"/>
        <v>INSERT INTO Jogador VALUES(164,8,'OVIEDO Bryan','1990-02-18',2,7);</v>
      </c>
    </row>
    <row r="166" spans="2:14" x14ac:dyDescent="0.3">
      <c r="B166">
        <v>165</v>
      </c>
      <c r="C166" s="13">
        <f>'Table 7'!A10</f>
        <v>9</v>
      </c>
      <c r="D166" t="str">
        <f>'Table 7'!C10</f>
        <v>BENNETTE Jewison</v>
      </c>
      <c r="E166">
        <f>IF(DAY('Table 7'!H10)&lt;10,"0"&amp;DAY('Table 7'!H10),DAY('Table 7'!H10))</f>
        <v>15</v>
      </c>
      <c r="F166" t="str">
        <f>IF(MONTH('Table 7'!H10)&lt;10,"0"&amp;MONTH('Table 7'!H10),MONTH('Table 7'!H10))</f>
        <v>06</v>
      </c>
      <c r="G166">
        <f>YEAR('Table 7'!H10)</f>
        <v>2004</v>
      </c>
      <c r="H166" t="str">
        <f t="shared" si="6"/>
        <v>2004-06-15</v>
      </c>
      <c r="I166" t="str">
        <f>'Table 7'!B10</f>
        <v>MF</v>
      </c>
      <c r="J166">
        <f t="shared" si="7"/>
        <v>3</v>
      </c>
      <c r="K166">
        <v>7</v>
      </c>
      <c r="L166" t="str">
        <f>VLOOKUP(K166,Seleções!$A$1:$B$33,2,0)</f>
        <v>Costa Rica</v>
      </c>
      <c r="N166" t="str">
        <f t="shared" si="8"/>
        <v>INSERT INTO Jogador VALUES(165,9,'BENNETTE Jewison','2004-06-15',3,7);</v>
      </c>
    </row>
    <row r="167" spans="2:14" x14ac:dyDescent="0.3">
      <c r="B167">
        <v>166</v>
      </c>
      <c r="C167" s="13">
        <f>'Table 7'!A11</f>
        <v>10</v>
      </c>
      <c r="D167" t="str">
        <f>'Table 7'!C11</f>
        <v>RUIZ Bryan</v>
      </c>
      <c r="E167">
        <f>IF(DAY('Table 7'!H11)&lt;10,"0"&amp;DAY('Table 7'!H11),DAY('Table 7'!H11))</f>
        <v>18</v>
      </c>
      <c r="F167" t="str">
        <f>IF(MONTH('Table 7'!H11)&lt;10,"0"&amp;MONTH('Table 7'!H11),MONTH('Table 7'!H11))</f>
        <v>08</v>
      </c>
      <c r="G167">
        <f>YEAR('Table 7'!H11)</f>
        <v>1985</v>
      </c>
      <c r="H167" t="str">
        <f t="shared" si="6"/>
        <v>1985-08-18</v>
      </c>
      <c r="I167" t="str">
        <f>'Table 7'!B11</f>
        <v>MF</v>
      </c>
      <c r="J167">
        <f t="shared" si="7"/>
        <v>3</v>
      </c>
      <c r="K167">
        <v>7</v>
      </c>
      <c r="L167" t="str">
        <f>VLOOKUP(K167,Seleções!$A$1:$B$33,2,0)</f>
        <v>Costa Rica</v>
      </c>
      <c r="N167" t="str">
        <f t="shared" si="8"/>
        <v>INSERT INTO Jogador VALUES(166,10,'RUIZ Bryan','1985-08-18',3,7);</v>
      </c>
    </row>
    <row r="168" spans="2:14" x14ac:dyDescent="0.3">
      <c r="B168">
        <v>167</v>
      </c>
      <c r="C168" s="13">
        <f>'Table 7'!A12</f>
        <v>11</v>
      </c>
      <c r="D168" t="str">
        <f>'Table 7'!C12</f>
        <v>VENEGAS Johan</v>
      </c>
      <c r="E168">
        <f>IF(DAY('Table 7'!H12)&lt;10,"0"&amp;DAY('Table 7'!H12),DAY('Table 7'!H12))</f>
        <v>27</v>
      </c>
      <c r="F168">
        <f>IF(MONTH('Table 7'!H12)&lt;10,"0"&amp;MONTH('Table 7'!H12),MONTH('Table 7'!H12))</f>
        <v>11</v>
      </c>
      <c r="G168">
        <f>YEAR('Table 7'!H12)</f>
        <v>1988</v>
      </c>
      <c r="H168" t="str">
        <f t="shared" si="6"/>
        <v>1988-11-27</v>
      </c>
      <c r="I168" t="str">
        <f>'Table 7'!B12</f>
        <v>FW</v>
      </c>
      <c r="J168">
        <f t="shared" si="7"/>
        <v>4</v>
      </c>
      <c r="K168">
        <v>7</v>
      </c>
      <c r="L168" t="str">
        <f>VLOOKUP(K168,Seleções!$A$1:$B$33,2,0)</f>
        <v>Costa Rica</v>
      </c>
      <c r="N168" t="str">
        <f t="shared" si="8"/>
        <v>INSERT INTO Jogador VALUES(167,11,'VENEGAS Johan','1988-11-27',4,7);</v>
      </c>
    </row>
    <row r="169" spans="2:14" x14ac:dyDescent="0.3">
      <c r="B169">
        <v>168</v>
      </c>
      <c r="C169" s="13">
        <f>'Table 7'!A13</f>
        <v>12</v>
      </c>
      <c r="D169" t="str">
        <f>'Table 7'!C13</f>
        <v>CAMPBELL Joel</v>
      </c>
      <c r="E169">
        <f>IF(DAY('Table 7'!H13)&lt;10,"0"&amp;DAY('Table 7'!H13),DAY('Table 7'!H13))</f>
        <v>26</v>
      </c>
      <c r="F169" t="str">
        <f>IF(MONTH('Table 7'!H13)&lt;10,"0"&amp;MONTH('Table 7'!H13),MONTH('Table 7'!H13))</f>
        <v>06</v>
      </c>
      <c r="G169">
        <f>YEAR('Table 7'!H13)</f>
        <v>1992</v>
      </c>
      <c r="H169" t="str">
        <f t="shared" si="6"/>
        <v>1992-06-26</v>
      </c>
      <c r="I169" t="str">
        <f>'Table 7'!B13</f>
        <v>FW</v>
      </c>
      <c r="J169">
        <f t="shared" si="7"/>
        <v>4</v>
      </c>
      <c r="K169">
        <v>7</v>
      </c>
      <c r="L169" t="str">
        <f>VLOOKUP(K169,Seleções!$A$1:$B$33,2,0)</f>
        <v>Costa Rica</v>
      </c>
      <c r="N169" t="str">
        <f t="shared" si="8"/>
        <v>INSERT INTO Jogador VALUES(168,12,'CAMPBELL Joel','1992-06-26',4,7);</v>
      </c>
    </row>
    <row r="170" spans="2:14" x14ac:dyDescent="0.3">
      <c r="B170">
        <v>169</v>
      </c>
      <c r="C170" s="13">
        <f>'Table 7'!A14</f>
        <v>13</v>
      </c>
      <c r="D170" t="str">
        <f>'Table 7'!C14</f>
        <v>TORRES Gerson</v>
      </c>
      <c r="E170">
        <f>IF(DAY('Table 7'!H14)&lt;10,"0"&amp;DAY('Table 7'!H14),DAY('Table 7'!H14))</f>
        <v>28</v>
      </c>
      <c r="F170" t="str">
        <f>IF(MONTH('Table 7'!H14)&lt;10,"0"&amp;MONTH('Table 7'!H14),MONTH('Table 7'!H14))</f>
        <v>08</v>
      </c>
      <c r="G170">
        <f>YEAR('Table 7'!H14)</f>
        <v>1997</v>
      </c>
      <c r="H170" t="str">
        <f t="shared" si="6"/>
        <v>1997-08-28</v>
      </c>
      <c r="I170" t="str">
        <f>'Table 7'!B14</f>
        <v>MF</v>
      </c>
      <c r="J170">
        <f t="shared" si="7"/>
        <v>3</v>
      </c>
      <c r="K170">
        <v>7</v>
      </c>
      <c r="L170" t="str">
        <f>VLOOKUP(K170,Seleções!$A$1:$B$33,2,0)</f>
        <v>Costa Rica</v>
      </c>
      <c r="N170" t="str">
        <f t="shared" si="8"/>
        <v>INSERT INTO Jogador VALUES(169,13,'TORRES Gerson','1997-08-28',3,7);</v>
      </c>
    </row>
    <row r="171" spans="2:14" x14ac:dyDescent="0.3">
      <c r="B171">
        <v>170</v>
      </c>
      <c r="C171" s="13">
        <f>'Table 7'!A15</f>
        <v>14</v>
      </c>
      <c r="D171" t="str">
        <f>'Table 7'!C15</f>
        <v>SALAS Youstin</v>
      </c>
      <c r="E171">
        <f>IF(DAY('Table 7'!H15)&lt;10,"0"&amp;DAY('Table 7'!H15),DAY('Table 7'!H15))</f>
        <v>17</v>
      </c>
      <c r="F171" t="str">
        <f>IF(MONTH('Table 7'!H15)&lt;10,"0"&amp;MONTH('Table 7'!H15),MONTH('Table 7'!H15))</f>
        <v>06</v>
      </c>
      <c r="G171">
        <f>YEAR('Table 7'!H15)</f>
        <v>1996</v>
      </c>
      <c r="H171" t="str">
        <f t="shared" si="6"/>
        <v>1996-06-17</v>
      </c>
      <c r="I171" t="str">
        <f>'Table 7'!B15</f>
        <v>MF</v>
      </c>
      <c r="J171">
        <f t="shared" si="7"/>
        <v>3</v>
      </c>
      <c r="K171">
        <v>7</v>
      </c>
      <c r="L171" t="str">
        <f>VLOOKUP(K171,Seleções!$A$1:$B$33,2,0)</f>
        <v>Costa Rica</v>
      </c>
      <c r="N171" t="str">
        <f t="shared" si="8"/>
        <v>INSERT INTO Jogador VALUES(170,14,'SALAS Youstin','1996-06-17',3,7);</v>
      </c>
    </row>
    <row r="172" spans="2:14" x14ac:dyDescent="0.3">
      <c r="B172">
        <v>171</v>
      </c>
      <c r="C172" s="13">
        <f>'Table 7'!A16</f>
        <v>15</v>
      </c>
      <c r="D172" t="str">
        <f>'Table 7'!C16</f>
        <v>CALVO Francisco</v>
      </c>
      <c r="E172" t="str">
        <f>IF(DAY('Table 7'!H16)&lt;10,"0"&amp;DAY('Table 7'!H16),DAY('Table 7'!H16))</f>
        <v>08</v>
      </c>
      <c r="F172" t="str">
        <f>IF(MONTH('Table 7'!H16)&lt;10,"0"&amp;MONTH('Table 7'!H16),MONTH('Table 7'!H16))</f>
        <v>07</v>
      </c>
      <c r="G172">
        <f>YEAR('Table 7'!H16)</f>
        <v>1992</v>
      </c>
      <c r="H172" t="str">
        <f t="shared" si="6"/>
        <v>1992-07-08</v>
      </c>
      <c r="I172" t="str">
        <f>'Table 7'!B16</f>
        <v>DF</v>
      </c>
      <c r="J172">
        <f t="shared" si="7"/>
        <v>2</v>
      </c>
      <c r="K172">
        <v>7</v>
      </c>
      <c r="L172" t="str">
        <f>VLOOKUP(K172,Seleções!$A$1:$B$33,2,0)</f>
        <v>Costa Rica</v>
      </c>
      <c r="N172" t="str">
        <f t="shared" si="8"/>
        <v>INSERT INTO Jogador VALUES(171,15,'CALVO Francisco','1992-07-08',2,7);</v>
      </c>
    </row>
    <row r="173" spans="2:14" x14ac:dyDescent="0.3">
      <c r="B173">
        <v>172</v>
      </c>
      <c r="C173" s="13">
        <f>'Table 7'!A17</f>
        <v>16</v>
      </c>
      <c r="D173" t="str">
        <f>'Table 7'!C17</f>
        <v>MARTINEZ Carlos</v>
      </c>
      <c r="E173">
        <f>IF(DAY('Table 7'!H17)&lt;10,"0"&amp;DAY('Table 7'!H17),DAY('Table 7'!H17))</f>
        <v>30</v>
      </c>
      <c r="F173" t="str">
        <f>IF(MONTH('Table 7'!H17)&lt;10,"0"&amp;MONTH('Table 7'!H17),MONTH('Table 7'!H17))</f>
        <v>03</v>
      </c>
      <c r="G173">
        <f>YEAR('Table 7'!H17)</f>
        <v>1999</v>
      </c>
      <c r="H173" t="str">
        <f t="shared" si="6"/>
        <v>1999-03-30</v>
      </c>
      <c r="I173" t="str">
        <f>'Table 7'!B17</f>
        <v>DF</v>
      </c>
      <c r="J173">
        <f t="shared" si="7"/>
        <v>2</v>
      </c>
      <c r="K173">
        <v>7</v>
      </c>
      <c r="L173" t="str">
        <f>VLOOKUP(K173,Seleções!$A$1:$B$33,2,0)</f>
        <v>Costa Rica</v>
      </c>
      <c r="N173" t="str">
        <f t="shared" si="8"/>
        <v>INSERT INTO Jogador VALUES(172,16,'MARTINEZ Carlos','1999-03-30',2,7);</v>
      </c>
    </row>
    <row r="174" spans="2:14" x14ac:dyDescent="0.3">
      <c r="B174">
        <v>173</v>
      </c>
      <c r="C174" s="13">
        <f>'Table 7'!A18</f>
        <v>17</v>
      </c>
      <c r="D174" t="str">
        <f>'Table 7'!C18</f>
        <v>TEJEDA Yeltsin</v>
      </c>
      <c r="E174">
        <f>IF(DAY('Table 7'!H18)&lt;10,"0"&amp;DAY('Table 7'!H18),DAY('Table 7'!H18))</f>
        <v>17</v>
      </c>
      <c r="F174" t="str">
        <f>IF(MONTH('Table 7'!H18)&lt;10,"0"&amp;MONTH('Table 7'!H18),MONTH('Table 7'!H18))</f>
        <v>03</v>
      </c>
      <c r="G174">
        <f>YEAR('Table 7'!H18)</f>
        <v>1992</v>
      </c>
      <c r="H174" t="str">
        <f t="shared" si="6"/>
        <v>1992-03-17</v>
      </c>
      <c r="I174" t="str">
        <f>'Table 7'!B18</f>
        <v>MF</v>
      </c>
      <c r="J174">
        <f t="shared" si="7"/>
        <v>3</v>
      </c>
      <c r="K174">
        <v>7</v>
      </c>
      <c r="L174" t="str">
        <f>VLOOKUP(K174,Seleções!$A$1:$B$33,2,0)</f>
        <v>Costa Rica</v>
      </c>
      <c r="N174" t="str">
        <f t="shared" si="8"/>
        <v>INSERT INTO Jogador VALUES(173,17,'TEJEDA Yeltsin','1992-03-17',3,7);</v>
      </c>
    </row>
    <row r="175" spans="2:14" x14ac:dyDescent="0.3">
      <c r="B175">
        <v>174</v>
      </c>
      <c r="C175" s="13">
        <f>'Table 7'!A19</f>
        <v>18</v>
      </c>
      <c r="D175" t="str">
        <f>'Table 7'!C19</f>
        <v>ALVARADO Esteban</v>
      </c>
      <c r="E175">
        <f>IF(DAY('Table 7'!H19)&lt;10,"0"&amp;DAY('Table 7'!H19),DAY('Table 7'!H19))</f>
        <v>28</v>
      </c>
      <c r="F175" t="str">
        <f>IF(MONTH('Table 7'!H19)&lt;10,"0"&amp;MONTH('Table 7'!H19),MONTH('Table 7'!H19))</f>
        <v>04</v>
      </c>
      <c r="G175">
        <f>YEAR('Table 7'!H19)</f>
        <v>1989</v>
      </c>
      <c r="H175" t="str">
        <f t="shared" si="6"/>
        <v>1989-04-28</v>
      </c>
      <c r="I175" t="str">
        <f>'Table 7'!B19</f>
        <v>GK</v>
      </c>
      <c r="J175">
        <f t="shared" si="7"/>
        <v>1</v>
      </c>
      <c r="K175">
        <v>7</v>
      </c>
      <c r="L175" t="str">
        <f>VLOOKUP(K175,Seleções!$A$1:$B$33,2,0)</f>
        <v>Costa Rica</v>
      </c>
      <c r="N175" t="str">
        <f t="shared" si="8"/>
        <v>INSERT INTO Jogador VALUES(174,18,'ALVARADO Esteban','1989-04-28',1,7);</v>
      </c>
    </row>
    <row r="176" spans="2:14" x14ac:dyDescent="0.3">
      <c r="B176">
        <v>175</v>
      </c>
      <c r="C176" s="13">
        <f>'Table 7'!A20</f>
        <v>19</v>
      </c>
      <c r="D176" t="str">
        <f>'Table 7'!C20</f>
        <v>WASTON Kendall</v>
      </c>
      <c r="E176" t="str">
        <f>IF(DAY('Table 7'!H20)&lt;10,"0"&amp;DAY('Table 7'!H20),DAY('Table 7'!H20))</f>
        <v>01</v>
      </c>
      <c r="F176" t="str">
        <f>IF(MONTH('Table 7'!H20)&lt;10,"0"&amp;MONTH('Table 7'!H20),MONTH('Table 7'!H20))</f>
        <v>01</v>
      </c>
      <c r="G176">
        <f>YEAR('Table 7'!H20)</f>
        <v>1988</v>
      </c>
      <c r="H176" t="str">
        <f t="shared" si="6"/>
        <v>1988-01-01</v>
      </c>
      <c r="I176" t="str">
        <f>'Table 7'!B20</f>
        <v>DF</v>
      </c>
      <c r="J176">
        <f t="shared" si="7"/>
        <v>2</v>
      </c>
      <c r="K176">
        <v>7</v>
      </c>
      <c r="L176" t="str">
        <f>VLOOKUP(K176,Seleções!$A$1:$B$33,2,0)</f>
        <v>Costa Rica</v>
      </c>
      <c r="N176" t="str">
        <f t="shared" si="8"/>
        <v>INSERT INTO Jogador VALUES(175,19,'WASTON Kendall','1988-01-01',2,7);</v>
      </c>
    </row>
    <row r="177" spans="2:14" x14ac:dyDescent="0.3">
      <c r="B177">
        <v>176</v>
      </c>
      <c r="C177" s="13">
        <f>'Table 7'!A21</f>
        <v>20</v>
      </c>
      <c r="D177" t="str">
        <f>'Table 7'!C21</f>
        <v>AGUILERA Brandon</v>
      </c>
      <c r="E177">
        <f>IF(DAY('Table 7'!H21)&lt;10,"0"&amp;DAY('Table 7'!H21),DAY('Table 7'!H21))</f>
        <v>28</v>
      </c>
      <c r="F177" t="str">
        <f>IF(MONTH('Table 7'!H21)&lt;10,"0"&amp;MONTH('Table 7'!H21),MONTH('Table 7'!H21))</f>
        <v>06</v>
      </c>
      <c r="G177">
        <f>YEAR('Table 7'!H21)</f>
        <v>2003</v>
      </c>
      <c r="H177" t="str">
        <f t="shared" si="6"/>
        <v>2003-06-28</v>
      </c>
      <c r="I177" t="str">
        <f>'Table 7'!B21</f>
        <v>MF</v>
      </c>
      <c r="J177">
        <f t="shared" si="7"/>
        <v>3</v>
      </c>
      <c r="K177">
        <v>7</v>
      </c>
      <c r="L177" t="str">
        <f>VLOOKUP(K177,Seleções!$A$1:$B$33,2,0)</f>
        <v>Costa Rica</v>
      </c>
      <c r="N177" t="str">
        <f t="shared" si="8"/>
        <v>INSERT INTO Jogador VALUES(176,20,'AGUILERA Brandon','2003-06-28',3,7);</v>
      </c>
    </row>
    <row r="178" spans="2:14" x14ac:dyDescent="0.3">
      <c r="B178">
        <v>177</v>
      </c>
      <c r="C178" s="13">
        <f>'Table 7'!A22</f>
        <v>21</v>
      </c>
      <c r="D178" t="str">
        <f>'Table 7'!C22</f>
        <v>LOPEZ Douglas</v>
      </c>
      <c r="E178">
        <f>IF(DAY('Table 7'!H22)&lt;10,"0"&amp;DAY('Table 7'!H22),DAY('Table 7'!H22))</f>
        <v>21</v>
      </c>
      <c r="F178" t="str">
        <f>IF(MONTH('Table 7'!H22)&lt;10,"0"&amp;MONTH('Table 7'!H22),MONTH('Table 7'!H22))</f>
        <v>09</v>
      </c>
      <c r="G178">
        <f>YEAR('Table 7'!H22)</f>
        <v>1998</v>
      </c>
      <c r="H178" t="str">
        <f t="shared" si="6"/>
        <v>1998-09-21</v>
      </c>
      <c r="I178" t="str">
        <f>'Table 7'!B22</f>
        <v>MF</v>
      </c>
      <c r="J178">
        <f t="shared" si="7"/>
        <v>3</v>
      </c>
      <c r="K178">
        <v>7</v>
      </c>
      <c r="L178" t="str">
        <f>VLOOKUP(K178,Seleções!$A$1:$B$33,2,0)</f>
        <v>Costa Rica</v>
      </c>
      <c r="N178" t="str">
        <f t="shared" si="8"/>
        <v>INSERT INTO Jogador VALUES(177,21,'LOPEZ Douglas','1998-09-21',3,7);</v>
      </c>
    </row>
    <row r="179" spans="2:14" x14ac:dyDescent="0.3">
      <c r="B179">
        <v>178</v>
      </c>
      <c r="C179" s="13">
        <f>'Table 7'!A23</f>
        <v>22</v>
      </c>
      <c r="D179" t="str">
        <f>'Table 7'!C23</f>
        <v>MATARRITA Ronald</v>
      </c>
      <c r="E179" t="str">
        <f>IF(DAY('Table 7'!H23)&lt;10,"0"&amp;DAY('Table 7'!H23),DAY('Table 7'!H23))</f>
        <v>09</v>
      </c>
      <c r="F179" t="str">
        <f>IF(MONTH('Table 7'!H23)&lt;10,"0"&amp;MONTH('Table 7'!H23),MONTH('Table 7'!H23))</f>
        <v>07</v>
      </c>
      <c r="G179">
        <f>YEAR('Table 7'!H23)</f>
        <v>1994</v>
      </c>
      <c r="H179" t="str">
        <f t="shared" si="6"/>
        <v>1994-07-09</v>
      </c>
      <c r="I179" t="str">
        <f>'Table 7'!B23</f>
        <v>DF</v>
      </c>
      <c r="J179">
        <f t="shared" si="7"/>
        <v>2</v>
      </c>
      <c r="K179">
        <v>7</v>
      </c>
      <c r="L179" t="str">
        <f>VLOOKUP(K179,Seleções!$A$1:$B$33,2,0)</f>
        <v>Costa Rica</v>
      </c>
      <c r="N179" t="str">
        <f t="shared" si="8"/>
        <v>INSERT INTO Jogador VALUES(178,22,'MATARRITA Ronald','1994-07-09',2,7);</v>
      </c>
    </row>
    <row r="180" spans="2:14" x14ac:dyDescent="0.3">
      <c r="B180">
        <v>179</v>
      </c>
      <c r="C180" s="13">
        <f>'Table 7'!A24</f>
        <v>23</v>
      </c>
      <c r="D180" t="str">
        <f>'Table 7'!C24</f>
        <v>SEQUEIRA Patrick</v>
      </c>
      <c r="E180" t="str">
        <f>IF(DAY('Table 7'!H24)&lt;10,"0"&amp;DAY('Table 7'!H24),DAY('Table 7'!H24))</f>
        <v>01</v>
      </c>
      <c r="F180" t="str">
        <f>IF(MONTH('Table 7'!H24)&lt;10,"0"&amp;MONTH('Table 7'!H24),MONTH('Table 7'!H24))</f>
        <v>03</v>
      </c>
      <c r="G180">
        <f>YEAR('Table 7'!H24)</f>
        <v>1999</v>
      </c>
      <c r="H180" t="str">
        <f t="shared" si="6"/>
        <v>1999-03-01</v>
      </c>
      <c r="I180" t="str">
        <f>'Table 7'!B24</f>
        <v>GK</v>
      </c>
      <c r="J180">
        <f t="shared" si="7"/>
        <v>1</v>
      </c>
      <c r="K180">
        <v>7</v>
      </c>
      <c r="L180" t="str">
        <f>VLOOKUP(K180,Seleções!$A$1:$B$33,2,0)</f>
        <v>Costa Rica</v>
      </c>
      <c r="N180" t="str">
        <f t="shared" si="8"/>
        <v>INSERT INTO Jogador VALUES(179,23,'SEQUEIRA Patrick','1999-03-01',1,7);</v>
      </c>
    </row>
    <row r="181" spans="2:14" x14ac:dyDescent="0.3">
      <c r="B181">
        <v>180</v>
      </c>
      <c r="C181" s="13">
        <f>'Table 7'!A25</f>
        <v>24</v>
      </c>
      <c r="D181" t="str">
        <f>'Table 7'!C25</f>
        <v>WILSON Roan</v>
      </c>
      <c r="E181" t="str">
        <f>IF(DAY('Table 7'!H25)&lt;10,"0"&amp;DAY('Table 7'!H25),DAY('Table 7'!H25))</f>
        <v>01</v>
      </c>
      <c r="F181" t="str">
        <f>IF(MONTH('Table 7'!H25)&lt;10,"0"&amp;MONTH('Table 7'!H25),MONTH('Table 7'!H25))</f>
        <v>05</v>
      </c>
      <c r="G181">
        <f>YEAR('Table 7'!H25)</f>
        <v>2002</v>
      </c>
      <c r="H181" t="str">
        <f t="shared" si="6"/>
        <v>2002-05-01</v>
      </c>
      <c r="I181" t="str">
        <f>'Table 7'!B25</f>
        <v>MF</v>
      </c>
      <c r="J181">
        <f t="shared" si="7"/>
        <v>3</v>
      </c>
      <c r="K181">
        <v>7</v>
      </c>
      <c r="L181" t="str">
        <f>VLOOKUP(K181,Seleções!$A$1:$B$33,2,0)</f>
        <v>Costa Rica</v>
      </c>
      <c r="N181" t="str">
        <f t="shared" si="8"/>
        <v>INSERT INTO Jogador VALUES(180,24,'WILSON Roan','2002-05-01',3,7);</v>
      </c>
    </row>
    <row r="182" spans="2:14" x14ac:dyDescent="0.3">
      <c r="B182">
        <v>181</v>
      </c>
      <c r="C182" s="13">
        <f>'Table 7'!A26</f>
        <v>25</v>
      </c>
      <c r="D182" t="str">
        <f>'Table 7'!C26</f>
        <v>HERNANDEZ Anthony</v>
      </c>
      <c r="E182">
        <f>IF(DAY('Table 7'!H26)&lt;10,"0"&amp;DAY('Table 7'!H26),DAY('Table 7'!H26))</f>
        <v>11</v>
      </c>
      <c r="F182">
        <f>IF(MONTH('Table 7'!H26)&lt;10,"0"&amp;MONTH('Table 7'!H26),MONTH('Table 7'!H26))</f>
        <v>10</v>
      </c>
      <c r="G182">
        <f>YEAR('Table 7'!H26)</f>
        <v>2001</v>
      </c>
      <c r="H182" t="str">
        <f t="shared" si="6"/>
        <v>2001-10-11</v>
      </c>
      <c r="I182" t="str">
        <f>'Table 7'!B26</f>
        <v>MF</v>
      </c>
      <c r="J182">
        <f t="shared" si="7"/>
        <v>3</v>
      </c>
      <c r="K182">
        <v>7</v>
      </c>
      <c r="L182" t="str">
        <f>VLOOKUP(K182,Seleções!$A$1:$B$33,2,0)</f>
        <v>Costa Rica</v>
      </c>
      <c r="N182" t="str">
        <f t="shared" si="8"/>
        <v>INSERT INTO Jogador VALUES(181,25,'HERNANDEZ Anthony','2001-10-11',3,7);</v>
      </c>
    </row>
    <row r="183" spans="2:14" x14ac:dyDescent="0.3">
      <c r="B183">
        <v>182</v>
      </c>
      <c r="C183" s="13">
        <f>'Table 7'!A27</f>
        <v>26</v>
      </c>
      <c r="D183" t="str">
        <f>'Table 7'!C27</f>
        <v>ZAMORA Alvaro</v>
      </c>
      <c r="E183" t="str">
        <f>IF(DAY('Table 7'!H27)&lt;10,"0"&amp;DAY('Table 7'!H27),DAY('Table 7'!H27))</f>
        <v>09</v>
      </c>
      <c r="F183" t="str">
        <f>IF(MONTH('Table 7'!H27)&lt;10,"0"&amp;MONTH('Table 7'!H27),MONTH('Table 7'!H27))</f>
        <v>03</v>
      </c>
      <c r="G183">
        <f>YEAR('Table 7'!H27)</f>
        <v>2002</v>
      </c>
      <c r="H183" t="str">
        <f t="shared" si="6"/>
        <v>2002-03-09</v>
      </c>
      <c r="I183" t="str">
        <f>'Table 7'!B27</f>
        <v>MF</v>
      </c>
      <c r="J183">
        <f t="shared" si="7"/>
        <v>3</v>
      </c>
      <c r="K183">
        <v>7</v>
      </c>
      <c r="L183" t="str">
        <f>VLOOKUP(K183,Seleções!$A$1:$B$33,2,0)</f>
        <v>Costa Rica</v>
      </c>
      <c r="N183" t="str">
        <f t="shared" si="8"/>
        <v>INSERT INTO Jogador VALUES(182,26,'ZAMORA Alvaro','2002-03-09',3,7);</v>
      </c>
    </row>
    <row r="184" spans="2:14" x14ac:dyDescent="0.3">
      <c r="B184">
        <v>183</v>
      </c>
      <c r="C184" s="13">
        <f>'Table 8'!A2</f>
        <v>1</v>
      </c>
      <c r="D184" t="str">
        <f>'Table 8'!C2</f>
        <v>LIVAKOVIC Dominik</v>
      </c>
      <c r="E184" t="str">
        <f>IF(DAY('Table 8'!H2)&lt;10,"0"&amp;DAY('Table 8'!H2),DAY('Table 8'!H2))</f>
        <v>09</v>
      </c>
      <c r="F184" t="str">
        <f>IF(MONTH('Table 8'!H2)&lt;10,"0"&amp;MONTH('Table 8'!H2),MONTH('Table 8'!H2))</f>
        <v>01</v>
      </c>
      <c r="G184">
        <f>YEAR('Table 8'!H2)</f>
        <v>1995</v>
      </c>
      <c r="H184" t="str">
        <f t="shared" si="6"/>
        <v>1995-01-09</v>
      </c>
      <c r="I184" t="str">
        <f>'Table 8'!B2</f>
        <v>GK</v>
      </c>
      <c r="J184">
        <f t="shared" si="7"/>
        <v>1</v>
      </c>
      <c r="K184">
        <v>8</v>
      </c>
      <c r="L184" t="str">
        <f>VLOOKUP(K184,Seleções!$A$1:$B$33,2,0)</f>
        <v>Croatia</v>
      </c>
      <c r="N184" t="str">
        <f t="shared" si="8"/>
        <v>INSERT INTO Jogador VALUES(183,1,'LIVAKOVIC Dominik','1995-01-09',1,8);</v>
      </c>
    </row>
    <row r="185" spans="2:14" x14ac:dyDescent="0.3">
      <c r="B185">
        <v>184</v>
      </c>
      <c r="C185" s="13">
        <f>'Table 8'!A3</f>
        <v>2</v>
      </c>
      <c r="D185" t="str">
        <f>'Table 8'!C3</f>
        <v>STANISIC Josip</v>
      </c>
      <c r="E185" t="str">
        <f>IF(DAY('Table 8'!H3)&lt;10,"0"&amp;DAY('Table 8'!H3),DAY('Table 8'!H3))</f>
        <v>02</v>
      </c>
      <c r="F185" t="str">
        <f>IF(MONTH('Table 8'!H3)&lt;10,"0"&amp;MONTH('Table 8'!H3),MONTH('Table 8'!H3))</f>
        <v>04</v>
      </c>
      <c r="G185">
        <f>YEAR('Table 8'!H3)</f>
        <v>2000</v>
      </c>
      <c r="H185" t="str">
        <f t="shared" si="6"/>
        <v>2000-04-02</v>
      </c>
      <c r="I185" t="str">
        <f>'Table 8'!B3</f>
        <v>DF</v>
      </c>
      <c r="J185">
        <f t="shared" si="7"/>
        <v>2</v>
      </c>
      <c r="K185">
        <v>8</v>
      </c>
      <c r="L185" t="str">
        <f>VLOOKUP(K185,Seleções!$A$1:$B$33,2,0)</f>
        <v>Croatia</v>
      </c>
      <c r="N185" t="str">
        <f t="shared" si="8"/>
        <v>INSERT INTO Jogador VALUES(184,2,'STANISIC Josip','2000-04-02',2,8);</v>
      </c>
    </row>
    <row r="186" spans="2:14" x14ac:dyDescent="0.3">
      <c r="B186">
        <v>185</v>
      </c>
      <c r="C186" s="13">
        <f>'Table 8'!A4</f>
        <v>3</v>
      </c>
      <c r="D186" t="str">
        <f>'Table 8'!C4</f>
        <v>BARISIC Borna</v>
      </c>
      <c r="E186">
        <f>IF(DAY('Table 8'!H4)&lt;10,"0"&amp;DAY('Table 8'!H4),DAY('Table 8'!H4))</f>
        <v>10</v>
      </c>
      <c r="F186">
        <f>IF(MONTH('Table 8'!H4)&lt;10,"0"&amp;MONTH('Table 8'!H4),MONTH('Table 8'!H4))</f>
        <v>11</v>
      </c>
      <c r="G186">
        <f>YEAR('Table 8'!H4)</f>
        <v>1992</v>
      </c>
      <c r="H186" t="str">
        <f t="shared" si="6"/>
        <v>1992-11-10</v>
      </c>
      <c r="I186" t="str">
        <f>'Table 8'!B4</f>
        <v>DF</v>
      </c>
      <c r="J186">
        <f t="shared" si="7"/>
        <v>2</v>
      </c>
      <c r="K186">
        <v>8</v>
      </c>
      <c r="L186" t="str">
        <f>VLOOKUP(K186,Seleções!$A$1:$B$33,2,0)</f>
        <v>Croatia</v>
      </c>
      <c r="N186" t="str">
        <f t="shared" si="8"/>
        <v>INSERT INTO Jogador VALUES(185,3,'BARISIC Borna','1992-11-10',2,8);</v>
      </c>
    </row>
    <row r="187" spans="2:14" x14ac:dyDescent="0.3">
      <c r="B187">
        <v>186</v>
      </c>
      <c r="C187" s="13">
        <f>'Table 8'!A5</f>
        <v>4</v>
      </c>
      <c r="D187" t="str">
        <f>'Table 8'!C5</f>
        <v>PERISIC Ivan</v>
      </c>
      <c r="E187" t="str">
        <f>IF(DAY('Table 8'!H5)&lt;10,"0"&amp;DAY('Table 8'!H5),DAY('Table 8'!H5))</f>
        <v>02</v>
      </c>
      <c r="F187" t="str">
        <f>IF(MONTH('Table 8'!H5)&lt;10,"0"&amp;MONTH('Table 8'!H5),MONTH('Table 8'!H5))</f>
        <v>02</v>
      </c>
      <c r="G187">
        <f>YEAR('Table 8'!H5)</f>
        <v>1989</v>
      </c>
      <c r="H187" t="str">
        <f t="shared" si="6"/>
        <v>1989-02-02</v>
      </c>
      <c r="I187" t="str">
        <f>'Table 8'!B5</f>
        <v>FW</v>
      </c>
      <c r="J187">
        <f t="shared" si="7"/>
        <v>4</v>
      </c>
      <c r="K187">
        <v>8</v>
      </c>
      <c r="L187" t="str">
        <f>VLOOKUP(K187,Seleções!$A$1:$B$33,2,0)</f>
        <v>Croatia</v>
      </c>
      <c r="N187" t="str">
        <f t="shared" si="8"/>
        <v>INSERT INTO Jogador VALUES(186,4,'PERISIC Ivan','1989-02-02',4,8);</v>
      </c>
    </row>
    <row r="188" spans="2:14" x14ac:dyDescent="0.3">
      <c r="B188">
        <v>187</v>
      </c>
      <c r="C188" s="13">
        <f>'Table 8'!A6</f>
        <v>5</v>
      </c>
      <c r="D188" t="str">
        <f>'Table 8'!C6</f>
        <v>ERLIC Martin</v>
      </c>
      <c r="E188">
        <f>IF(DAY('Table 8'!H6)&lt;10,"0"&amp;DAY('Table 8'!H6),DAY('Table 8'!H6))</f>
        <v>24</v>
      </c>
      <c r="F188" t="str">
        <f>IF(MONTH('Table 8'!H6)&lt;10,"0"&amp;MONTH('Table 8'!H6),MONTH('Table 8'!H6))</f>
        <v>01</v>
      </c>
      <c r="G188">
        <f>YEAR('Table 8'!H6)</f>
        <v>1998</v>
      </c>
      <c r="H188" t="str">
        <f t="shared" si="6"/>
        <v>1998-01-24</v>
      </c>
      <c r="I188" t="str">
        <f>'Table 8'!B6</f>
        <v>DF</v>
      </c>
      <c r="J188">
        <f t="shared" si="7"/>
        <v>2</v>
      </c>
      <c r="K188">
        <v>8</v>
      </c>
      <c r="L188" t="str">
        <f>VLOOKUP(K188,Seleções!$A$1:$B$33,2,0)</f>
        <v>Croatia</v>
      </c>
      <c r="N188" t="str">
        <f t="shared" si="8"/>
        <v>INSERT INTO Jogador VALUES(187,5,'ERLIC Martin','1998-01-24',2,8);</v>
      </c>
    </row>
    <row r="189" spans="2:14" x14ac:dyDescent="0.3">
      <c r="B189">
        <v>188</v>
      </c>
      <c r="C189" s="13">
        <f>'Table 8'!A7</f>
        <v>6</v>
      </c>
      <c r="D189" t="str">
        <f>'Table 8'!C7</f>
        <v>LOVREN Dejan</v>
      </c>
      <c r="E189" t="str">
        <f>IF(DAY('Table 8'!H7)&lt;10,"0"&amp;DAY('Table 8'!H7),DAY('Table 8'!H7))</f>
        <v>05</v>
      </c>
      <c r="F189" t="str">
        <f>IF(MONTH('Table 8'!H7)&lt;10,"0"&amp;MONTH('Table 8'!H7),MONTH('Table 8'!H7))</f>
        <v>07</v>
      </c>
      <c r="G189">
        <f>YEAR('Table 8'!H7)</f>
        <v>1989</v>
      </c>
      <c r="H189" t="str">
        <f t="shared" si="6"/>
        <v>1989-07-05</v>
      </c>
      <c r="I189" t="str">
        <f>'Table 8'!B7</f>
        <v>DF</v>
      </c>
      <c r="J189">
        <f t="shared" si="7"/>
        <v>2</v>
      </c>
      <c r="K189">
        <v>8</v>
      </c>
      <c r="L189" t="str">
        <f>VLOOKUP(K189,Seleções!$A$1:$B$33,2,0)</f>
        <v>Croatia</v>
      </c>
      <c r="N189" t="str">
        <f t="shared" si="8"/>
        <v>INSERT INTO Jogador VALUES(188,6,'LOVREN Dejan','1989-07-05',2,8);</v>
      </c>
    </row>
    <row r="190" spans="2:14" x14ac:dyDescent="0.3">
      <c r="B190">
        <v>189</v>
      </c>
      <c r="C190" s="13">
        <f>'Table 8'!A8</f>
        <v>7</v>
      </c>
      <c r="D190" t="str">
        <f>'Table 8'!C8</f>
        <v>MAJER Lovro</v>
      </c>
      <c r="E190">
        <f>IF(DAY('Table 8'!H8)&lt;10,"0"&amp;DAY('Table 8'!H8),DAY('Table 8'!H8))</f>
        <v>17</v>
      </c>
      <c r="F190" t="str">
        <f>IF(MONTH('Table 8'!H8)&lt;10,"0"&amp;MONTH('Table 8'!H8),MONTH('Table 8'!H8))</f>
        <v>01</v>
      </c>
      <c r="G190">
        <f>YEAR('Table 8'!H8)</f>
        <v>1998</v>
      </c>
      <c r="H190" t="str">
        <f t="shared" si="6"/>
        <v>1998-01-17</v>
      </c>
      <c r="I190" t="str">
        <f>'Table 8'!B8</f>
        <v>MF</v>
      </c>
      <c r="J190">
        <f t="shared" si="7"/>
        <v>3</v>
      </c>
      <c r="K190">
        <v>8</v>
      </c>
      <c r="L190" t="str">
        <f>VLOOKUP(K190,Seleções!$A$1:$B$33,2,0)</f>
        <v>Croatia</v>
      </c>
      <c r="N190" t="str">
        <f t="shared" si="8"/>
        <v>INSERT INTO Jogador VALUES(189,7,'MAJER Lovro','1998-01-17',3,8);</v>
      </c>
    </row>
    <row r="191" spans="2:14" x14ac:dyDescent="0.3">
      <c r="B191">
        <v>190</v>
      </c>
      <c r="C191" s="13">
        <f>'Table 8'!A9</f>
        <v>8</v>
      </c>
      <c r="D191" t="str">
        <f>'Table 8'!C9</f>
        <v>KOVACIC Mateo</v>
      </c>
      <c r="E191" t="str">
        <f>IF(DAY('Table 8'!H9)&lt;10,"0"&amp;DAY('Table 8'!H9),DAY('Table 8'!H9))</f>
        <v>06</v>
      </c>
      <c r="F191" t="str">
        <f>IF(MONTH('Table 8'!H9)&lt;10,"0"&amp;MONTH('Table 8'!H9),MONTH('Table 8'!H9))</f>
        <v>05</v>
      </c>
      <c r="G191">
        <f>YEAR('Table 8'!H9)</f>
        <v>1994</v>
      </c>
      <c r="H191" t="str">
        <f t="shared" si="6"/>
        <v>1994-05-06</v>
      </c>
      <c r="I191" t="str">
        <f>'Table 8'!B9</f>
        <v>MF</v>
      </c>
      <c r="J191">
        <f t="shared" si="7"/>
        <v>3</v>
      </c>
      <c r="K191">
        <v>8</v>
      </c>
      <c r="L191" t="str">
        <f>VLOOKUP(K191,Seleções!$A$1:$B$33,2,0)</f>
        <v>Croatia</v>
      </c>
      <c r="N191" t="str">
        <f t="shared" si="8"/>
        <v>INSERT INTO Jogador VALUES(190,8,'KOVACIC Mateo','1994-05-06',3,8);</v>
      </c>
    </row>
    <row r="192" spans="2:14" x14ac:dyDescent="0.3">
      <c r="B192">
        <v>191</v>
      </c>
      <c r="C192" s="13">
        <f>'Table 8'!A10</f>
        <v>9</v>
      </c>
      <c r="D192" t="str">
        <f>'Table 8'!C10</f>
        <v>KRAMARIC Andrej</v>
      </c>
      <c r="E192">
        <f>IF(DAY('Table 8'!H10)&lt;10,"0"&amp;DAY('Table 8'!H10),DAY('Table 8'!H10))</f>
        <v>19</v>
      </c>
      <c r="F192" t="str">
        <f>IF(MONTH('Table 8'!H10)&lt;10,"0"&amp;MONTH('Table 8'!H10),MONTH('Table 8'!H10))</f>
        <v>06</v>
      </c>
      <c r="G192">
        <f>YEAR('Table 8'!H10)</f>
        <v>1991</v>
      </c>
      <c r="H192" t="str">
        <f t="shared" si="6"/>
        <v>1991-06-19</v>
      </c>
      <c r="I192" t="str">
        <f>'Table 8'!B10</f>
        <v>FW</v>
      </c>
      <c r="J192">
        <f t="shared" si="7"/>
        <v>4</v>
      </c>
      <c r="K192">
        <v>8</v>
      </c>
      <c r="L192" t="str">
        <f>VLOOKUP(K192,Seleções!$A$1:$B$33,2,0)</f>
        <v>Croatia</v>
      </c>
      <c r="N192" t="str">
        <f t="shared" si="8"/>
        <v>INSERT INTO Jogador VALUES(191,9,'KRAMARIC Andrej','1991-06-19',4,8);</v>
      </c>
    </row>
    <row r="193" spans="2:14" x14ac:dyDescent="0.3">
      <c r="B193">
        <v>192</v>
      </c>
      <c r="C193" s="13">
        <f>'Table 8'!A11</f>
        <v>10</v>
      </c>
      <c r="D193" t="str">
        <f>'Table 8'!C11</f>
        <v>MODRIC Luka</v>
      </c>
      <c r="E193" t="str">
        <f>IF(DAY('Table 8'!H11)&lt;10,"0"&amp;DAY('Table 8'!H11),DAY('Table 8'!H11))</f>
        <v>09</v>
      </c>
      <c r="F193" t="str">
        <f>IF(MONTH('Table 8'!H11)&lt;10,"0"&amp;MONTH('Table 8'!H11),MONTH('Table 8'!H11))</f>
        <v>09</v>
      </c>
      <c r="G193">
        <f>YEAR('Table 8'!H11)</f>
        <v>1985</v>
      </c>
      <c r="H193" t="str">
        <f t="shared" si="6"/>
        <v>1985-09-09</v>
      </c>
      <c r="I193" t="str">
        <f>'Table 8'!B11</f>
        <v>MF</v>
      </c>
      <c r="J193">
        <f t="shared" si="7"/>
        <v>3</v>
      </c>
      <c r="K193">
        <v>8</v>
      </c>
      <c r="L193" t="str">
        <f>VLOOKUP(K193,Seleções!$A$1:$B$33,2,0)</f>
        <v>Croatia</v>
      </c>
      <c r="N193" t="str">
        <f t="shared" si="8"/>
        <v>INSERT INTO Jogador VALUES(192,10,'MODRIC Luka','1985-09-09',3,8);</v>
      </c>
    </row>
    <row r="194" spans="2:14" x14ac:dyDescent="0.3">
      <c r="B194">
        <v>193</v>
      </c>
      <c r="C194" s="13">
        <f>'Table 8'!A12</f>
        <v>11</v>
      </c>
      <c r="D194" t="str">
        <f>'Table 8'!C12</f>
        <v>BROZOVIC Marcelo</v>
      </c>
      <c r="E194">
        <f>IF(DAY('Table 8'!H12)&lt;10,"0"&amp;DAY('Table 8'!H12),DAY('Table 8'!H12))</f>
        <v>16</v>
      </c>
      <c r="F194">
        <f>IF(MONTH('Table 8'!H12)&lt;10,"0"&amp;MONTH('Table 8'!H12),MONTH('Table 8'!H12))</f>
        <v>11</v>
      </c>
      <c r="G194">
        <f>YEAR('Table 8'!H12)</f>
        <v>1992</v>
      </c>
      <c r="H194" t="str">
        <f t="shared" si="6"/>
        <v>1992-11-16</v>
      </c>
      <c r="I194" t="str">
        <f>'Table 8'!B12</f>
        <v>MF</v>
      </c>
      <c r="J194">
        <f t="shared" si="7"/>
        <v>3</v>
      </c>
      <c r="K194">
        <v>8</v>
      </c>
      <c r="L194" t="str">
        <f>VLOOKUP(K194,Seleções!$A$1:$B$33,2,0)</f>
        <v>Croatia</v>
      </c>
      <c r="N194" t="str">
        <f t="shared" si="8"/>
        <v>INSERT INTO Jogador VALUES(193,11,'BROZOVIC Marcelo','1992-11-16',3,8);</v>
      </c>
    </row>
    <row r="195" spans="2:14" x14ac:dyDescent="0.3">
      <c r="B195">
        <v>194</v>
      </c>
      <c r="C195" s="13">
        <f>'Table 8'!A13</f>
        <v>12</v>
      </c>
      <c r="D195" t="str">
        <f>'Table 8'!C13</f>
        <v>GRBIC Ivo</v>
      </c>
      <c r="E195">
        <f>IF(DAY('Table 8'!H13)&lt;10,"0"&amp;DAY('Table 8'!H13),DAY('Table 8'!H13))</f>
        <v>18</v>
      </c>
      <c r="F195" t="str">
        <f>IF(MONTH('Table 8'!H13)&lt;10,"0"&amp;MONTH('Table 8'!H13),MONTH('Table 8'!H13))</f>
        <v>01</v>
      </c>
      <c r="G195">
        <f>YEAR('Table 8'!H13)</f>
        <v>1996</v>
      </c>
      <c r="H195" t="str">
        <f t="shared" ref="H195:H258" si="9">G195&amp;"-"&amp;F195&amp;"-"&amp;E195</f>
        <v>1996-01-18</v>
      </c>
      <c r="I195" t="str">
        <f>'Table 8'!B13</f>
        <v>GK</v>
      </c>
      <c r="J195">
        <f t="shared" ref="J195:J258" si="10">IF(I195="GK",1,IF(I195="DF",2,IF(I195="MF",3,IF(I195="FW",4,0))))</f>
        <v>1</v>
      </c>
      <c r="K195">
        <v>8</v>
      </c>
      <c r="L195" t="str">
        <f>VLOOKUP(K195,Seleções!$A$1:$B$33,2,0)</f>
        <v>Croatia</v>
      </c>
      <c r="N195" t="str">
        <f t="shared" ref="N195:N258" si="11">"INSERT INTO Jogador VALUES("&amp;B195&amp;","&amp;C195&amp;","&amp;"'"&amp;D195&amp;"','"&amp;H195&amp;"',"&amp;J195&amp;","&amp;K195&amp;");"</f>
        <v>INSERT INTO Jogador VALUES(194,12,'GRBIC Ivo','1996-01-18',1,8);</v>
      </c>
    </row>
    <row r="196" spans="2:14" x14ac:dyDescent="0.3">
      <c r="B196">
        <v>195</v>
      </c>
      <c r="C196" s="13">
        <f>'Table 8'!A14</f>
        <v>13</v>
      </c>
      <c r="D196" t="str">
        <f>'Table 8'!C14</f>
        <v>VLASIC Nikola</v>
      </c>
      <c r="E196" t="str">
        <f>IF(DAY('Table 8'!H14)&lt;10,"0"&amp;DAY('Table 8'!H14),DAY('Table 8'!H14))</f>
        <v>04</v>
      </c>
      <c r="F196">
        <f>IF(MONTH('Table 8'!H14)&lt;10,"0"&amp;MONTH('Table 8'!H14),MONTH('Table 8'!H14))</f>
        <v>10</v>
      </c>
      <c r="G196">
        <f>YEAR('Table 8'!H14)</f>
        <v>1997</v>
      </c>
      <c r="H196" t="str">
        <f t="shared" si="9"/>
        <v>1997-10-04</v>
      </c>
      <c r="I196" t="str">
        <f>'Table 8'!B14</f>
        <v>MF</v>
      </c>
      <c r="J196">
        <f t="shared" si="10"/>
        <v>3</v>
      </c>
      <c r="K196">
        <v>8</v>
      </c>
      <c r="L196" t="str">
        <f>VLOOKUP(K196,Seleções!$A$1:$B$33,2,0)</f>
        <v>Croatia</v>
      </c>
      <c r="N196" t="str">
        <f t="shared" si="11"/>
        <v>INSERT INTO Jogador VALUES(195,13,'VLASIC Nikola','1997-10-04',3,8);</v>
      </c>
    </row>
    <row r="197" spans="2:14" x14ac:dyDescent="0.3">
      <c r="B197">
        <v>196</v>
      </c>
      <c r="C197" s="13">
        <f>'Table 8'!A15</f>
        <v>14</v>
      </c>
      <c r="D197" t="str">
        <f>'Table 8'!C15</f>
        <v>LIVAJA Marko</v>
      </c>
      <c r="E197">
        <f>IF(DAY('Table 8'!H15)&lt;10,"0"&amp;DAY('Table 8'!H15),DAY('Table 8'!H15))</f>
        <v>26</v>
      </c>
      <c r="F197" t="str">
        <f>IF(MONTH('Table 8'!H15)&lt;10,"0"&amp;MONTH('Table 8'!H15),MONTH('Table 8'!H15))</f>
        <v>08</v>
      </c>
      <c r="G197">
        <f>YEAR('Table 8'!H15)</f>
        <v>1993</v>
      </c>
      <c r="H197" t="str">
        <f t="shared" si="9"/>
        <v>1993-08-26</v>
      </c>
      <c r="I197" t="str">
        <f>'Table 8'!B15</f>
        <v>FW</v>
      </c>
      <c r="J197">
        <f t="shared" si="10"/>
        <v>4</v>
      </c>
      <c r="K197">
        <v>8</v>
      </c>
      <c r="L197" t="str">
        <f>VLOOKUP(K197,Seleções!$A$1:$B$33,2,0)</f>
        <v>Croatia</v>
      </c>
      <c r="N197" t="str">
        <f t="shared" si="11"/>
        <v>INSERT INTO Jogador VALUES(196,14,'LIVAJA Marko','1993-08-26',4,8);</v>
      </c>
    </row>
    <row r="198" spans="2:14" x14ac:dyDescent="0.3">
      <c r="B198">
        <v>197</v>
      </c>
      <c r="C198" s="13">
        <f>'Table 8'!A16</f>
        <v>15</v>
      </c>
      <c r="D198" t="str">
        <f>'Table 8'!C16</f>
        <v>PASALIC Mario</v>
      </c>
      <c r="E198" t="str">
        <f>IF(DAY('Table 8'!H16)&lt;10,"0"&amp;DAY('Table 8'!H16),DAY('Table 8'!H16))</f>
        <v>09</v>
      </c>
      <c r="F198" t="str">
        <f>IF(MONTH('Table 8'!H16)&lt;10,"0"&amp;MONTH('Table 8'!H16),MONTH('Table 8'!H16))</f>
        <v>02</v>
      </c>
      <c r="G198">
        <f>YEAR('Table 8'!H16)</f>
        <v>1995</v>
      </c>
      <c r="H198" t="str">
        <f t="shared" si="9"/>
        <v>1995-02-09</v>
      </c>
      <c r="I198" t="str">
        <f>'Table 8'!B16</f>
        <v>MF</v>
      </c>
      <c r="J198">
        <f t="shared" si="10"/>
        <v>3</v>
      </c>
      <c r="K198">
        <v>8</v>
      </c>
      <c r="L198" t="str">
        <f>VLOOKUP(K198,Seleções!$A$1:$B$33,2,0)</f>
        <v>Croatia</v>
      </c>
      <c r="N198" t="str">
        <f t="shared" si="11"/>
        <v>INSERT INTO Jogador VALUES(197,15,'PASALIC Mario','1995-02-09',3,8);</v>
      </c>
    </row>
    <row r="199" spans="2:14" x14ac:dyDescent="0.3">
      <c r="B199">
        <v>198</v>
      </c>
      <c r="C199" s="13">
        <f>'Table 8'!A17</f>
        <v>16</v>
      </c>
      <c r="D199" t="str">
        <f>'Table 8'!C17</f>
        <v>PETKOVIC Bruno</v>
      </c>
      <c r="E199">
        <f>IF(DAY('Table 8'!H17)&lt;10,"0"&amp;DAY('Table 8'!H17),DAY('Table 8'!H17))</f>
        <v>16</v>
      </c>
      <c r="F199" t="str">
        <f>IF(MONTH('Table 8'!H17)&lt;10,"0"&amp;MONTH('Table 8'!H17),MONTH('Table 8'!H17))</f>
        <v>09</v>
      </c>
      <c r="G199">
        <f>YEAR('Table 8'!H17)</f>
        <v>1994</v>
      </c>
      <c r="H199" t="str">
        <f t="shared" si="9"/>
        <v>1994-09-16</v>
      </c>
      <c r="I199" t="str">
        <f>'Table 8'!B17</f>
        <v>FW</v>
      </c>
      <c r="J199">
        <f t="shared" si="10"/>
        <v>4</v>
      </c>
      <c r="K199">
        <v>8</v>
      </c>
      <c r="L199" t="str">
        <f>VLOOKUP(K199,Seleções!$A$1:$B$33,2,0)</f>
        <v>Croatia</v>
      </c>
      <c r="N199" t="str">
        <f t="shared" si="11"/>
        <v>INSERT INTO Jogador VALUES(198,16,'PETKOVIC Bruno','1994-09-16',4,8);</v>
      </c>
    </row>
    <row r="200" spans="2:14" x14ac:dyDescent="0.3">
      <c r="B200">
        <v>199</v>
      </c>
      <c r="C200" s="13">
        <f>'Table 8'!A18</f>
        <v>17</v>
      </c>
      <c r="D200" t="str">
        <f>'Table 8'!C18</f>
        <v>BUDIMIR Ante</v>
      </c>
      <c r="E200">
        <f>IF(DAY('Table 8'!H18)&lt;10,"0"&amp;DAY('Table 8'!H18),DAY('Table 8'!H18))</f>
        <v>22</v>
      </c>
      <c r="F200" t="str">
        <f>IF(MONTH('Table 8'!H18)&lt;10,"0"&amp;MONTH('Table 8'!H18),MONTH('Table 8'!H18))</f>
        <v>07</v>
      </c>
      <c r="G200">
        <f>YEAR('Table 8'!H18)</f>
        <v>1991</v>
      </c>
      <c r="H200" t="str">
        <f t="shared" si="9"/>
        <v>1991-07-22</v>
      </c>
      <c r="I200" t="str">
        <f>'Table 8'!B18</f>
        <v>FW</v>
      </c>
      <c r="J200">
        <f t="shared" si="10"/>
        <v>4</v>
      </c>
      <c r="K200">
        <v>8</v>
      </c>
      <c r="L200" t="str">
        <f>VLOOKUP(K200,Seleções!$A$1:$B$33,2,0)</f>
        <v>Croatia</v>
      </c>
      <c r="N200" t="str">
        <f t="shared" si="11"/>
        <v>INSERT INTO Jogador VALUES(199,17,'BUDIMIR Ante','1991-07-22',4,8);</v>
      </c>
    </row>
    <row r="201" spans="2:14" x14ac:dyDescent="0.3">
      <c r="B201">
        <v>200</v>
      </c>
      <c r="C201" s="13">
        <f>'Table 8'!A19</f>
        <v>18</v>
      </c>
      <c r="D201" t="str">
        <f>'Table 8'!C19</f>
        <v>ORSIC Mislav</v>
      </c>
      <c r="E201">
        <f>IF(DAY('Table 8'!H19)&lt;10,"0"&amp;DAY('Table 8'!H19),DAY('Table 8'!H19))</f>
        <v>29</v>
      </c>
      <c r="F201">
        <f>IF(MONTH('Table 8'!H19)&lt;10,"0"&amp;MONTH('Table 8'!H19),MONTH('Table 8'!H19))</f>
        <v>12</v>
      </c>
      <c r="G201">
        <f>YEAR('Table 8'!H19)</f>
        <v>1992</v>
      </c>
      <c r="H201" t="str">
        <f t="shared" si="9"/>
        <v>1992-12-29</v>
      </c>
      <c r="I201" t="str">
        <f>'Table 8'!B19</f>
        <v>FW</v>
      </c>
      <c r="J201">
        <f t="shared" si="10"/>
        <v>4</v>
      </c>
      <c r="K201">
        <v>8</v>
      </c>
      <c r="L201" t="str">
        <f>VLOOKUP(K201,Seleções!$A$1:$B$33,2,0)</f>
        <v>Croatia</v>
      </c>
      <c r="N201" t="str">
        <f t="shared" si="11"/>
        <v>INSERT INTO Jogador VALUES(200,18,'ORSIC Mislav','1992-12-29',4,8);</v>
      </c>
    </row>
    <row r="202" spans="2:14" x14ac:dyDescent="0.3">
      <c r="B202">
        <v>201</v>
      </c>
      <c r="C202" s="13">
        <f>'Table 8'!A20</f>
        <v>19</v>
      </c>
      <c r="D202" t="str">
        <f>'Table 8'!C20</f>
        <v>SOSA Borna</v>
      </c>
      <c r="E202">
        <f>IF(DAY('Table 8'!H20)&lt;10,"0"&amp;DAY('Table 8'!H20),DAY('Table 8'!H20))</f>
        <v>21</v>
      </c>
      <c r="F202" t="str">
        <f>IF(MONTH('Table 8'!H20)&lt;10,"0"&amp;MONTH('Table 8'!H20),MONTH('Table 8'!H20))</f>
        <v>01</v>
      </c>
      <c r="G202">
        <f>YEAR('Table 8'!H20)</f>
        <v>1998</v>
      </c>
      <c r="H202" t="str">
        <f t="shared" si="9"/>
        <v>1998-01-21</v>
      </c>
      <c r="I202" t="str">
        <f>'Table 8'!B20</f>
        <v>DF</v>
      </c>
      <c r="J202">
        <f t="shared" si="10"/>
        <v>2</v>
      </c>
      <c r="K202">
        <v>8</v>
      </c>
      <c r="L202" t="str">
        <f>VLOOKUP(K202,Seleções!$A$1:$B$33,2,0)</f>
        <v>Croatia</v>
      </c>
      <c r="N202" t="str">
        <f t="shared" si="11"/>
        <v>INSERT INTO Jogador VALUES(201,19,'SOSA Borna','1998-01-21',2,8);</v>
      </c>
    </row>
    <row r="203" spans="2:14" x14ac:dyDescent="0.3">
      <c r="B203">
        <v>202</v>
      </c>
      <c r="C203" s="13">
        <f>'Table 8'!A21</f>
        <v>20</v>
      </c>
      <c r="D203" t="str">
        <f>'Table 8'!C21</f>
        <v>GVARDIOL Josko</v>
      </c>
      <c r="E203">
        <f>IF(DAY('Table 8'!H21)&lt;10,"0"&amp;DAY('Table 8'!H21),DAY('Table 8'!H21))</f>
        <v>23</v>
      </c>
      <c r="F203" t="str">
        <f>IF(MONTH('Table 8'!H21)&lt;10,"0"&amp;MONTH('Table 8'!H21),MONTH('Table 8'!H21))</f>
        <v>01</v>
      </c>
      <c r="G203">
        <f>YEAR('Table 8'!H21)</f>
        <v>2002</v>
      </c>
      <c r="H203" t="str">
        <f t="shared" si="9"/>
        <v>2002-01-23</v>
      </c>
      <c r="I203" t="str">
        <f>'Table 8'!B21</f>
        <v>DF</v>
      </c>
      <c r="J203">
        <f t="shared" si="10"/>
        <v>2</v>
      </c>
      <c r="K203">
        <v>8</v>
      </c>
      <c r="L203" t="str">
        <f>VLOOKUP(K203,Seleções!$A$1:$B$33,2,0)</f>
        <v>Croatia</v>
      </c>
      <c r="N203" t="str">
        <f t="shared" si="11"/>
        <v>INSERT INTO Jogador VALUES(202,20,'GVARDIOL Josko','2002-01-23',2,8);</v>
      </c>
    </row>
    <row r="204" spans="2:14" x14ac:dyDescent="0.3">
      <c r="B204">
        <v>203</v>
      </c>
      <c r="C204" s="13">
        <f>'Table 8'!A22</f>
        <v>21</v>
      </c>
      <c r="D204" t="str">
        <f>'Table 8'!C22</f>
        <v>VIDA Domagoj</v>
      </c>
      <c r="E204">
        <f>IF(DAY('Table 8'!H22)&lt;10,"0"&amp;DAY('Table 8'!H22),DAY('Table 8'!H22))</f>
        <v>29</v>
      </c>
      <c r="F204" t="str">
        <f>IF(MONTH('Table 8'!H22)&lt;10,"0"&amp;MONTH('Table 8'!H22),MONTH('Table 8'!H22))</f>
        <v>04</v>
      </c>
      <c r="G204">
        <f>YEAR('Table 8'!H22)</f>
        <v>1989</v>
      </c>
      <c r="H204" t="str">
        <f t="shared" si="9"/>
        <v>1989-04-29</v>
      </c>
      <c r="I204" t="str">
        <f>'Table 8'!B22</f>
        <v>DF</v>
      </c>
      <c r="J204">
        <f t="shared" si="10"/>
        <v>2</v>
      </c>
      <c r="K204">
        <v>8</v>
      </c>
      <c r="L204" t="str">
        <f>VLOOKUP(K204,Seleções!$A$1:$B$33,2,0)</f>
        <v>Croatia</v>
      </c>
      <c r="N204" t="str">
        <f t="shared" si="11"/>
        <v>INSERT INTO Jogador VALUES(203,21,'VIDA Domagoj','1989-04-29',2,8);</v>
      </c>
    </row>
    <row r="205" spans="2:14" x14ac:dyDescent="0.3">
      <c r="B205">
        <v>204</v>
      </c>
      <c r="C205" s="13">
        <f>'Table 8'!A23</f>
        <v>22</v>
      </c>
      <c r="D205" t="str">
        <f>'Table 8'!C23</f>
        <v>JURANOVIC Josip</v>
      </c>
      <c r="E205">
        <f>IF(DAY('Table 8'!H23)&lt;10,"0"&amp;DAY('Table 8'!H23),DAY('Table 8'!H23))</f>
        <v>16</v>
      </c>
      <c r="F205" t="str">
        <f>IF(MONTH('Table 8'!H23)&lt;10,"0"&amp;MONTH('Table 8'!H23),MONTH('Table 8'!H23))</f>
        <v>08</v>
      </c>
      <c r="G205">
        <f>YEAR('Table 8'!H23)</f>
        <v>1995</v>
      </c>
      <c r="H205" t="str">
        <f t="shared" si="9"/>
        <v>1995-08-16</v>
      </c>
      <c r="I205" t="str">
        <f>'Table 8'!B23</f>
        <v>DF</v>
      </c>
      <c r="J205">
        <f t="shared" si="10"/>
        <v>2</v>
      </c>
      <c r="K205">
        <v>8</v>
      </c>
      <c r="L205" t="str">
        <f>VLOOKUP(K205,Seleções!$A$1:$B$33,2,0)</f>
        <v>Croatia</v>
      </c>
      <c r="N205" t="str">
        <f t="shared" si="11"/>
        <v>INSERT INTO Jogador VALUES(204,22,'JURANOVIC Josip','1995-08-16',2,8);</v>
      </c>
    </row>
    <row r="206" spans="2:14" x14ac:dyDescent="0.3">
      <c r="B206">
        <v>205</v>
      </c>
      <c r="C206" s="13">
        <f>'Table 8'!A24</f>
        <v>23</v>
      </c>
      <c r="D206" t="str">
        <f>'Table 8'!C24</f>
        <v>IVUSIC Ivica</v>
      </c>
      <c r="E206" t="str">
        <f>IF(DAY('Table 8'!H24)&lt;10,"0"&amp;DAY('Table 8'!H24),DAY('Table 8'!H24))</f>
        <v>01</v>
      </c>
      <c r="F206" t="str">
        <f>IF(MONTH('Table 8'!H24)&lt;10,"0"&amp;MONTH('Table 8'!H24),MONTH('Table 8'!H24))</f>
        <v>02</v>
      </c>
      <c r="G206">
        <f>YEAR('Table 8'!H24)</f>
        <v>1995</v>
      </c>
      <c r="H206" t="str">
        <f t="shared" si="9"/>
        <v>1995-02-01</v>
      </c>
      <c r="I206" t="str">
        <f>'Table 8'!B24</f>
        <v>GK</v>
      </c>
      <c r="J206">
        <f t="shared" si="10"/>
        <v>1</v>
      </c>
      <c r="K206">
        <v>8</v>
      </c>
      <c r="L206" t="str">
        <f>VLOOKUP(K206,Seleções!$A$1:$B$33,2,0)</f>
        <v>Croatia</v>
      </c>
      <c r="N206" t="str">
        <f t="shared" si="11"/>
        <v>INSERT INTO Jogador VALUES(205,23,'IVUSIC Ivica','1995-02-01',1,8);</v>
      </c>
    </row>
    <row r="207" spans="2:14" x14ac:dyDescent="0.3">
      <c r="B207">
        <v>206</v>
      </c>
      <c r="C207" s="13">
        <f>'Table 8'!A25</f>
        <v>24</v>
      </c>
      <c r="D207" t="str">
        <f>'Table 8'!C25</f>
        <v>SUTALO Josip</v>
      </c>
      <c r="E207">
        <f>IF(DAY('Table 8'!H25)&lt;10,"0"&amp;DAY('Table 8'!H25),DAY('Table 8'!H25))</f>
        <v>28</v>
      </c>
      <c r="F207" t="str">
        <f>IF(MONTH('Table 8'!H25)&lt;10,"0"&amp;MONTH('Table 8'!H25),MONTH('Table 8'!H25))</f>
        <v>02</v>
      </c>
      <c r="G207">
        <f>YEAR('Table 8'!H25)</f>
        <v>2000</v>
      </c>
      <c r="H207" t="str">
        <f t="shared" si="9"/>
        <v>2000-02-28</v>
      </c>
      <c r="I207" t="str">
        <f>'Table 8'!B25</f>
        <v>DF</v>
      </c>
      <c r="J207">
        <f t="shared" si="10"/>
        <v>2</v>
      </c>
      <c r="K207">
        <v>8</v>
      </c>
      <c r="L207" t="str">
        <f>VLOOKUP(K207,Seleções!$A$1:$B$33,2,0)</f>
        <v>Croatia</v>
      </c>
      <c r="N207" t="str">
        <f t="shared" si="11"/>
        <v>INSERT INTO Jogador VALUES(206,24,'SUTALO Josip','2000-02-28',2,8);</v>
      </c>
    </row>
    <row r="208" spans="2:14" x14ac:dyDescent="0.3">
      <c r="B208">
        <v>207</v>
      </c>
      <c r="C208" s="13">
        <f>'Table 8'!A26</f>
        <v>25</v>
      </c>
      <c r="D208" t="str">
        <f>'Table 8'!C26</f>
        <v>SUCIC Luka</v>
      </c>
      <c r="E208" t="str">
        <f>IF(DAY('Table 8'!H26)&lt;10,"0"&amp;DAY('Table 8'!H26),DAY('Table 8'!H26))</f>
        <v>08</v>
      </c>
      <c r="F208" t="str">
        <f>IF(MONTH('Table 8'!H26)&lt;10,"0"&amp;MONTH('Table 8'!H26),MONTH('Table 8'!H26))</f>
        <v>09</v>
      </c>
      <c r="G208">
        <f>YEAR('Table 8'!H26)</f>
        <v>2002</v>
      </c>
      <c r="H208" t="str">
        <f t="shared" si="9"/>
        <v>2002-09-08</v>
      </c>
      <c r="I208" t="str">
        <f>'Table 8'!B26</f>
        <v>MF</v>
      </c>
      <c r="J208">
        <f t="shared" si="10"/>
        <v>3</v>
      </c>
      <c r="K208">
        <v>8</v>
      </c>
      <c r="L208" t="str">
        <f>VLOOKUP(K208,Seleções!$A$1:$B$33,2,0)</f>
        <v>Croatia</v>
      </c>
      <c r="N208" t="str">
        <f t="shared" si="11"/>
        <v>INSERT INTO Jogador VALUES(207,25,'SUCIC Luka','2002-09-08',3,8);</v>
      </c>
    </row>
    <row r="209" spans="2:14" x14ac:dyDescent="0.3">
      <c r="B209">
        <v>208</v>
      </c>
      <c r="C209" s="13">
        <f>'Table 8'!A27</f>
        <v>26</v>
      </c>
      <c r="D209" t="str">
        <f>'Table 8'!C27</f>
        <v>JAKIC Kristijan</v>
      </c>
      <c r="E209">
        <f>IF(DAY('Table 8'!H27)&lt;10,"0"&amp;DAY('Table 8'!H27),DAY('Table 8'!H27))</f>
        <v>14</v>
      </c>
      <c r="F209" t="str">
        <f>IF(MONTH('Table 8'!H27)&lt;10,"0"&amp;MONTH('Table 8'!H27),MONTH('Table 8'!H27))</f>
        <v>05</v>
      </c>
      <c r="G209">
        <f>YEAR('Table 8'!H27)</f>
        <v>1997</v>
      </c>
      <c r="H209" t="str">
        <f t="shared" si="9"/>
        <v>1997-05-14</v>
      </c>
      <c r="I209" t="str">
        <f>'Table 8'!B27</f>
        <v>MF</v>
      </c>
      <c r="J209">
        <f t="shared" si="10"/>
        <v>3</v>
      </c>
      <c r="K209">
        <v>8</v>
      </c>
      <c r="L209" t="str">
        <f>VLOOKUP(K209,Seleções!$A$1:$B$33,2,0)</f>
        <v>Croatia</v>
      </c>
      <c r="N209" t="str">
        <f t="shared" si="11"/>
        <v>INSERT INTO Jogador VALUES(208,26,'JAKIC Kristijan','1997-05-14',3,8);</v>
      </c>
    </row>
    <row r="210" spans="2:14" x14ac:dyDescent="0.3">
      <c r="B210">
        <v>209</v>
      </c>
      <c r="C210" s="13">
        <f>'Table 9'!A2</f>
        <v>1</v>
      </c>
      <c r="D210" t="str">
        <f>'Table 9'!C2</f>
        <v>SCHMEICHEL Kasper</v>
      </c>
      <c r="E210" t="str">
        <f>IF(DAY('Table 9'!I2)&lt;10,"0"&amp;DAY('Table 9'!I2),DAY('Table 9'!I2))</f>
        <v>05</v>
      </c>
      <c r="F210">
        <f>IF(MONTH('Table 9'!I2)&lt;10,"0"&amp;MONTH('Table 9'!I2),MONTH('Table 9'!I2))</f>
        <v>11</v>
      </c>
      <c r="G210">
        <f>YEAR('Table 9'!I2)</f>
        <v>1986</v>
      </c>
      <c r="H210" t="str">
        <f t="shared" si="9"/>
        <v>1986-11-05</v>
      </c>
      <c r="I210" t="str">
        <f>'Table 9'!B2</f>
        <v>GK</v>
      </c>
      <c r="J210">
        <f t="shared" si="10"/>
        <v>1</v>
      </c>
      <c r="K210">
        <v>9</v>
      </c>
      <c r="L210" t="str">
        <f>VLOOKUP(K210,Seleções!$A$1:$B$33,2,0)</f>
        <v>Denmark</v>
      </c>
      <c r="N210" t="str">
        <f t="shared" si="11"/>
        <v>INSERT INTO Jogador VALUES(209,1,'SCHMEICHEL Kasper','1986-11-05',1,9);</v>
      </c>
    </row>
    <row r="211" spans="2:14" x14ac:dyDescent="0.3">
      <c r="B211">
        <v>210</v>
      </c>
      <c r="C211" s="13">
        <f>'Table 9'!A3</f>
        <v>2</v>
      </c>
      <c r="D211" t="str">
        <f>'Table 9'!C3</f>
        <v>ANDERSEN Joachim</v>
      </c>
      <c r="E211">
        <f>IF(DAY('Table 9'!I3)&lt;10,"0"&amp;DAY('Table 9'!I3),DAY('Table 9'!I3))</f>
        <v>31</v>
      </c>
      <c r="F211" t="str">
        <f>IF(MONTH('Table 9'!I3)&lt;10,"0"&amp;MONTH('Table 9'!I3),MONTH('Table 9'!I3))</f>
        <v>05</v>
      </c>
      <c r="G211">
        <f>YEAR('Table 9'!I3)</f>
        <v>1996</v>
      </c>
      <c r="H211" t="str">
        <f t="shared" si="9"/>
        <v>1996-05-31</v>
      </c>
      <c r="I211" t="str">
        <f>'Table 9'!B3</f>
        <v>DF</v>
      </c>
      <c r="J211">
        <f t="shared" ref="J211:J235" si="12">IF(I211="GK",1,IF(I211="DF",2,IF(I211="MF",3,IF(I211="FW",4,0))))</f>
        <v>2</v>
      </c>
      <c r="K211">
        <v>9</v>
      </c>
      <c r="L211" t="str">
        <f>VLOOKUP(K211,Seleções!$A$1:$B$33,2,0)</f>
        <v>Denmark</v>
      </c>
      <c r="N211" t="str">
        <f t="shared" si="11"/>
        <v>INSERT INTO Jogador VALUES(210,2,'ANDERSEN Joachim','1996-05-31',2,9);</v>
      </c>
    </row>
    <row r="212" spans="2:14" x14ac:dyDescent="0.3">
      <c r="B212">
        <v>211</v>
      </c>
      <c r="C212" s="13">
        <f>'Table 9'!A4</f>
        <v>3</v>
      </c>
      <c r="D212" t="str">
        <f>'Table 9'!C4</f>
        <v>NELSSON Victor</v>
      </c>
      <c r="E212">
        <f>IF(DAY('Table 9'!I4)&lt;10,"0"&amp;DAY('Table 9'!I4),DAY('Table 9'!I4))</f>
        <v>14</v>
      </c>
      <c r="F212">
        <f>IF(MONTH('Table 9'!I4)&lt;10,"0"&amp;MONTH('Table 9'!I4),MONTH('Table 9'!I4))</f>
        <v>10</v>
      </c>
      <c r="G212">
        <f>YEAR('Table 9'!I4)</f>
        <v>1998</v>
      </c>
      <c r="H212" t="str">
        <f t="shared" si="9"/>
        <v>1998-10-14</v>
      </c>
      <c r="I212" t="str">
        <f>'Table 9'!B4</f>
        <v>DF</v>
      </c>
      <c r="J212">
        <f t="shared" si="12"/>
        <v>2</v>
      </c>
      <c r="K212">
        <v>9</v>
      </c>
      <c r="L212" t="str">
        <f>VLOOKUP(K212,Seleções!$A$1:$B$33,2,0)</f>
        <v>Denmark</v>
      </c>
      <c r="N212" t="str">
        <f t="shared" si="11"/>
        <v>INSERT INTO Jogador VALUES(211,3,'NELSSON Victor','1998-10-14',2,9);</v>
      </c>
    </row>
    <row r="213" spans="2:14" x14ac:dyDescent="0.3">
      <c r="B213">
        <v>212</v>
      </c>
      <c r="C213" s="13">
        <f>'Table 9'!A5</f>
        <v>4</v>
      </c>
      <c r="D213" t="str">
        <f>'Table 9'!C5</f>
        <v>KJAER Simon</v>
      </c>
      <c r="E213">
        <f>IF(DAY('Table 9'!I5)&lt;10,"0"&amp;DAY('Table 9'!I5),DAY('Table 9'!I5))</f>
        <v>26</v>
      </c>
      <c r="F213" t="str">
        <f>IF(MONTH('Table 9'!I5)&lt;10,"0"&amp;MONTH('Table 9'!I5),MONTH('Table 9'!I5))</f>
        <v>03</v>
      </c>
      <c r="G213">
        <f>YEAR('Table 9'!I5)</f>
        <v>1989</v>
      </c>
      <c r="H213" t="str">
        <f t="shared" si="9"/>
        <v>1989-03-26</v>
      </c>
      <c r="I213" t="str">
        <f>'Table 9'!B5</f>
        <v>DF</v>
      </c>
      <c r="J213">
        <f t="shared" si="12"/>
        <v>2</v>
      </c>
      <c r="K213">
        <v>9</v>
      </c>
      <c r="L213" t="str">
        <f>VLOOKUP(K213,Seleções!$A$1:$B$33,2,0)</f>
        <v>Denmark</v>
      </c>
      <c r="N213" t="str">
        <f t="shared" si="11"/>
        <v>INSERT INTO Jogador VALUES(212,4,'KJAER Simon','1989-03-26',2,9);</v>
      </c>
    </row>
    <row r="214" spans="2:14" x14ac:dyDescent="0.3">
      <c r="B214">
        <v>213</v>
      </c>
      <c r="C214" s="13">
        <f>'Table 9'!A6</f>
        <v>5</v>
      </c>
      <c r="D214" t="str">
        <f>'Table 9'!C6</f>
        <v>MAEHLE Joakim</v>
      </c>
      <c r="E214">
        <f>IF(DAY('Table 9'!I6)&lt;10,"0"&amp;DAY('Table 9'!I6),DAY('Table 9'!I6))</f>
        <v>20</v>
      </c>
      <c r="F214" t="str">
        <f>IF(MONTH('Table 9'!I6)&lt;10,"0"&amp;MONTH('Table 9'!I6),MONTH('Table 9'!I6))</f>
        <v>05</v>
      </c>
      <c r="G214">
        <f>YEAR('Table 9'!I6)</f>
        <v>1997</v>
      </c>
      <c r="H214" t="str">
        <f t="shared" si="9"/>
        <v>1997-05-20</v>
      </c>
      <c r="I214" t="str">
        <f>'Table 9'!B6</f>
        <v>DF</v>
      </c>
      <c r="J214">
        <f t="shared" si="12"/>
        <v>2</v>
      </c>
      <c r="K214">
        <v>9</v>
      </c>
      <c r="L214" t="str">
        <f>VLOOKUP(K214,Seleções!$A$1:$B$33,2,0)</f>
        <v>Denmark</v>
      </c>
      <c r="N214" t="str">
        <f t="shared" si="11"/>
        <v>INSERT INTO Jogador VALUES(213,5,'MAEHLE Joakim','1997-05-20',2,9);</v>
      </c>
    </row>
    <row r="215" spans="2:14" x14ac:dyDescent="0.3">
      <c r="B215">
        <v>214</v>
      </c>
      <c r="C215" s="13">
        <f>'Table 9'!A7</f>
        <v>6</v>
      </c>
      <c r="D215" t="str">
        <f>'Table 9'!C7</f>
        <v>CHRISTENSEN Andreas</v>
      </c>
      <c r="E215">
        <f>IF(DAY('Table 9'!I7)&lt;10,"0"&amp;DAY('Table 9'!I7),DAY('Table 9'!I7))</f>
        <v>10</v>
      </c>
      <c r="F215" t="str">
        <f>IF(MONTH('Table 9'!I7)&lt;10,"0"&amp;MONTH('Table 9'!I7),MONTH('Table 9'!I7))</f>
        <v>04</v>
      </c>
      <c r="G215">
        <f>YEAR('Table 9'!I7)</f>
        <v>1996</v>
      </c>
      <c r="H215" t="str">
        <f t="shared" si="9"/>
        <v>1996-04-10</v>
      </c>
      <c r="I215" t="str">
        <f>'Table 9'!B7</f>
        <v>DF</v>
      </c>
      <c r="J215">
        <f t="shared" si="12"/>
        <v>2</v>
      </c>
      <c r="K215">
        <v>9</v>
      </c>
      <c r="L215" t="str">
        <f>VLOOKUP(K215,Seleções!$A$1:$B$33,2,0)</f>
        <v>Denmark</v>
      </c>
      <c r="N215" t="str">
        <f t="shared" si="11"/>
        <v>INSERT INTO Jogador VALUES(214,6,'CHRISTENSEN Andreas','1996-04-10',2,9);</v>
      </c>
    </row>
    <row r="216" spans="2:14" x14ac:dyDescent="0.3">
      <c r="B216">
        <v>215</v>
      </c>
      <c r="C216" s="13">
        <f>'Table 9'!A8</f>
        <v>7</v>
      </c>
      <c r="D216" t="str">
        <f>'Table 9'!C8</f>
        <v>JENSEN Mathias</v>
      </c>
      <c r="E216" t="str">
        <f>IF(DAY('Table 9'!I8)&lt;10,"0"&amp;DAY('Table 9'!I8),DAY('Table 9'!I8))</f>
        <v>01</v>
      </c>
      <c r="F216" t="str">
        <f>IF(MONTH('Table 9'!I8)&lt;10,"0"&amp;MONTH('Table 9'!I8),MONTH('Table 9'!I8))</f>
        <v>01</v>
      </c>
      <c r="G216">
        <f>YEAR('Table 9'!I8)</f>
        <v>1996</v>
      </c>
      <c r="H216" t="str">
        <f t="shared" si="9"/>
        <v>1996-01-01</v>
      </c>
      <c r="I216" t="str">
        <f>'Table 9'!B8</f>
        <v>MF</v>
      </c>
      <c r="J216">
        <f t="shared" si="12"/>
        <v>3</v>
      </c>
      <c r="K216">
        <v>9</v>
      </c>
      <c r="L216" t="str">
        <f>VLOOKUP(K216,Seleções!$A$1:$B$33,2,0)</f>
        <v>Denmark</v>
      </c>
      <c r="N216" t="str">
        <f t="shared" si="11"/>
        <v>INSERT INTO Jogador VALUES(215,7,'JENSEN Mathias','1996-01-01',3,9);</v>
      </c>
    </row>
    <row r="217" spans="2:14" x14ac:dyDescent="0.3">
      <c r="B217">
        <v>216</v>
      </c>
      <c r="C217" s="13">
        <f>'Table 9'!A9</f>
        <v>8</v>
      </c>
      <c r="D217" t="str">
        <f>'Table 9'!C9</f>
        <v>DELANEY Thomas</v>
      </c>
      <c r="E217" t="str">
        <f>IF(DAY('Table 9'!I9)&lt;10,"0"&amp;DAY('Table 9'!I9),DAY('Table 9'!I9))</f>
        <v>03</v>
      </c>
      <c r="F217" t="str">
        <f>IF(MONTH('Table 9'!I9)&lt;10,"0"&amp;MONTH('Table 9'!I9),MONTH('Table 9'!I9))</f>
        <v>09</v>
      </c>
      <c r="G217">
        <f>YEAR('Table 9'!I9)</f>
        <v>1991</v>
      </c>
      <c r="H217" t="str">
        <f t="shared" si="9"/>
        <v>1991-09-03</v>
      </c>
      <c r="I217" t="str">
        <f>'Table 9'!B9</f>
        <v>MF</v>
      </c>
      <c r="J217">
        <f t="shared" si="12"/>
        <v>3</v>
      </c>
      <c r="K217">
        <v>9</v>
      </c>
      <c r="L217" t="str">
        <f>VLOOKUP(K217,Seleções!$A$1:$B$33,2,0)</f>
        <v>Denmark</v>
      </c>
      <c r="N217" t="str">
        <f t="shared" si="11"/>
        <v>INSERT INTO Jogador VALUES(216,8,'DELANEY Thomas','1991-09-03',3,9);</v>
      </c>
    </row>
    <row r="218" spans="2:14" x14ac:dyDescent="0.3">
      <c r="B218">
        <v>217</v>
      </c>
      <c r="C218" s="13">
        <f>'Table 9'!A10</f>
        <v>9</v>
      </c>
      <c r="D218" t="str">
        <f>'Table 9'!C10</f>
        <v>BRAITHWAITE Martin</v>
      </c>
      <c r="E218" t="str">
        <f>IF(DAY('Table 9'!I10)&lt;10,"0"&amp;DAY('Table 9'!I10),DAY('Table 9'!I10))</f>
        <v>05</v>
      </c>
      <c r="F218" t="str">
        <f>IF(MONTH('Table 9'!I10)&lt;10,"0"&amp;MONTH('Table 9'!I10),MONTH('Table 9'!I10))</f>
        <v>06</v>
      </c>
      <c r="G218">
        <f>YEAR('Table 9'!I10)</f>
        <v>1991</v>
      </c>
      <c r="H218" t="str">
        <f t="shared" si="9"/>
        <v>1991-06-05</v>
      </c>
      <c r="I218" t="str">
        <f>'Table 9'!B10</f>
        <v>FW</v>
      </c>
      <c r="J218">
        <f t="shared" si="12"/>
        <v>4</v>
      </c>
      <c r="K218">
        <v>9</v>
      </c>
      <c r="L218" t="str">
        <f>VLOOKUP(K218,Seleções!$A$1:$B$33,2,0)</f>
        <v>Denmark</v>
      </c>
      <c r="N218" t="str">
        <f t="shared" si="11"/>
        <v>INSERT INTO Jogador VALUES(217,9,'BRAITHWAITE Martin','1991-06-05',4,9);</v>
      </c>
    </row>
    <row r="219" spans="2:14" x14ac:dyDescent="0.3">
      <c r="B219">
        <v>218</v>
      </c>
      <c r="C219" s="13">
        <f>'Table 9'!A11</f>
        <v>10</v>
      </c>
      <c r="D219" t="str">
        <f>'Table 9'!C11</f>
        <v>ERIKSEN Christian</v>
      </c>
      <c r="E219">
        <f>IF(DAY('Table 9'!I11)&lt;10,"0"&amp;DAY('Table 9'!I11),DAY('Table 9'!I11))</f>
        <v>14</v>
      </c>
      <c r="F219" t="str">
        <f>IF(MONTH('Table 9'!I11)&lt;10,"0"&amp;MONTH('Table 9'!I11),MONTH('Table 9'!I11))</f>
        <v>02</v>
      </c>
      <c r="G219">
        <f>YEAR('Table 9'!I11)</f>
        <v>1992</v>
      </c>
      <c r="H219" t="str">
        <f t="shared" si="9"/>
        <v>1992-02-14</v>
      </c>
      <c r="I219" t="str">
        <f>'Table 9'!B11</f>
        <v>MF</v>
      </c>
      <c r="J219">
        <f t="shared" si="12"/>
        <v>3</v>
      </c>
      <c r="K219">
        <v>9</v>
      </c>
      <c r="L219" t="str">
        <f>VLOOKUP(K219,Seleções!$A$1:$B$33,2,0)</f>
        <v>Denmark</v>
      </c>
      <c r="N219" t="str">
        <f t="shared" si="11"/>
        <v>INSERT INTO Jogador VALUES(218,10,'ERIKSEN Christian','1992-02-14',3,9);</v>
      </c>
    </row>
    <row r="220" spans="2:14" x14ac:dyDescent="0.3">
      <c r="B220">
        <v>219</v>
      </c>
      <c r="C220" s="13">
        <f>'Table 9'!A12</f>
        <v>11</v>
      </c>
      <c r="D220" t="str">
        <f>'Table 9'!C12</f>
        <v>SKOV OLSEN Andreas</v>
      </c>
      <c r="E220">
        <f>IF(DAY('Table 9'!I12)&lt;10,"0"&amp;DAY('Table 9'!I12),DAY('Table 9'!I12))</f>
        <v>29</v>
      </c>
      <c r="F220">
        <f>IF(MONTH('Table 9'!I12)&lt;10,"0"&amp;MONTH('Table 9'!I12),MONTH('Table 9'!I12))</f>
        <v>12</v>
      </c>
      <c r="G220">
        <f>YEAR('Table 9'!I12)</f>
        <v>1999</v>
      </c>
      <c r="H220" t="str">
        <f t="shared" si="9"/>
        <v>1999-12-29</v>
      </c>
      <c r="I220" t="str">
        <f>'Table 9'!B12</f>
        <v>MF</v>
      </c>
      <c r="J220">
        <f t="shared" si="12"/>
        <v>3</v>
      </c>
      <c r="K220">
        <v>9</v>
      </c>
      <c r="L220" t="str">
        <f>VLOOKUP(K220,Seleções!$A$1:$B$33,2,0)</f>
        <v>Denmark</v>
      </c>
      <c r="N220" t="str">
        <f t="shared" si="11"/>
        <v>INSERT INTO Jogador VALUES(219,11,'SKOV OLSEN Andreas','1999-12-29',3,9);</v>
      </c>
    </row>
    <row r="221" spans="2:14" x14ac:dyDescent="0.3">
      <c r="B221">
        <v>220</v>
      </c>
      <c r="C221" s="13">
        <f>'Table 9'!A13</f>
        <v>12</v>
      </c>
      <c r="D221" t="str">
        <f>'Table 9'!C13</f>
        <v>DOLBERG Kasper</v>
      </c>
      <c r="E221" t="str">
        <f>IF(DAY('Table 9'!I13)&lt;10,"0"&amp;DAY('Table 9'!I13),DAY('Table 9'!I13))</f>
        <v>06</v>
      </c>
      <c r="F221">
        <f>IF(MONTH('Table 9'!I13)&lt;10,"0"&amp;MONTH('Table 9'!I13),MONTH('Table 9'!I13))</f>
        <v>10</v>
      </c>
      <c r="G221">
        <f>YEAR('Table 9'!I13)</f>
        <v>1997</v>
      </c>
      <c r="H221" t="str">
        <f t="shared" si="9"/>
        <v>1997-10-06</v>
      </c>
      <c r="I221" t="str">
        <f>'Table 9'!B13</f>
        <v>FW</v>
      </c>
      <c r="J221">
        <f t="shared" si="12"/>
        <v>4</v>
      </c>
      <c r="K221">
        <v>9</v>
      </c>
      <c r="L221" t="str">
        <f>VLOOKUP(K221,Seleções!$A$1:$B$33,2,0)</f>
        <v>Denmark</v>
      </c>
      <c r="N221" t="str">
        <f t="shared" si="11"/>
        <v>INSERT INTO Jogador VALUES(220,12,'DOLBERG Kasper','1997-10-06',4,9);</v>
      </c>
    </row>
    <row r="222" spans="2:14" x14ac:dyDescent="0.3">
      <c r="B222">
        <v>221</v>
      </c>
      <c r="C222" s="13">
        <f>'Table 9'!A14</f>
        <v>13</v>
      </c>
      <c r="D222" t="str">
        <f>'Table 9'!C14</f>
        <v>KRISTENSEN Rasmus</v>
      </c>
      <c r="E222">
        <f>IF(DAY('Table 9'!I14)&lt;10,"0"&amp;DAY('Table 9'!I14),DAY('Table 9'!I14))</f>
        <v>11</v>
      </c>
      <c r="F222" t="str">
        <f>IF(MONTH('Table 9'!I14)&lt;10,"0"&amp;MONTH('Table 9'!I14),MONTH('Table 9'!I14))</f>
        <v>07</v>
      </c>
      <c r="G222">
        <f>YEAR('Table 9'!I14)</f>
        <v>1997</v>
      </c>
      <c r="H222" t="str">
        <f t="shared" si="9"/>
        <v>1997-07-11</v>
      </c>
      <c r="I222" t="str">
        <f>'Table 9'!B14</f>
        <v>DF</v>
      </c>
      <c r="J222">
        <f t="shared" si="12"/>
        <v>2</v>
      </c>
      <c r="K222">
        <v>9</v>
      </c>
      <c r="L222" t="str">
        <f>VLOOKUP(K222,Seleções!$A$1:$B$33,2,0)</f>
        <v>Denmark</v>
      </c>
      <c r="N222" t="str">
        <f t="shared" si="11"/>
        <v>INSERT INTO Jogador VALUES(221,13,'KRISTENSEN Rasmus','1997-07-11',2,9);</v>
      </c>
    </row>
    <row r="223" spans="2:14" x14ac:dyDescent="0.3">
      <c r="B223">
        <v>222</v>
      </c>
      <c r="C223" s="13">
        <f>'Table 9'!A15</f>
        <v>14</v>
      </c>
      <c r="D223" t="str">
        <f>'Table 9'!C15</f>
        <v>DAMSGAARD Mikkel</v>
      </c>
      <c r="E223" t="str">
        <f>IF(DAY('Table 9'!I15)&lt;10,"0"&amp;DAY('Table 9'!I15),DAY('Table 9'!I15))</f>
        <v>03</v>
      </c>
      <c r="F223" t="str">
        <f>IF(MONTH('Table 9'!I15)&lt;10,"0"&amp;MONTH('Table 9'!I15),MONTH('Table 9'!I15))</f>
        <v>07</v>
      </c>
      <c r="G223">
        <f>YEAR('Table 9'!I15)</f>
        <v>2000</v>
      </c>
      <c r="H223" t="str">
        <f t="shared" si="9"/>
        <v>2000-07-03</v>
      </c>
      <c r="I223" t="str">
        <f>'Table 9'!B15</f>
        <v>MF</v>
      </c>
      <c r="J223">
        <f t="shared" si="12"/>
        <v>3</v>
      </c>
      <c r="K223">
        <v>9</v>
      </c>
      <c r="L223" t="str">
        <f>VLOOKUP(K223,Seleções!$A$1:$B$33,2,0)</f>
        <v>Denmark</v>
      </c>
      <c r="N223" t="str">
        <f t="shared" si="11"/>
        <v>INSERT INTO Jogador VALUES(222,14,'DAMSGAARD Mikkel','2000-07-03',3,9);</v>
      </c>
    </row>
    <row r="224" spans="2:14" x14ac:dyDescent="0.3">
      <c r="B224">
        <v>223</v>
      </c>
      <c r="C224" s="13">
        <f>'Table 9'!A16</f>
        <v>15</v>
      </c>
      <c r="D224" t="str">
        <f>'Table 9'!C16</f>
        <v>NORGAARD Christian</v>
      </c>
      <c r="E224">
        <f>IF(DAY('Table 9'!I16)&lt;10,"0"&amp;DAY('Table 9'!I16),DAY('Table 9'!I16))</f>
        <v>10</v>
      </c>
      <c r="F224" t="str">
        <f>IF(MONTH('Table 9'!I16)&lt;10,"0"&amp;MONTH('Table 9'!I16),MONTH('Table 9'!I16))</f>
        <v>03</v>
      </c>
      <c r="G224">
        <f>YEAR('Table 9'!I16)</f>
        <v>1994</v>
      </c>
      <c r="H224" t="str">
        <f t="shared" si="9"/>
        <v>1994-03-10</v>
      </c>
      <c r="I224" t="str">
        <f>'Table 9'!B16</f>
        <v>MF</v>
      </c>
      <c r="J224">
        <f t="shared" si="12"/>
        <v>3</v>
      </c>
      <c r="K224">
        <v>9</v>
      </c>
      <c r="L224" t="str">
        <f>VLOOKUP(K224,Seleções!$A$1:$B$33,2,0)</f>
        <v>Denmark</v>
      </c>
      <c r="N224" t="str">
        <f t="shared" si="11"/>
        <v>INSERT INTO Jogador VALUES(223,15,'NORGAARD Christian','1994-03-10',3,9);</v>
      </c>
    </row>
    <row r="225" spans="2:14" x14ac:dyDescent="0.3">
      <c r="B225">
        <v>224</v>
      </c>
      <c r="C225" s="13">
        <f>'Table 9'!A17</f>
        <v>16</v>
      </c>
      <c r="D225" t="str">
        <f>'Table 9'!C17</f>
        <v>CHRISTENSEN Oliver</v>
      </c>
      <c r="E225">
        <f>IF(DAY('Table 9'!I17)&lt;10,"0"&amp;DAY('Table 9'!I17),DAY('Table 9'!I17))</f>
        <v>22</v>
      </c>
      <c r="F225" t="str">
        <f>IF(MONTH('Table 9'!I17)&lt;10,"0"&amp;MONTH('Table 9'!I17),MONTH('Table 9'!I17))</f>
        <v>03</v>
      </c>
      <c r="G225">
        <f>YEAR('Table 9'!I17)</f>
        <v>1999</v>
      </c>
      <c r="H225" t="str">
        <f t="shared" si="9"/>
        <v>1999-03-22</v>
      </c>
      <c r="I225" t="str">
        <f>'Table 9'!B17</f>
        <v>GK</v>
      </c>
      <c r="J225">
        <f t="shared" si="12"/>
        <v>1</v>
      </c>
      <c r="K225">
        <v>9</v>
      </c>
      <c r="L225" t="str">
        <f>VLOOKUP(K225,Seleções!$A$1:$B$33,2,0)</f>
        <v>Denmark</v>
      </c>
      <c r="N225" t="str">
        <f t="shared" si="11"/>
        <v>INSERT INTO Jogador VALUES(224,16,'CHRISTENSEN Oliver','1999-03-22',1,9);</v>
      </c>
    </row>
    <row r="226" spans="2:14" x14ac:dyDescent="0.3">
      <c r="B226">
        <v>225</v>
      </c>
      <c r="C226" s="13">
        <f>'Table 9'!A18</f>
        <v>17</v>
      </c>
      <c r="D226" t="str">
        <f>'Table 9'!C18</f>
        <v>STRYGER LARSEN Jens</v>
      </c>
      <c r="E226">
        <f>IF(DAY('Table 9'!I18)&lt;10,"0"&amp;DAY('Table 9'!I18),DAY('Table 9'!I18))</f>
        <v>21</v>
      </c>
      <c r="F226" t="str">
        <f>IF(MONTH('Table 9'!I18)&lt;10,"0"&amp;MONTH('Table 9'!I18),MONTH('Table 9'!I18))</f>
        <v>02</v>
      </c>
      <c r="G226">
        <f>YEAR('Table 9'!I18)</f>
        <v>1991</v>
      </c>
      <c r="H226" t="str">
        <f t="shared" si="9"/>
        <v>1991-02-21</v>
      </c>
      <c r="I226" t="str">
        <f>'Table 9'!B18</f>
        <v>DF</v>
      </c>
      <c r="J226">
        <f t="shared" si="12"/>
        <v>2</v>
      </c>
      <c r="K226">
        <v>9</v>
      </c>
      <c r="L226" t="str">
        <f>VLOOKUP(K226,Seleções!$A$1:$B$33,2,0)</f>
        <v>Denmark</v>
      </c>
      <c r="N226" t="str">
        <f t="shared" si="11"/>
        <v>INSERT INTO Jogador VALUES(225,17,'STRYGER LARSEN Jens','1991-02-21',2,9);</v>
      </c>
    </row>
    <row r="227" spans="2:14" x14ac:dyDescent="0.3">
      <c r="B227">
        <v>226</v>
      </c>
      <c r="C227" s="13">
        <f>'Table 9'!A19</f>
        <v>18</v>
      </c>
      <c r="D227" t="str">
        <f>'Table 9'!C19</f>
        <v>WASS Daniel</v>
      </c>
      <c r="E227">
        <f>IF(DAY('Table 9'!I19)&lt;10,"0"&amp;DAY('Table 9'!I19),DAY('Table 9'!I19))</f>
        <v>31</v>
      </c>
      <c r="F227" t="str">
        <f>IF(MONTH('Table 9'!I19)&lt;10,"0"&amp;MONTH('Table 9'!I19),MONTH('Table 9'!I19))</f>
        <v>05</v>
      </c>
      <c r="G227">
        <f>YEAR('Table 9'!I19)</f>
        <v>1989</v>
      </c>
      <c r="H227" t="str">
        <f t="shared" si="9"/>
        <v>1989-05-31</v>
      </c>
      <c r="I227" t="str">
        <f>'Table 9'!B19</f>
        <v>DF</v>
      </c>
      <c r="J227">
        <f t="shared" si="12"/>
        <v>2</v>
      </c>
      <c r="K227">
        <v>9</v>
      </c>
      <c r="L227" t="str">
        <f>VLOOKUP(K227,Seleções!$A$1:$B$33,2,0)</f>
        <v>Denmark</v>
      </c>
      <c r="N227" t="str">
        <f t="shared" si="11"/>
        <v>INSERT INTO Jogador VALUES(226,18,'WASS Daniel','1989-05-31',2,9);</v>
      </c>
    </row>
    <row r="228" spans="2:14" x14ac:dyDescent="0.3">
      <c r="B228">
        <v>227</v>
      </c>
      <c r="C228" s="13">
        <f>'Table 9'!A20</f>
        <v>19</v>
      </c>
      <c r="D228" t="str">
        <f>'Table 9'!C20</f>
        <v>WIND Jonas</v>
      </c>
      <c r="E228" t="str">
        <f>IF(DAY('Table 9'!I20)&lt;10,"0"&amp;DAY('Table 9'!I20),DAY('Table 9'!I20))</f>
        <v>07</v>
      </c>
      <c r="F228" t="str">
        <f>IF(MONTH('Table 9'!I20)&lt;10,"0"&amp;MONTH('Table 9'!I20),MONTH('Table 9'!I20))</f>
        <v>02</v>
      </c>
      <c r="G228">
        <f>YEAR('Table 9'!I20)</f>
        <v>1999</v>
      </c>
      <c r="H228" t="str">
        <f t="shared" si="9"/>
        <v>1999-02-07</v>
      </c>
      <c r="I228" t="str">
        <f>'Table 9'!B20</f>
        <v>FW</v>
      </c>
      <c r="J228">
        <f t="shared" si="12"/>
        <v>4</v>
      </c>
      <c r="K228">
        <v>9</v>
      </c>
      <c r="L228" t="str">
        <f>VLOOKUP(K228,Seleções!$A$1:$B$33,2,0)</f>
        <v>Denmark</v>
      </c>
      <c r="N228" t="str">
        <f t="shared" si="11"/>
        <v>INSERT INTO Jogador VALUES(227,19,'WIND Jonas','1999-02-07',4,9);</v>
      </c>
    </row>
    <row r="229" spans="2:14" x14ac:dyDescent="0.3">
      <c r="B229">
        <v>228</v>
      </c>
      <c r="C229" s="13">
        <f>'Table 9'!A21</f>
        <v>20</v>
      </c>
      <c r="D229" t="str">
        <f>'Table 9'!C21</f>
        <v>YURARY POULSEN Yussuf</v>
      </c>
      <c r="E229">
        <f>IF(DAY('Table 9'!I21)&lt;10,"0"&amp;DAY('Table 9'!I21),DAY('Table 9'!I21))</f>
        <v>15</v>
      </c>
      <c r="F229" t="str">
        <f>IF(MONTH('Table 9'!I21)&lt;10,"0"&amp;MONTH('Table 9'!I21),MONTH('Table 9'!I21))</f>
        <v>06</v>
      </c>
      <c r="G229">
        <f>YEAR('Table 9'!I21)</f>
        <v>1994</v>
      </c>
      <c r="H229" t="str">
        <f t="shared" si="9"/>
        <v>1994-06-15</v>
      </c>
      <c r="I229" t="str">
        <f>'Table 9'!B21</f>
        <v>FW</v>
      </c>
      <c r="J229">
        <f t="shared" si="12"/>
        <v>4</v>
      </c>
      <c r="K229">
        <v>9</v>
      </c>
      <c r="L229" t="str">
        <f>VLOOKUP(K229,Seleções!$A$1:$B$33,2,0)</f>
        <v>Denmark</v>
      </c>
      <c r="N229" t="str">
        <f t="shared" si="11"/>
        <v>INSERT INTO Jogador VALUES(228,20,'YURARY POULSEN Yussuf','1994-06-15',4,9);</v>
      </c>
    </row>
    <row r="230" spans="2:14" x14ac:dyDescent="0.3">
      <c r="B230">
        <v>229</v>
      </c>
      <c r="C230" s="13">
        <f>'Table 9'!A22</f>
        <v>21</v>
      </c>
      <c r="D230" t="str">
        <f>'Table 9'!C22</f>
        <v>CORNELIUS Andreas</v>
      </c>
      <c r="E230">
        <f>IF(DAY('Table 9'!I22)&lt;10,"0"&amp;DAY('Table 9'!I22),DAY('Table 9'!I22))</f>
        <v>16</v>
      </c>
      <c r="F230" t="str">
        <f>IF(MONTH('Table 9'!I22)&lt;10,"0"&amp;MONTH('Table 9'!I22),MONTH('Table 9'!I22))</f>
        <v>03</v>
      </c>
      <c r="G230">
        <f>YEAR('Table 9'!I22)</f>
        <v>1993</v>
      </c>
      <c r="H230" t="str">
        <f t="shared" si="9"/>
        <v>1993-03-16</v>
      </c>
      <c r="I230" t="str">
        <f>'Table 9'!B22</f>
        <v>FW</v>
      </c>
      <c r="J230">
        <f t="shared" si="12"/>
        <v>4</v>
      </c>
      <c r="K230">
        <v>9</v>
      </c>
      <c r="L230" t="str">
        <f>VLOOKUP(K230,Seleções!$A$1:$B$33,2,0)</f>
        <v>Denmark</v>
      </c>
      <c r="N230" t="str">
        <f t="shared" si="11"/>
        <v>INSERT INTO Jogador VALUES(229,21,'CORNELIUS Andreas','1993-03-16',4,9);</v>
      </c>
    </row>
    <row r="231" spans="2:14" x14ac:dyDescent="0.3">
      <c r="B231">
        <v>230</v>
      </c>
      <c r="C231" s="13">
        <f>'Table 9'!A23</f>
        <v>22</v>
      </c>
      <c r="D231" t="str">
        <f>'Table 9'!C23</f>
        <v>RONNOW Frederik</v>
      </c>
      <c r="E231" t="str">
        <f>IF(DAY('Table 9'!I23)&lt;10,"0"&amp;DAY('Table 9'!I23),DAY('Table 9'!I23))</f>
        <v>04</v>
      </c>
      <c r="F231" t="str">
        <f>IF(MONTH('Table 9'!I23)&lt;10,"0"&amp;MONTH('Table 9'!I23),MONTH('Table 9'!I23))</f>
        <v>08</v>
      </c>
      <c r="G231">
        <f>YEAR('Table 9'!I23)</f>
        <v>1992</v>
      </c>
      <c r="H231" t="str">
        <f t="shared" si="9"/>
        <v>1992-08-04</v>
      </c>
      <c r="I231" t="str">
        <f>'Table 9'!B23</f>
        <v>GK</v>
      </c>
      <c r="J231">
        <f t="shared" si="12"/>
        <v>1</v>
      </c>
      <c r="K231">
        <v>9</v>
      </c>
      <c r="L231" t="str">
        <f>VLOOKUP(K231,Seleções!$A$1:$B$33,2,0)</f>
        <v>Denmark</v>
      </c>
      <c r="N231" t="str">
        <f t="shared" si="11"/>
        <v>INSERT INTO Jogador VALUES(230,22,'RONNOW Frederik','1992-08-04',1,9);</v>
      </c>
    </row>
    <row r="232" spans="2:14" x14ac:dyDescent="0.3">
      <c r="B232">
        <v>231</v>
      </c>
      <c r="C232" s="13">
        <f>'Table 9'!A24</f>
        <v>23</v>
      </c>
      <c r="D232" t="str">
        <f>'Table 9'!C24</f>
        <v>HOJBJERG Pierre-Emile</v>
      </c>
      <c r="E232" t="str">
        <f>IF(DAY('Table 9'!I24)&lt;10,"0"&amp;DAY('Table 9'!I24),DAY('Table 9'!I24))</f>
        <v>05</v>
      </c>
      <c r="F232" t="str">
        <f>IF(MONTH('Table 9'!I24)&lt;10,"0"&amp;MONTH('Table 9'!I24),MONTH('Table 9'!I24))</f>
        <v>08</v>
      </c>
      <c r="G232">
        <f>YEAR('Table 9'!I24)</f>
        <v>1995</v>
      </c>
      <c r="H232" t="str">
        <f t="shared" si="9"/>
        <v>1995-08-05</v>
      </c>
      <c r="I232" t="str">
        <f>'Table 9'!B24</f>
        <v>MF</v>
      </c>
      <c r="J232">
        <f t="shared" si="12"/>
        <v>3</v>
      </c>
      <c r="K232">
        <v>9</v>
      </c>
      <c r="L232" t="str">
        <f>VLOOKUP(K232,Seleções!$A$1:$B$33,2,0)</f>
        <v>Denmark</v>
      </c>
      <c r="N232" t="str">
        <f t="shared" si="11"/>
        <v>INSERT INTO Jogador VALUES(231,23,'HOJBJERG Pierre-Emile','1995-08-05',3,9);</v>
      </c>
    </row>
    <row r="233" spans="2:14" x14ac:dyDescent="0.3">
      <c r="B233">
        <v>232</v>
      </c>
      <c r="C233" s="13">
        <f>'Table 9'!A25</f>
        <v>24</v>
      </c>
      <c r="D233" t="str">
        <f>'Table 9'!C25</f>
        <v>SKOV Robert</v>
      </c>
      <c r="E233">
        <f>IF(DAY('Table 9'!I25)&lt;10,"0"&amp;DAY('Table 9'!I25),DAY('Table 9'!I25))</f>
        <v>20</v>
      </c>
      <c r="F233" t="str">
        <f>IF(MONTH('Table 9'!I25)&lt;10,"0"&amp;MONTH('Table 9'!I25),MONTH('Table 9'!I25))</f>
        <v>05</v>
      </c>
      <c r="G233">
        <f>YEAR('Table 9'!I25)</f>
        <v>1996</v>
      </c>
      <c r="H233" t="str">
        <f t="shared" si="9"/>
        <v>1996-05-20</v>
      </c>
      <c r="I233" t="str">
        <f>'Table 9'!B25</f>
        <v>MF</v>
      </c>
      <c r="J233">
        <f t="shared" si="12"/>
        <v>3</v>
      </c>
      <c r="K233">
        <v>9</v>
      </c>
      <c r="L233" t="str">
        <f>VLOOKUP(K233,Seleções!$A$1:$B$33,2,0)</f>
        <v>Denmark</v>
      </c>
      <c r="N233" t="str">
        <f t="shared" si="11"/>
        <v>INSERT INTO Jogador VALUES(232,24,'SKOV Robert','1996-05-20',3,9);</v>
      </c>
    </row>
    <row r="234" spans="2:14" x14ac:dyDescent="0.3">
      <c r="B234">
        <v>233</v>
      </c>
      <c r="C234" s="13">
        <f>'Table 9'!A26</f>
        <v>25</v>
      </c>
      <c r="D234" t="str">
        <f>'Table 9'!C26</f>
        <v>LINDSTROM Jesper</v>
      </c>
      <c r="E234">
        <f>IF(DAY('Table 9'!I26)&lt;10,"0"&amp;DAY('Table 9'!I26),DAY('Table 9'!I26))</f>
        <v>29</v>
      </c>
      <c r="F234" t="str">
        <f>IF(MONTH('Table 9'!I26)&lt;10,"0"&amp;MONTH('Table 9'!I26),MONTH('Table 9'!I26))</f>
        <v>02</v>
      </c>
      <c r="G234">
        <f>YEAR('Table 9'!I26)</f>
        <v>2000</v>
      </c>
      <c r="H234" t="str">
        <f t="shared" si="9"/>
        <v>2000-02-29</v>
      </c>
      <c r="I234" t="str">
        <f>'Table 9'!B26</f>
        <v>MF</v>
      </c>
      <c r="J234">
        <f t="shared" si="12"/>
        <v>3</v>
      </c>
      <c r="K234">
        <v>9</v>
      </c>
      <c r="L234" t="str">
        <f>VLOOKUP(K234,Seleções!$A$1:$B$33,2,0)</f>
        <v>Denmark</v>
      </c>
      <c r="N234" t="str">
        <f t="shared" si="11"/>
        <v>INSERT INTO Jogador VALUES(233,25,'LINDSTROM Jesper','2000-02-29',3,9);</v>
      </c>
    </row>
    <row r="235" spans="2:14" x14ac:dyDescent="0.3">
      <c r="B235">
        <v>234</v>
      </c>
      <c r="C235" s="13">
        <f>'Table 9'!A27</f>
        <v>26</v>
      </c>
      <c r="D235" t="str">
        <f>'Table 9'!C27</f>
        <v>BAH Alexander</v>
      </c>
      <c r="E235" t="str">
        <f>IF(DAY('Table 9'!I27)&lt;10,"0"&amp;DAY('Table 9'!I27),DAY('Table 9'!I27))</f>
        <v>09</v>
      </c>
      <c r="F235">
        <f>IF(MONTH('Table 9'!I27)&lt;10,"0"&amp;MONTH('Table 9'!I27),MONTH('Table 9'!I27))</f>
        <v>12</v>
      </c>
      <c r="G235">
        <f>YEAR('Table 9'!I27)</f>
        <v>1997</v>
      </c>
      <c r="H235" t="str">
        <f t="shared" si="9"/>
        <v>1997-12-09</v>
      </c>
      <c r="I235" t="str">
        <f>'Table 9'!B27</f>
        <v>DF</v>
      </c>
      <c r="J235">
        <f t="shared" si="12"/>
        <v>2</v>
      </c>
      <c r="K235">
        <v>9</v>
      </c>
      <c r="L235" t="str">
        <f>VLOOKUP(K235,Seleções!$A$1:$B$33,2,0)</f>
        <v>Denmark</v>
      </c>
      <c r="N235" t="str">
        <f t="shared" si="11"/>
        <v>INSERT INTO Jogador VALUES(234,26,'BAH Alexander','1997-12-09',2,9);</v>
      </c>
    </row>
    <row r="236" spans="2:14" x14ac:dyDescent="0.3">
      <c r="B236">
        <v>235</v>
      </c>
      <c r="C236" s="13">
        <f>'Table 10'!A2</f>
        <v>1</v>
      </c>
      <c r="D236" t="str">
        <f>'Table 10'!C2</f>
        <v>GALINDEZ Hernan</v>
      </c>
      <c r="E236">
        <f>IF(DAY('Table 10'!H2)&lt;10,"0"&amp;DAY('Table 10'!H2),DAY('Table 10'!H2))</f>
        <v>30</v>
      </c>
      <c r="F236" t="str">
        <f>IF(MONTH('Table 10'!H2)&lt;10,"0"&amp;MONTH('Table 10'!H2),MONTH('Table 10'!H2))</f>
        <v>03</v>
      </c>
      <c r="G236">
        <f>YEAR('Table 10'!H2)</f>
        <v>1987</v>
      </c>
      <c r="H236" t="str">
        <f t="shared" si="9"/>
        <v>1987-03-30</v>
      </c>
      <c r="I236" t="str">
        <f>'Table 10'!B2</f>
        <v>GK</v>
      </c>
      <c r="J236">
        <f t="shared" si="10"/>
        <v>1</v>
      </c>
      <c r="K236">
        <v>10</v>
      </c>
      <c r="L236" t="str">
        <f>VLOOKUP(K236,Seleções!$A$1:$B$33,2,0)</f>
        <v>Ecuador</v>
      </c>
      <c r="N236" t="str">
        <f t="shared" si="11"/>
        <v>INSERT INTO Jogador VALUES(235,1,'GALINDEZ Hernan','1987-03-30',1,10);</v>
      </c>
    </row>
    <row r="237" spans="2:14" x14ac:dyDescent="0.3">
      <c r="B237">
        <v>236</v>
      </c>
      <c r="C237" s="13">
        <f>'Table 10'!A3</f>
        <v>2</v>
      </c>
      <c r="D237" t="str">
        <f>'Table 10'!C3</f>
        <v>TORRES Felix</v>
      </c>
      <c r="E237">
        <f>IF(DAY('Table 10'!H3)&lt;10,"0"&amp;DAY('Table 10'!H3),DAY('Table 10'!H3))</f>
        <v>11</v>
      </c>
      <c r="F237" t="str">
        <f>IF(MONTH('Table 10'!H3)&lt;10,"0"&amp;MONTH('Table 10'!H3),MONTH('Table 10'!H3))</f>
        <v>01</v>
      </c>
      <c r="G237">
        <f>YEAR('Table 10'!H3)</f>
        <v>1997</v>
      </c>
      <c r="H237" t="str">
        <f t="shared" si="9"/>
        <v>1997-01-11</v>
      </c>
      <c r="I237" t="str">
        <f>'Table 10'!B3</f>
        <v>DF</v>
      </c>
      <c r="J237">
        <f t="shared" si="10"/>
        <v>2</v>
      </c>
      <c r="K237">
        <v>10</v>
      </c>
      <c r="L237" t="str">
        <f>VLOOKUP(K237,Seleções!$A$1:$B$33,2,0)</f>
        <v>Ecuador</v>
      </c>
      <c r="N237" t="str">
        <f t="shared" si="11"/>
        <v>INSERT INTO Jogador VALUES(236,2,'TORRES Felix','1997-01-11',2,10);</v>
      </c>
    </row>
    <row r="238" spans="2:14" x14ac:dyDescent="0.3">
      <c r="B238">
        <v>237</v>
      </c>
      <c r="C238" s="13">
        <f>'Table 10'!A4</f>
        <v>3</v>
      </c>
      <c r="D238" t="str">
        <f>'Table 10'!C4</f>
        <v>HINCAPIE Piero</v>
      </c>
      <c r="E238" t="str">
        <f>IF(DAY('Table 10'!H4)&lt;10,"0"&amp;DAY('Table 10'!H4),DAY('Table 10'!H4))</f>
        <v>09</v>
      </c>
      <c r="F238" t="str">
        <f>IF(MONTH('Table 10'!H4)&lt;10,"0"&amp;MONTH('Table 10'!H4),MONTH('Table 10'!H4))</f>
        <v>01</v>
      </c>
      <c r="G238">
        <f>YEAR('Table 10'!H4)</f>
        <v>2002</v>
      </c>
      <c r="H238" t="str">
        <f t="shared" si="9"/>
        <v>2002-01-09</v>
      </c>
      <c r="I238" t="str">
        <f>'Table 10'!B4</f>
        <v>DF</v>
      </c>
      <c r="J238">
        <f t="shared" si="10"/>
        <v>2</v>
      </c>
      <c r="K238">
        <v>10</v>
      </c>
      <c r="L238" t="str">
        <f>VLOOKUP(K238,Seleções!$A$1:$B$33,2,0)</f>
        <v>Ecuador</v>
      </c>
      <c r="N238" t="str">
        <f t="shared" si="11"/>
        <v>INSERT INTO Jogador VALUES(237,3,'HINCAPIE Piero','2002-01-09',2,10);</v>
      </c>
    </row>
    <row r="239" spans="2:14" x14ac:dyDescent="0.3">
      <c r="B239">
        <v>238</v>
      </c>
      <c r="C239" s="13">
        <f>'Table 10'!A5</f>
        <v>4</v>
      </c>
      <c r="D239" t="str">
        <f>'Table 10'!C5</f>
        <v>ARBOLEDA Robert</v>
      </c>
      <c r="E239">
        <f>IF(DAY('Table 10'!H5)&lt;10,"0"&amp;DAY('Table 10'!H5),DAY('Table 10'!H5))</f>
        <v>22</v>
      </c>
      <c r="F239">
        <f>IF(MONTH('Table 10'!H5)&lt;10,"0"&amp;MONTH('Table 10'!H5),MONTH('Table 10'!H5))</f>
        <v>10</v>
      </c>
      <c r="G239">
        <f>YEAR('Table 10'!H5)</f>
        <v>1991</v>
      </c>
      <c r="H239" t="str">
        <f t="shared" si="9"/>
        <v>1991-10-22</v>
      </c>
      <c r="I239" t="str">
        <f>'Table 10'!B5</f>
        <v>DF</v>
      </c>
      <c r="J239">
        <f t="shared" si="10"/>
        <v>2</v>
      </c>
      <c r="K239">
        <v>10</v>
      </c>
      <c r="L239" t="str">
        <f>VLOOKUP(K239,Seleções!$A$1:$B$33,2,0)</f>
        <v>Ecuador</v>
      </c>
      <c r="N239" t="str">
        <f t="shared" si="11"/>
        <v>INSERT INTO Jogador VALUES(238,4,'ARBOLEDA Robert','1991-10-22',2,10);</v>
      </c>
    </row>
    <row r="240" spans="2:14" x14ac:dyDescent="0.3">
      <c r="B240">
        <v>239</v>
      </c>
      <c r="C240" s="13">
        <f>'Table 10'!A6</f>
        <v>5</v>
      </c>
      <c r="D240" t="str">
        <f>'Table 10'!C6</f>
        <v>CIFUENTES Jose</v>
      </c>
      <c r="E240">
        <f>IF(DAY('Table 10'!H6)&lt;10,"0"&amp;DAY('Table 10'!H6),DAY('Table 10'!H6))</f>
        <v>12</v>
      </c>
      <c r="F240" t="str">
        <f>IF(MONTH('Table 10'!H6)&lt;10,"0"&amp;MONTH('Table 10'!H6),MONTH('Table 10'!H6))</f>
        <v>03</v>
      </c>
      <c r="G240">
        <f>YEAR('Table 10'!H6)</f>
        <v>1999</v>
      </c>
      <c r="H240" t="str">
        <f t="shared" si="9"/>
        <v>1999-03-12</v>
      </c>
      <c r="I240" t="str">
        <f>'Table 10'!B6</f>
        <v>MF</v>
      </c>
      <c r="J240">
        <f t="shared" si="10"/>
        <v>3</v>
      </c>
      <c r="K240">
        <v>10</v>
      </c>
      <c r="L240" t="str">
        <f>VLOOKUP(K240,Seleções!$A$1:$B$33,2,0)</f>
        <v>Ecuador</v>
      </c>
      <c r="N240" t="str">
        <f t="shared" si="11"/>
        <v>INSERT INTO Jogador VALUES(239,5,'CIFUENTES Jose','1999-03-12',3,10);</v>
      </c>
    </row>
    <row r="241" spans="2:14" x14ac:dyDescent="0.3">
      <c r="B241">
        <v>240</v>
      </c>
      <c r="C241" s="13">
        <f>'Table 10'!A7</f>
        <v>6</v>
      </c>
      <c r="D241" t="str">
        <f>'Table 10'!C7</f>
        <v>PACHO William</v>
      </c>
      <c r="E241">
        <f>IF(DAY('Table 10'!H7)&lt;10,"0"&amp;DAY('Table 10'!H7),DAY('Table 10'!H7))</f>
        <v>16</v>
      </c>
      <c r="F241">
        <f>IF(MONTH('Table 10'!H7)&lt;10,"0"&amp;MONTH('Table 10'!H7),MONTH('Table 10'!H7))</f>
        <v>10</v>
      </c>
      <c r="G241">
        <f>YEAR('Table 10'!H7)</f>
        <v>2001</v>
      </c>
      <c r="H241" t="str">
        <f t="shared" si="9"/>
        <v>2001-10-16</v>
      </c>
      <c r="I241" t="str">
        <f>'Table 10'!B7</f>
        <v>DF</v>
      </c>
      <c r="J241">
        <f t="shared" si="10"/>
        <v>2</v>
      </c>
      <c r="K241">
        <v>10</v>
      </c>
      <c r="L241" t="str">
        <f>VLOOKUP(K241,Seleções!$A$1:$B$33,2,0)</f>
        <v>Ecuador</v>
      </c>
      <c r="N241" t="str">
        <f t="shared" si="11"/>
        <v>INSERT INTO Jogador VALUES(240,6,'PACHO William','2001-10-16',2,10);</v>
      </c>
    </row>
    <row r="242" spans="2:14" x14ac:dyDescent="0.3">
      <c r="B242">
        <v>241</v>
      </c>
      <c r="C242" s="13">
        <f>'Table 10'!A8</f>
        <v>7</v>
      </c>
      <c r="D242" t="str">
        <f>'Table 10'!C8</f>
        <v>ESTUPINAN Pervis</v>
      </c>
      <c r="E242">
        <f>IF(DAY('Table 10'!H8)&lt;10,"0"&amp;DAY('Table 10'!H8),DAY('Table 10'!H8))</f>
        <v>21</v>
      </c>
      <c r="F242" t="str">
        <f>IF(MONTH('Table 10'!H8)&lt;10,"0"&amp;MONTH('Table 10'!H8),MONTH('Table 10'!H8))</f>
        <v>01</v>
      </c>
      <c r="G242">
        <f>YEAR('Table 10'!H8)</f>
        <v>1998</v>
      </c>
      <c r="H242" t="str">
        <f t="shared" si="9"/>
        <v>1998-01-21</v>
      </c>
      <c r="I242" t="str">
        <f>'Table 10'!B8</f>
        <v>DF</v>
      </c>
      <c r="J242">
        <f t="shared" si="10"/>
        <v>2</v>
      </c>
      <c r="K242">
        <v>10</v>
      </c>
      <c r="L242" t="str">
        <f>VLOOKUP(K242,Seleções!$A$1:$B$33,2,0)</f>
        <v>Ecuador</v>
      </c>
      <c r="N242" t="str">
        <f t="shared" si="11"/>
        <v>INSERT INTO Jogador VALUES(241,7,'ESTUPINAN Pervis','1998-01-21',2,10);</v>
      </c>
    </row>
    <row r="243" spans="2:14" x14ac:dyDescent="0.3">
      <c r="B243">
        <v>242</v>
      </c>
      <c r="C243" s="13">
        <f>'Table 10'!A9</f>
        <v>8</v>
      </c>
      <c r="D243" t="str">
        <f>'Table 10'!C9</f>
        <v>GRUEZO Carlos</v>
      </c>
      <c r="E243">
        <f>IF(DAY('Table 10'!H9)&lt;10,"0"&amp;DAY('Table 10'!H9),DAY('Table 10'!H9))</f>
        <v>19</v>
      </c>
      <c r="F243" t="str">
        <f>IF(MONTH('Table 10'!H9)&lt;10,"0"&amp;MONTH('Table 10'!H9),MONTH('Table 10'!H9))</f>
        <v>04</v>
      </c>
      <c r="G243">
        <f>YEAR('Table 10'!H9)</f>
        <v>1995</v>
      </c>
      <c r="H243" t="str">
        <f t="shared" si="9"/>
        <v>1995-04-19</v>
      </c>
      <c r="I243" t="str">
        <f>'Table 10'!B9</f>
        <v>MF</v>
      </c>
      <c r="J243">
        <f t="shared" si="10"/>
        <v>3</v>
      </c>
      <c r="K243">
        <v>10</v>
      </c>
      <c r="L243" t="str">
        <f>VLOOKUP(K243,Seleções!$A$1:$B$33,2,0)</f>
        <v>Ecuador</v>
      </c>
      <c r="N243" t="str">
        <f t="shared" si="11"/>
        <v>INSERT INTO Jogador VALUES(242,8,'GRUEZO Carlos','1995-04-19',3,10);</v>
      </c>
    </row>
    <row r="244" spans="2:14" x14ac:dyDescent="0.3">
      <c r="B244">
        <v>243</v>
      </c>
      <c r="C244" s="13">
        <f>'Table 10'!A10</f>
        <v>9</v>
      </c>
      <c r="D244" t="str">
        <f>'Table 10'!C10</f>
        <v>PRECIADO Ayrton</v>
      </c>
      <c r="E244">
        <f>IF(DAY('Table 10'!H10)&lt;10,"0"&amp;DAY('Table 10'!H10),DAY('Table 10'!H10))</f>
        <v>17</v>
      </c>
      <c r="F244" t="str">
        <f>IF(MONTH('Table 10'!H10)&lt;10,"0"&amp;MONTH('Table 10'!H10),MONTH('Table 10'!H10))</f>
        <v>07</v>
      </c>
      <c r="G244">
        <f>YEAR('Table 10'!H10)</f>
        <v>1994</v>
      </c>
      <c r="H244" t="str">
        <f t="shared" si="9"/>
        <v>1994-07-17</v>
      </c>
      <c r="I244" t="str">
        <f>'Table 10'!B10</f>
        <v>MF</v>
      </c>
      <c r="J244">
        <f t="shared" si="10"/>
        <v>3</v>
      </c>
      <c r="K244">
        <v>10</v>
      </c>
      <c r="L244" t="str">
        <f>VLOOKUP(K244,Seleções!$A$1:$B$33,2,0)</f>
        <v>Ecuador</v>
      </c>
      <c r="N244" t="str">
        <f t="shared" si="11"/>
        <v>INSERT INTO Jogador VALUES(243,9,'PRECIADO Ayrton','1994-07-17',3,10);</v>
      </c>
    </row>
    <row r="245" spans="2:14" x14ac:dyDescent="0.3">
      <c r="B245">
        <v>244</v>
      </c>
      <c r="C245" s="13">
        <f>'Table 10'!A11</f>
        <v>10</v>
      </c>
      <c r="D245" t="str">
        <f>'Table 10'!C11</f>
        <v>IBARRA Romario</v>
      </c>
      <c r="E245">
        <f>IF(DAY('Table 10'!H11)&lt;10,"0"&amp;DAY('Table 10'!H11),DAY('Table 10'!H11))</f>
        <v>24</v>
      </c>
      <c r="F245" t="str">
        <f>IF(MONTH('Table 10'!H11)&lt;10,"0"&amp;MONTH('Table 10'!H11),MONTH('Table 10'!H11))</f>
        <v>09</v>
      </c>
      <c r="G245">
        <f>YEAR('Table 10'!H11)</f>
        <v>1994</v>
      </c>
      <c r="H245" t="str">
        <f t="shared" si="9"/>
        <v>1994-09-24</v>
      </c>
      <c r="I245" t="str">
        <f>'Table 10'!B11</f>
        <v>MF</v>
      </c>
      <c r="J245">
        <f t="shared" si="10"/>
        <v>3</v>
      </c>
      <c r="K245">
        <v>10</v>
      </c>
      <c r="L245" t="str">
        <f>VLOOKUP(K245,Seleções!$A$1:$B$33,2,0)</f>
        <v>Ecuador</v>
      </c>
      <c r="N245" t="str">
        <f t="shared" si="11"/>
        <v>INSERT INTO Jogador VALUES(244,10,'IBARRA Romario','1994-09-24',3,10);</v>
      </c>
    </row>
    <row r="246" spans="2:14" x14ac:dyDescent="0.3">
      <c r="B246">
        <v>245</v>
      </c>
      <c r="C246" s="13">
        <f>'Table 10'!A12</f>
        <v>11</v>
      </c>
      <c r="D246" t="str">
        <f>'Table 10'!C12</f>
        <v>ESTRADA Michael</v>
      </c>
      <c r="E246" t="str">
        <f>IF(DAY('Table 10'!H12)&lt;10,"0"&amp;DAY('Table 10'!H12),DAY('Table 10'!H12))</f>
        <v>07</v>
      </c>
      <c r="F246" t="str">
        <f>IF(MONTH('Table 10'!H12)&lt;10,"0"&amp;MONTH('Table 10'!H12),MONTH('Table 10'!H12))</f>
        <v>04</v>
      </c>
      <c r="G246">
        <f>YEAR('Table 10'!H12)</f>
        <v>1996</v>
      </c>
      <c r="H246" t="str">
        <f t="shared" si="9"/>
        <v>1996-04-07</v>
      </c>
      <c r="I246" t="str">
        <f>'Table 10'!B12</f>
        <v>FW</v>
      </c>
      <c r="J246">
        <f t="shared" si="10"/>
        <v>4</v>
      </c>
      <c r="K246">
        <v>10</v>
      </c>
      <c r="L246" t="str">
        <f>VLOOKUP(K246,Seleções!$A$1:$B$33,2,0)</f>
        <v>Ecuador</v>
      </c>
      <c r="N246" t="str">
        <f t="shared" si="11"/>
        <v>INSERT INTO Jogador VALUES(245,11,'ESTRADA Michael','1996-04-07',4,10);</v>
      </c>
    </row>
    <row r="247" spans="2:14" x14ac:dyDescent="0.3">
      <c r="B247">
        <v>246</v>
      </c>
      <c r="C247" s="13">
        <f>'Table 10'!A13</f>
        <v>12</v>
      </c>
      <c r="D247" t="str">
        <f>'Table 10'!C13</f>
        <v>RAMIREZ Moises</v>
      </c>
      <c r="E247" t="str">
        <f>IF(DAY('Table 10'!H13)&lt;10,"0"&amp;DAY('Table 10'!H13),DAY('Table 10'!H13))</f>
        <v>09</v>
      </c>
      <c r="F247" t="str">
        <f>IF(MONTH('Table 10'!H13)&lt;10,"0"&amp;MONTH('Table 10'!H13),MONTH('Table 10'!H13))</f>
        <v>09</v>
      </c>
      <c r="G247">
        <f>YEAR('Table 10'!H13)</f>
        <v>2000</v>
      </c>
      <c r="H247" t="str">
        <f t="shared" si="9"/>
        <v>2000-09-09</v>
      </c>
      <c r="I247" t="str">
        <f>'Table 10'!B13</f>
        <v>GK</v>
      </c>
      <c r="J247">
        <f t="shared" si="10"/>
        <v>1</v>
      </c>
      <c r="K247">
        <v>10</v>
      </c>
      <c r="L247" t="str">
        <f>VLOOKUP(K247,Seleções!$A$1:$B$33,2,0)</f>
        <v>Ecuador</v>
      </c>
      <c r="N247" t="str">
        <f t="shared" si="11"/>
        <v>INSERT INTO Jogador VALUES(246,12,'RAMIREZ Moises','2000-09-09',1,10);</v>
      </c>
    </row>
    <row r="248" spans="2:14" x14ac:dyDescent="0.3">
      <c r="B248">
        <v>247</v>
      </c>
      <c r="C248" s="13">
        <f>'Table 10'!A14</f>
        <v>13</v>
      </c>
      <c r="D248" t="str">
        <f>'Table 10'!C14</f>
        <v>VALENCIA Enner</v>
      </c>
      <c r="E248" t="str">
        <f>IF(DAY('Table 10'!H14)&lt;10,"0"&amp;DAY('Table 10'!H14),DAY('Table 10'!H14))</f>
        <v>04</v>
      </c>
      <c r="F248">
        <f>IF(MONTH('Table 10'!H14)&lt;10,"0"&amp;MONTH('Table 10'!H14),MONTH('Table 10'!H14))</f>
        <v>11</v>
      </c>
      <c r="G248">
        <f>YEAR('Table 10'!H14)</f>
        <v>1989</v>
      </c>
      <c r="H248" t="str">
        <f t="shared" si="9"/>
        <v>1989-11-04</v>
      </c>
      <c r="I248" t="str">
        <f>'Table 10'!B14</f>
        <v>FW</v>
      </c>
      <c r="J248">
        <f t="shared" si="10"/>
        <v>4</v>
      </c>
      <c r="K248">
        <v>10</v>
      </c>
      <c r="L248" t="str">
        <f>VLOOKUP(K248,Seleções!$A$1:$B$33,2,0)</f>
        <v>Ecuador</v>
      </c>
      <c r="N248" t="str">
        <f t="shared" si="11"/>
        <v>INSERT INTO Jogador VALUES(247,13,'VALENCIA Enner','1989-11-04',4,10);</v>
      </c>
    </row>
    <row r="249" spans="2:14" x14ac:dyDescent="0.3">
      <c r="B249">
        <v>248</v>
      </c>
      <c r="C249" s="13">
        <f>'Table 10'!A15</f>
        <v>14</v>
      </c>
      <c r="D249" t="str">
        <f>'Table 10'!C15</f>
        <v>ARREAGA Xavier</v>
      </c>
      <c r="E249">
        <f>IF(DAY('Table 10'!H15)&lt;10,"0"&amp;DAY('Table 10'!H15),DAY('Table 10'!H15))</f>
        <v>28</v>
      </c>
      <c r="F249" t="str">
        <f>IF(MONTH('Table 10'!H15)&lt;10,"0"&amp;MONTH('Table 10'!H15),MONTH('Table 10'!H15))</f>
        <v>09</v>
      </c>
      <c r="G249">
        <f>YEAR('Table 10'!H15)</f>
        <v>1994</v>
      </c>
      <c r="H249" t="str">
        <f t="shared" si="9"/>
        <v>1994-09-28</v>
      </c>
      <c r="I249" t="str">
        <f>'Table 10'!B15</f>
        <v>DF</v>
      </c>
      <c r="J249">
        <f t="shared" si="10"/>
        <v>2</v>
      </c>
      <c r="K249">
        <v>10</v>
      </c>
      <c r="L249" t="str">
        <f>VLOOKUP(K249,Seleções!$A$1:$B$33,2,0)</f>
        <v>Ecuador</v>
      </c>
      <c r="N249" t="str">
        <f t="shared" si="11"/>
        <v>INSERT INTO Jogador VALUES(248,14,'ARREAGA Xavier','1994-09-28',2,10);</v>
      </c>
    </row>
    <row r="250" spans="2:14" x14ac:dyDescent="0.3">
      <c r="B250">
        <v>249</v>
      </c>
      <c r="C250" s="13">
        <f>'Table 10'!A16</f>
        <v>15</v>
      </c>
      <c r="D250" t="str">
        <f>'Table 10'!C16</f>
        <v>MENA Angel</v>
      </c>
      <c r="E250">
        <f>IF(DAY('Table 10'!H16)&lt;10,"0"&amp;DAY('Table 10'!H16),DAY('Table 10'!H16))</f>
        <v>21</v>
      </c>
      <c r="F250" t="str">
        <f>IF(MONTH('Table 10'!H16)&lt;10,"0"&amp;MONTH('Table 10'!H16),MONTH('Table 10'!H16))</f>
        <v>01</v>
      </c>
      <c r="G250">
        <f>YEAR('Table 10'!H16)</f>
        <v>1988</v>
      </c>
      <c r="H250" t="str">
        <f t="shared" si="9"/>
        <v>1988-01-21</v>
      </c>
      <c r="I250" t="str">
        <f>'Table 10'!B16</f>
        <v>MF</v>
      </c>
      <c r="J250">
        <f t="shared" si="10"/>
        <v>3</v>
      </c>
      <c r="K250">
        <v>10</v>
      </c>
      <c r="L250" t="str">
        <f>VLOOKUP(K250,Seleções!$A$1:$B$33,2,0)</f>
        <v>Ecuador</v>
      </c>
      <c r="N250" t="str">
        <f t="shared" si="11"/>
        <v>INSERT INTO Jogador VALUES(249,15,'MENA Angel','1988-01-21',3,10);</v>
      </c>
    </row>
    <row r="251" spans="2:14" x14ac:dyDescent="0.3">
      <c r="B251">
        <v>250</v>
      </c>
      <c r="C251" s="13">
        <f>'Table 10'!A17</f>
        <v>16</v>
      </c>
      <c r="D251" t="str">
        <f>'Table 10'!C17</f>
        <v>SARMIENTO Jeremy</v>
      </c>
      <c r="E251">
        <f>IF(DAY('Table 10'!H17)&lt;10,"0"&amp;DAY('Table 10'!H17),DAY('Table 10'!H17))</f>
        <v>16</v>
      </c>
      <c r="F251" t="str">
        <f>IF(MONTH('Table 10'!H17)&lt;10,"0"&amp;MONTH('Table 10'!H17),MONTH('Table 10'!H17))</f>
        <v>06</v>
      </c>
      <c r="G251">
        <f>YEAR('Table 10'!H17)</f>
        <v>2002</v>
      </c>
      <c r="H251" t="str">
        <f t="shared" si="9"/>
        <v>2002-06-16</v>
      </c>
      <c r="I251" t="str">
        <f>'Table 10'!B17</f>
        <v>MF</v>
      </c>
      <c r="J251">
        <f t="shared" si="10"/>
        <v>3</v>
      </c>
      <c r="K251">
        <v>10</v>
      </c>
      <c r="L251" t="str">
        <f>VLOOKUP(K251,Seleções!$A$1:$B$33,2,0)</f>
        <v>Ecuador</v>
      </c>
      <c r="N251" t="str">
        <f t="shared" si="11"/>
        <v>INSERT INTO Jogador VALUES(250,16,'SARMIENTO Jeremy','2002-06-16',3,10);</v>
      </c>
    </row>
    <row r="252" spans="2:14" x14ac:dyDescent="0.3">
      <c r="B252">
        <v>251</v>
      </c>
      <c r="C252" s="13">
        <f>'Table 10'!A18</f>
        <v>17</v>
      </c>
      <c r="D252" t="str">
        <f>'Table 10'!C18</f>
        <v>PRECIADO Angelo</v>
      </c>
      <c r="E252">
        <f>IF(DAY('Table 10'!H18)&lt;10,"0"&amp;DAY('Table 10'!H18),DAY('Table 10'!H18))</f>
        <v>18</v>
      </c>
      <c r="F252" t="str">
        <f>IF(MONTH('Table 10'!H18)&lt;10,"0"&amp;MONTH('Table 10'!H18),MONTH('Table 10'!H18))</f>
        <v>02</v>
      </c>
      <c r="G252">
        <f>YEAR('Table 10'!H18)</f>
        <v>1998</v>
      </c>
      <c r="H252" t="str">
        <f t="shared" si="9"/>
        <v>1998-02-18</v>
      </c>
      <c r="I252" t="str">
        <f>'Table 10'!B18</f>
        <v>DF</v>
      </c>
      <c r="J252">
        <f t="shared" si="10"/>
        <v>2</v>
      </c>
      <c r="K252">
        <v>10</v>
      </c>
      <c r="L252" t="str">
        <f>VLOOKUP(K252,Seleções!$A$1:$B$33,2,0)</f>
        <v>Ecuador</v>
      </c>
      <c r="N252" t="str">
        <f t="shared" si="11"/>
        <v>INSERT INTO Jogador VALUES(251,17,'PRECIADO Angelo','1998-02-18',2,10);</v>
      </c>
    </row>
    <row r="253" spans="2:14" x14ac:dyDescent="0.3">
      <c r="B253">
        <v>252</v>
      </c>
      <c r="C253" s="13">
        <f>'Table 10'!A19</f>
        <v>18</v>
      </c>
      <c r="D253" t="str">
        <f>'Table 10'!C19</f>
        <v>PALACIOS Diego</v>
      </c>
      <c r="E253">
        <f>IF(DAY('Table 10'!H19)&lt;10,"0"&amp;DAY('Table 10'!H19),DAY('Table 10'!H19))</f>
        <v>12</v>
      </c>
      <c r="F253" t="str">
        <f>IF(MONTH('Table 10'!H19)&lt;10,"0"&amp;MONTH('Table 10'!H19),MONTH('Table 10'!H19))</f>
        <v>07</v>
      </c>
      <c r="G253">
        <f>YEAR('Table 10'!H19)</f>
        <v>1999</v>
      </c>
      <c r="H253" t="str">
        <f t="shared" si="9"/>
        <v>1999-07-12</v>
      </c>
      <c r="I253" t="str">
        <f>'Table 10'!B19</f>
        <v>DF</v>
      </c>
      <c r="J253">
        <f t="shared" si="10"/>
        <v>2</v>
      </c>
      <c r="K253">
        <v>10</v>
      </c>
      <c r="L253" t="str">
        <f>VLOOKUP(K253,Seleções!$A$1:$B$33,2,0)</f>
        <v>Ecuador</v>
      </c>
      <c r="N253" t="str">
        <f t="shared" si="11"/>
        <v>INSERT INTO Jogador VALUES(252,18,'PALACIOS Diego','1999-07-12',2,10);</v>
      </c>
    </row>
    <row r="254" spans="2:14" x14ac:dyDescent="0.3">
      <c r="B254">
        <v>253</v>
      </c>
      <c r="C254" s="13">
        <f>'Table 10'!A20</f>
        <v>19</v>
      </c>
      <c r="D254" t="str">
        <f>'Table 10'!C20</f>
        <v>PLATA Gonzalo</v>
      </c>
      <c r="E254" t="str">
        <f>IF(DAY('Table 10'!H20)&lt;10,"0"&amp;DAY('Table 10'!H20),DAY('Table 10'!H20))</f>
        <v>01</v>
      </c>
      <c r="F254">
        <f>IF(MONTH('Table 10'!H20)&lt;10,"0"&amp;MONTH('Table 10'!H20),MONTH('Table 10'!H20))</f>
        <v>11</v>
      </c>
      <c r="G254">
        <f>YEAR('Table 10'!H20)</f>
        <v>2000</v>
      </c>
      <c r="H254" t="str">
        <f t="shared" si="9"/>
        <v>2000-11-01</v>
      </c>
      <c r="I254" t="str">
        <f>'Table 10'!B20</f>
        <v>MF</v>
      </c>
      <c r="J254">
        <f t="shared" si="10"/>
        <v>3</v>
      </c>
      <c r="K254">
        <v>10</v>
      </c>
      <c r="L254" t="str">
        <f>VLOOKUP(K254,Seleções!$A$1:$B$33,2,0)</f>
        <v>Ecuador</v>
      </c>
      <c r="N254" t="str">
        <f t="shared" si="11"/>
        <v>INSERT INTO Jogador VALUES(253,19,'PLATA Gonzalo','2000-11-01',3,10);</v>
      </c>
    </row>
    <row r="255" spans="2:14" x14ac:dyDescent="0.3">
      <c r="B255">
        <v>254</v>
      </c>
      <c r="C255" s="13">
        <f>'Table 10'!A21</f>
        <v>20</v>
      </c>
      <c r="D255" t="str">
        <f>'Table 10'!C21</f>
        <v>MENDEZ Jhegson</v>
      </c>
      <c r="E255">
        <f>IF(DAY('Table 10'!H21)&lt;10,"0"&amp;DAY('Table 10'!H21),DAY('Table 10'!H21))</f>
        <v>26</v>
      </c>
      <c r="F255" t="str">
        <f>IF(MONTH('Table 10'!H21)&lt;10,"0"&amp;MONTH('Table 10'!H21),MONTH('Table 10'!H21))</f>
        <v>04</v>
      </c>
      <c r="G255">
        <f>YEAR('Table 10'!H21)</f>
        <v>1997</v>
      </c>
      <c r="H255" t="str">
        <f t="shared" si="9"/>
        <v>1997-04-26</v>
      </c>
      <c r="I255" t="str">
        <f>'Table 10'!B21</f>
        <v>MF</v>
      </c>
      <c r="J255">
        <f t="shared" si="10"/>
        <v>3</v>
      </c>
      <c r="K255">
        <v>10</v>
      </c>
      <c r="L255" t="str">
        <f>VLOOKUP(K255,Seleções!$A$1:$B$33,2,0)</f>
        <v>Ecuador</v>
      </c>
      <c r="N255" t="str">
        <f t="shared" si="11"/>
        <v>INSERT INTO Jogador VALUES(254,20,'MENDEZ Jhegson','1997-04-26',3,10);</v>
      </c>
    </row>
    <row r="256" spans="2:14" x14ac:dyDescent="0.3">
      <c r="B256">
        <v>255</v>
      </c>
      <c r="C256" s="13">
        <f>'Table 10'!A22</f>
        <v>21</v>
      </c>
      <c r="D256" t="str">
        <f>'Table 10'!C22</f>
        <v>FRANCO Alan</v>
      </c>
      <c r="E256">
        <f>IF(DAY('Table 10'!H22)&lt;10,"0"&amp;DAY('Table 10'!H22),DAY('Table 10'!H22))</f>
        <v>21</v>
      </c>
      <c r="F256" t="str">
        <f>IF(MONTH('Table 10'!H22)&lt;10,"0"&amp;MONTH('Table 10'!H22),MONTH('Table 10'!H22))</f>
        <v>08</v>
      </c>
      <c r="G256">
        <f>YEAR('Table 10'!H22)</f>
        <v>1998</v>
      </c>
      <c r="H256" t="str">
        <f t="shared" si="9"/>
        <v>1998-08-21</v>
      </c>
      <c r="I256" t="str">
        <f>'Table 10'!B22</f>
        <v>MF</v>
      </c>
      <c r="J256">
        <f t="shared" si="10"/>
        <v>3</v>
      </c>
      <c r="K256">
        <v>10</v>
      </c>
      <c r="L256" t="str">
        <f>VLOOKUP(K256,Seleções!$A$1:$B$33,2,0)</f>
        <v>Ecuador</v>
      </c>
      <c r="N256" t="str">
        <f t="shared" si="11"/>
        <v>INSERT INTO Jogador VALUES(255,21,'FRANCO Alan','1998-08-21',3,10);</v>
      </c>
    </row>
    <row r="257" spans="2:14" x14ac:dyDescent="0.3">
      <c r="B257">
        <v>256</v>
      </c>
      <c r="C257" s="13">
        <f>'Table 10'!A23</f>
        <v>22</v>
      </c>
      <c r="D257" t="str">
        <f>'Table 10'!C23</f>
        <v>DOMINGUEZ Alexander</v>
      </c>
      <c r="E257" t="str">
        <f>IF(DAY('Table 10'!H23)&lt;10,"0"&amp;DAY('Table 10'!H23),DAY('Table 10'!H23))</f>
        <v>05</v>
      </c>
      <c r="F257" t="str">
        <f>IF(MONTH('Table 10'!H23)&lt;10,"0"&amp;MONTH('Table 10'!H23),MONTH('Table 10'!H23))</f>
        <v>06</v>
      </c>
      <c r="G257">
        <f>YEAR('Table 10'!H23)</f>
        <v>1987</v>
      </c>
      <c r="H257" t="str">
        <f t="shared" si="9"/>
        <v>1987-06-05</v>
      </c>
      <c r="I257" t="str">
        <f>'Table 10'!B23</f>
        <v>GK</v>
      </c>
      <c r="J257">
        <f t="shared" si="10"/>
        <v>1</v>
      </c>
      <c r="K257">
        <v>10</v>
      </c>
      <c r="L257" t="str">
        <f>VLOOKUP(K257,Seleções!$A$1:$B$33,2,0)</f>
        <v>Ecuador</v>
      </c>
      <c r="N257" t="str">
        <f t="shared" si="11"/>
        <v>INSERT INTO Jogador VALUES(256,22,'DOMINGUEZ Alexander','1987-06-05',1,10);</v>
      </c>
    </row>
    <row r="258" spans="2:14" x14ac:dyDescent="0.3">
      <c r="B258">
        <v>257</v>
      </c>
      <c r="C258" s="13">
        <f>'Table 10'!A24</f>
        <v>23</v>
      </c>
      <c r="D258" t="str">
        <f>'Table 10'!C24</f>
        <v>CAICEDO Moises</v>
      </c>
      <c r="E258" t="str">
        <f>IF(DAY('Table 10'!H24)&lt;10,"0"&amp;DAY('Table 10'!H24),DAY('Table 10'!H24))</f>
        <v>02</v>
      </c>
      <c r="F258">
        <f>IF(MONTH('Table 10'!H24)&lt;10,"0"&amp;MONTH('Table 10'!H24),MONTH('Table 10'!H24))</f>
        <v>11</v>
      </c>
      <c r="G258">
        <f>YEAR('Table 10'!H24)</f>
        <v>2001</v>
      </c>
      <c r="H258" t="str">
        <f t="shared" si="9"/>
        <v>2001-11-02</v>
      </c>
      <c r="I258" t="str">
        <f>'Table 10'!B24</f>
        <v>MF</v>
      </c>
      <c r="J258">
        <f t="shared" si="10"/>
        <v>3</v>
      </c>
      <c r="K258">
        <v>10</v>
      </c>
      <c r="L258" t="str">
        <f>VLOOKUP(K258,Seleções!$A$1:$B$33,2,0)</f>
        <v>Ecuador</v>
      </c>
      <c r="N258" t="str">
        <f t="shared" si="11"/>
        <v>INSERT INTO Jogador VALUES(257,23,'CAICEDO Moises','2001-11-02',3,10);</v>
      </c>
    </row>
    <row r="259" spans="2:14" x14ac:dyDescent="0.3">
      <c r="B259">
        <v>258</v>
      </c>
      <c r="C259" s="13">
        <f>'Table 10'!A25</f>
        <v>24</v>
      </c>
      <c r="D259" t="str">
        <f>'Table 10'!C25</f>
        <v>REASCO Djorkaeff</v>
      </c>
      <c r="E259">
        <f>IF(DAY('Table 10'!H25)&lt;10,"0"&amp;DAY('Table 10'!H25),DAY('Table 10'!H25))</f>
        <v>18</v>
      </c>
      <c r="F259" t="str">
        <f>IF(MONTH('Table 10'!H25)&lt;10,"0"&amp;MONTH('Table 10'!H25),MONTH('Table 10'!H25))</f>
        <v>01</v>
      </c>
      <c r="G259">
        <f>YEAR('Table 10'!H25)</f>
        <v>1999</v>
      </c>
      <c r="H259" t="str">
        <f t="shared" ref="H259:H322" si="13">G259&amp;"-"&amp;F259&amp;"-"&amp;E259</f>
        <v>1999-01-18</v>
      </c>
      <c r="I259" t="str">
        <f>'Table 10'!B25</f>
        <v>FW</v>
      </c>
      <c r="J259">
        <f t="shared" ref="J259:J314" si="14">IF(I259="GK",1,IF(I259="DF",2,IF(I259="MF",3,IF(I259="FW",4,0))))</f>
        <v>4</v>
      </c>
      <c r="K259">
        <v>10</v>
      </c>
      <c r="L259" t="str">
        <f>VLOOKUP(K259,Seleções!$A$1:$B$33,2,0)</f>
        <v>Ecuador</v>
      </c>
      <c r="N259" t="str">
        <f t="shared" ref="N259:N322" si="15">"INSERT INTO Jogador VALUES("&amp;B259&amp;","&amp;C259&amp;","&amp;"'"&amp;D259&amp;"','"&amp;H259&amp;"',"&amp;J259&amp;","&amp;K259&amp;");"</f>
        <v>INSERT INTO Jogador VALUES(258,24,'REASCO Djorkaeff','1999-01-18',4,10);</v>
      </c>
    </row>
    <row r="260" spans="2:14" x14ac:dyDescent="0.3">
      <c r="B260">
        <v>259</v>
      </c>
      <c r="C260" s="13">
        <f>'Table 10'!A26</f>
        <v>25</v>
      </c>
      <c r="D260" t="str">
        <f>'Table 10'!C26</f>
        <v>POROZO Jackson</v>
      </c>
      <c r="E260" t="str">
        <f>IF(DAY('Table 10'!H26)&lt;10,"0"&amp;DAY('Table 10'!H26),DAY('Table 10'!H26))</f>
        <v>04</v>
      </c>
      <c r="F260" t="str">
        <f>IF(MONTH('Table 10'!H26)&lt;10,"0"&amp;MONTH('Table 10'!H26),MONTH('Table 10'!H26))</f>
        <v>08</v>
      </c>
      <c r="G260">
        <f>YEAR('Table 10'!H26)</f>
        <v>2000</v>
      </c>
      <c r="H260" t="str">
        <f t="shared" si="13"/>
        <v>2000-08-04</v>
      </c>
      <c r="I260" t="str">
        <f>'Table 10'!B26</f>
        <v>DF</v>
      </c>
      <c r="J260">
        <f t="shared" si="14"/>
        <v>2</v>
      </c>
      <c r="K260">
        <v>10</v>
      </c>
      <c r="L260" t="str">
        <f>VLOOKUP(K260,Seleções!$A$1:$B$33,2,0)</f>
        <v>Ecuador</v>
      </c>
      <c r="N260" t="str">
        <f t="shared" si="15"/>
        <v>INSERT INTO Jogador VALUES(259,25,'POROZO Jackson','2000-08-04',2,10);</v>
      </c>
    </row>
    <row r="261" spans="2:14" x14ac:dyDescent="0.3">
      <c r="B261">
        <v>260</v>
      </c>
      <c r="C261" s="13">
        <f>'Table 10'!A27</f>
        <v>26</v>
      </c>
      <c r="D261" t="str">
        <f>'Table 10'!C27</f>
        <v>RODRIGUEZ Kevin</v>
      </c>
      <c r="E261" t="str">
        <f>IF(DAY('Table 10'!H27)&lt;10,"0"&amp;DAY('Table 10'!H27),DAY('Table 10'!H27))</f>
        <v>04</v>
      </c>
      <c r="F261" t="str">
        <f>IF(MONTH('Table 10'!H27)&lt;10,"0"&amp;MONTH('Table 10'!H27),MONTH('Table 10'!H27))</f>
        <v>03</v>
      </c>
      <c r="G261">
        <f>YEAR('Table 10'!H27)</f>
        <v>2000</v>
      </c>
      <c r="H261" t="str">
        <f t="shared" si="13"/>
        <v>2000-03-04</v>
      </c>
      <c r="I261" t="str">
        <f>'Table 10'!B27</f>
        <v>FW</v>
      </c>
      <c r="J261">
        <f t="shared" si="14"/>
        <v>4</v>
      </c>
      <c r="K261">
        <v>10</v>
      </c>
      <c r="L261" t="str">
        <f>VLOOKUP(K261,Seleções!$A$1:$B$33,2,0)</f>
        <v>Ecuador</v>
      </c>
      <c r="N261" t="str">
        <f t="shared" si="15"/>
        <v>INSERT INTO Jogador VALUES(260,26,'RODRIGUEZ Kevin','2000-03-04',4,10);</v>
      </c>
    </row>
    <row r="262" spans="2:14" x14ac:dyDescent="0.3">
      <c r="B262">
        <v>261</v>
      </c>
      <c r="C262" s="13">
        <f>'Table 11'!A2</f>
        <v>1</v>
      </c>
      <c r="D262" t="str">
        <f>'Table 11'!C2</f>
        <v>PICKFORD Jordan</v>
      </c>
      <c r="E262" t="str">
        <f>IF(DAY('Table 11'!I2)&lt;10,"0"&amp;DAY('Table 11'!I2),DAY('Table 11'!I2))</f>
        <v>07</v>
      </c>
      <c r="F262" t="str">
        <f>IF(MONTH('Table 11'!I2)&lt;10,"0"&amp;MONTH('Table 11'!I2),MONTH('Table 11'!I2))</f>
        <v>03</v>
      </c>
      <c r="G262">
        <f>YEAR('Table 11'!I2)</f>
        <v>1994</v>
      </c>
      <c r="H262" t="str">
        <f t="shared" si="13"/>
        <v>1994-03-07</v>
      </c>
      <c r="I262" t="str">
        <f>'Table 11'!B2</f>
        <v>GK</v>
      </c>
      <c r="J262">
        <f t="shared" si="14"/>
        <v>1</v>
      </c>
      <c r="K262">
        <v>11</v>
      </c>
      <c r="L262" t="str">
        <f>VLOOKUP(K262,Seleções!$A$1:$B$33,2,0)</f>
        <v>England</v>
      </c>
      <c r="N262" t="str">
        <f t="shared" si="15"/>
        <v>INSERT INTO Jogador VALUES(261,1,'PICKFORD Jordan','1994-03-07',1,11);</v>
      </c>
    </row>
    <row r="263" spans="2:14" x14ac:dyDescent="0.3">
      <c r="B263">
        <v>262</v>
      </c>
      <c r="C263" s="13">
        <f>'Table 11'!A3</f>
        <v>2</v>
      </c>
      <c r="D263" t="str">
        <f>'Table 11'!C3</f>
        <v>WALKER Kyle</v>
      </c>
      <c r="E263">
        <f>IF(DAY('Table 11'!I3)&lt;10,"0"&amp;DAY('Table 11'!I3),DAY('Table 11'!I3))</f>
        <v>28</v>
      </c>
      <c r="F263" t="str">
        <f>IF(MONTH('Table 11'!I3)&lt;10,"0"&amp;MONTH('Table 11'!I3),MONTH('Table 11'!I3))</f>
        <v>05</v>
      </c>
      <c r="G263">
        <f>YEAR('Table 11'!I3)</f>
        <v>1990</v>
      </c>
      <c r="H263" t="str">
        <f t="shared" si="13"/>
        <v>1990-05-28</v>
      </c>
      <c r="I263" t="str">
        <f>'Table 11'!B3</f>
        <v>DF</v>
      </c>
      <c r="J263">
        <f t="shared" ref="J263:J287" si="16">IF(I263="GK",1,IF(I263="DF",2,IF(I263="MF",3,IF(I263="FW",4,0))))</f>
        <v>2</v>
      </c>
      <c r="K263">
        <v>11</v>
      </c>
      <c r="L263" t="str">
        <f>VLOOKUP(K263,Seleções!$A$1:$B$33,2,0)</f>
        <v>England</v>
      </c>
      <c r="N263" t="str">
        <f t="shared" si="15"/>
        <v>INSERT INTO Jogador VALUES(262,2,'WALKER Kyle','1990-05-28',2,11);</v>
      </c>
    </row>
    <row r="264" spans="2:14" x14ac:dyDescent="0.3">
      <c r="B264">
        <v>263</v>
      </c>
      <c r="C264" s="13">
        <f>'Table 11'!A4</f>
        <v>3</v>
      </c>
      <c r="D264" t="str">
        <f>'Table 11'!C4</f>
        <v>SHAW Luke</v>
      </c>
      <c r="E264">
        <f>IF(DAY('Table 11'!I4)&lt;10,"0"&amp;DAY('Table 11'!I4),DAY('Table 11'!I4))</f>
        <v>12</v>
      </c>
      <c r="F264" t="str">
        <f>IF(MONTH('Table 11'!I4)&lt;10,"0"&amp;MONTH('Table 11'!I4),MONTH('Table 11'!I4))</f>
        <v>07</v>
      </c>
      <c r="G264">
        <f>YEAR('Table 11'!I4)</f>
        <v>1995</v>
      </c>
      <c r="H264" t="str">
        <f t="shared" si="13"/>
        <v>1995-07-12</v>
      </c>
      <c r="I264" t="str">
        <f>'Table 11'!B4</f>
        <v>DF</v>
      </c>
      <c r="J264">
        <f t="shared" si="16"/>
        <v>2</v>
      </c>
      <c r="K264">
        <v>11</v>
      </c>
      <c r="L264" t="str">
        <f>VLOOKUP(K264,Seleções!$A$1:$B$33,2,0)</f>
        <v>England</v>
      </c>
      <c r="N264" t="str">
        <f t="shared" si="15"/>
        <v>INSERT INTO Jogador VALUES(263,3,'SHAW Luke','1995-07-12',2,11);</v>
      </c>
    </row>
    <row r="265" spans="2:14" x14ac:dyDescent="0.3">
      <c r="B265">
        <v>264</v>
      </c>
      <c r="C265" s="13">
        <f>'Table 11'!A5</f>
        <v>4</v>
      </c>
      <c r="D265" t="str">
        <f>'Table 11'!C5</f>
        <v>RICE Declan</v>
      </c>
      <c r="E265">
        <f>IF(DAY('Table 11'!I5)&lt;10,"0"&amp;DAY('Table 11'!I5),DAY('Table 11'!I5))</f>
        <v>14</v>
      </c>
      <c r="F265" t="str">
        <f>IF(MONTH('Table 11'!I5)&lt;10,"0"&amp;MONTH('Table 11'!I5),MONTH('Table 11'!I5))</f>
        <v>01</v>
      </c>
      <c r="G265">
        <f>YEAR('Table 11'!I5)</f>
        <v>1999</v>
      </c>
      <c r="H265" t="str">
        <f t="shared" si="13"/>
        <v>1999-01-14</v>
      </c>
      <c r="I265" t="str">
        <f>'Table 11'!B5</f>
        <v>MF</v>
      </c>
      <c r="J265">
        <f t="shared" si="16"/>
        <v>3</v>
      </c>
      <c r="K265">
        <v>11</v>
      </c>
      <c r="L265" t="str">
        <f>VLOOKUP(K265,Seleções!$A$1:$B$33,2,0)</f>
        <v>England</v>
      </c>
      <c r="N265" t="str">
        <f t="shared" si="15"/>
        <v>INSERT INTO Jogador VALUES(264,4,'RICE Declan','1999-01-14',3,11);</v>
      </c>
    </row>
    <row r="266" spans="2:14" x14ac:dyDescent="0.3">
      <c r="B266">
        <v>265</v>
      </c>
      <c r="C266" s="13">
        <f>'Table 11'!A6</f>
        <v>5</v>
      </c>
      <c r="D266" t="str">
        <f>'Table 11'!C6</f>
        <v>STONES John</v>
      </c>
      <c r="E266">
        <f>IF(DAY('Table 11'!I6)&lt;10,"0"&amp;DAY('Table 11'!I6),DAY('Table 11'!I6))</f>
        <v>28</v>
      </c>
      <c r="F266" t="str">
        <f>IF(MONTH('Table 11'!I6)&lt;10,"0"&amp;MONTH('Table 11'!I6),MONTH('Table 11'!I6))</f>
        <v>05</v>
      </c>
      <c r="G266">
        <f>YEAR('Table 11'!I6)</f>
        <v>1994</v>
      </c>
      <c r="H266" t="str">
        <f t="shared" si="13"/>
        <v>1994-05-28</v>
      </c>
      <c r="I266" t="str">
        <f>'Table 11'!B6</f>
        <v>DF</v>
      </c>
      <c r="J266">
        <f t="shared" si="16"/>
        <v>2</v>
      </c>
      <c r="K266">
        <v>11</v>
      </c>
      <c r="L266" t="str">
        <f>VLOOKUP(K266,Seleções!$A$1:$B$33,2,0)</f>
        <v>England</v>
      </c>
      <c r="N266" t="str">
        <f t="shared" si="15"/>
        <v>INSERT INTO Jogador VALUES(265,5,'STONES John','1994-05-28',2,11);</v>
      </c>
    </row>
    <row r="267" spans="2:14" x14ac:dyDescent="0.3">
      <c r="B267">
        <v>266</v>
      </c>
      <c r="C267" s="13">
        <f>'Table 11'!A7</f>
        <v>6</v>
      </c>
      <c r="D267" t="str">
        <f>'Table 11'!C7</f>
        <v>MAGUIRE Harry</v>
      </c>
      <c r="E267" t="str">
        <f>IF(DAY('Table 11'!I7)&lt;10,"0"&amp;DAY('Table 11'!I7),DAY('Table 11'!I7))</f>
        <v>05</v>
      </c>
      <c r="F267" t="str">
        <f>IF(MONTH('Table 11'!I7)&lt;10,"0"&amp;MONTH('Table 11'!I7),MONTH('Table 11'!I7))</f>
        <v>03</v>
      </c>
      <c r="G267">
        <f>YEAR('Table 11'!I7)</f>
        <v>1993</v>
      </c>
      <c r="H267" t="str">
        <f t="shared" si="13"/>
        <v>1993-03-05</v>
      </c>
      <c r="I267" t="str">
        <f>'Table 11'!B7</f>
        <v>DF</v>
      </c>
      <c r="J267">
        <f t="shared" si="16"/>
        <v>2</v>
      </c>
      <c r="K267">
        <v>11</v>
      </c>
      <c r="L267" t="str">
        <f>VLOOKUP(K267,Seleções!$A$1:$B$33,2,0)</f>
        <v>England</v>
      </c>
      <c r="N267" t="str">
        <f t="shared" si="15"/>
        <v>INSERT INTO Jogador VALUES(266,6,'MAGUIRE Harry','1993-03-05',2,11);</v>
      </c>
    </row>
    <row r="268" spans="2:14" x14ac:dyDescent="0.3">
      <c r="B268">
        <v>267</v>
      </c>
      <c r="C268" s="13">
        <f>'Table 11'!A8</f>
        <v>7</v>
      </c>
      <c r="D268" t="str">
        <f>'Table 11'!C8</f>
        <v>GREALISH Jack</v>
      </c>
      <c r="E268">
        <f>IF(DAY('Table 11'!I8)&lt;10,"0"&amp;DAY('Table 11'!I8),DAY('Table 11'!I8))</f>
        <v>10</v>
      </c>
      <c r="F268" t="str">
        <f>IF(MONTH('Table 11'!I8)&lt;10,"0"&amp;MONTH('Table 11'!I8),MONTH('Table 11'!I8))</f>
        <v>09</v>
      </c>
      <c r="G268">
        <f>YEAR('Table 11'!I8)</f>
        <v>1995</v>
      </c>
      <c r="H268" t="str">
        <f t="shared" si="13"/>
        <v>1995-09-10</v>
      </c>
      <c r="I268" t="str">
        <f>'Table 11'!B8</f>
        <v>FW</v>
      </c>
      <c r="J268">
        <f t="shared" si="16"/>
        <v>4</v>
      </c>
      <c r="K268">
        <v>11</v>
      </c>
      <c r="L268" t="str">
        <f>VLOOKUP(K268,Seleções!$A$1:$B$33,2,0)</f>
        <v>England</v>
      </c>
      <c r="N268" t="str">
        <f t="shared" si="15"/>
        <v>INSERT INTO Jogador VALUES(267,7,'GREALISH Jack','1995-09-10',4,11);</v>
      </c>
    </row>
    <row r="269" spans="2:14" x14ac:dyDescent="0.3">
      <c r="B269">
        <v>268</v>
      </c>
      <c r="C269" s="13">
        <f>'Table 11'!A9</f>
        <v>8</v>
      </c>
      <c r="D269" t="str">
        <f>'Table 11'!C9</f>
        <v>HENDERSON Jordan</v>
      </c>
      <c r="E269">
        <f>IF(DAY('Table 11'!I9)&lt;10,"0"&amp;DAY('Table 11'!I9),DAY('Table 11'!I9))</f>
        <v>17</v>
      </c>
      <c r="F269" t="str">
        <f>IF(MONTH('Table 11'!I9)&lt;10,"0"&amp;MONTH('Table 11'!I9),MONTH('Table 11'!I9))</f>
        <v>06</v>
      </c>
      <c r="G269">
        <f>YEAR('Table 11'!I9)</f>
        <v>1990</v>
      </c>
      <c r="H269" t="str">
        <f t="shared" si="13"/>
        <v>1990-06-17</v>
      </c>
      <c r="I269" t="str">
        <f>'Table 11'!B9</f>
        <v>MF</v>
      </c>
      <c r="J269">
        <f t="shared" si="16"/>
        <v>3</v>
      </c>
      <c r="K269">
        <v>11</v>
      </c>
      <c r="L269" t="str">
        <f>VLOOKUP(K269,Seleções!$A$1:$B$33,2,0)</f>
        <v>England</v>
      </c>
      <c r="N269" t="str">
        <f t="shared" si="15"/>
        <v>INSERT INTO Jogador VALUES(268,8,'HENDERSON Jordan','1990-06-17',3,11);</v>
      </c>
    </row>
    <row r="270" spans="2:14" x14ac:dyDescent="0.3">
      <c r="B270">
        <v>269</v>
      </c>
      <c r="C270" s="13">
        <f>'Table 11'!A10</f>
        <v>9</v>
      </c>
      <c r="D270" t="str">
        <f>'Table 11'!C10</f>
        <v>KANE Harry</v>
      </c>
      <c r="E270">
        <f>IF(DAY('Table 11'!I10)&lt;10,"0"&amp;DAY('Table 11'!I10),DAY('Table 11'!I10))</f>
        <v>28</v>
      </c>
      <c r="F270" t="str">
        <f>IF(MONTH('Table 11'!I10)&lt;10,"0"&amp;MONTH('Table 11'!I10),MONTH('Table 11'!I10))</f>
        <v>07</v>
      </c>
      <c r="G270">
        <f>YEAR('Table 11'!I10)</f>
        <v>1993</v>
      </c>
      <c r="H270" t="str">
        <f t="shared" si="13"/>
        <v>1993-07-28</v>
      </c>
      <c r="I270" t="str">
        <f>'Table 11'!B10</f>
        <v>FW</v>
      </c>
      <c r="J270">
        <f t="shared" si="16"/>
        <v>4</v>
      </c>
      <c r="K270">
        <v>11</v>
      </c>
      <c r="L270" t="str">
        <f>VLOOKUP(K270,Seleções!$A$1:$B$33,2,0)</f>
        <v>England</v>
      </c>
      <c r="N270" t="str">
        <f t="shared" si="15"/>
        <v>INSERT INTO Jogador VALUES(269,9,'KANE Harry','1993-07-28',4,11);</v>
      </c>
    </row>
    <row r="271" spans="2:14" x14ac:dyDescent="0.3">
      <c r="B271">
        <v>270</v>
      </c>
      <c r="C271" s="13">
        <f>'Table 11'!A11</f>
        <v>10</v>
      </c>
      <c r="D271" t="str">
        <f>'Table 11'!C11</f>
        <v>STERLING Raheem</v>
      </c>
      <c r="E271" t="str">
        <f>IF(DAY('Table 11'!I11)&lt;10,"0"&amp;DAY('Table 11'!I11),DAY('Table 11'!I11))</f>
        <v>08</v>
      </c>
      <c r="F271">
        <f>IF(MONTH('Table 11'!I11)&lt;10,"0"&amp;MONTH('Table 11'!I11),MONTH('Table 11'!I11))</f>
        <v>12</v>
      </c>
      <c r="G271">
        <f>YEAR('Table 11'!I11)</f>
        <v>1994</v>
      </c>
      <c r="H271" t="str">
        <f t="shared" si="13"/>
        <v>1994-12-08</v>
      </c>
      <c r="I271" t="str">
        <f>'Table 11'!B11</f>
        <v>FW</v>
      </c>
      <c r="J271">
        <f t="shared" si="16"/>
        <v>4</v>
      </c>
      <c r="K271">
        <v>11</v>
      </c>
      <c r="L271" t="str">
        <f>VLOOKUP(K271,Seleções!$A$1:$B$33,2,0)</f>
        <v>England</v>
      </c>
      <c r="N271" t="str">
        <f t="shared" si="15"/>
        <v>INSERT INTO Jogador VALUES(270,10,'STERLING Raheem','1994-12-08',4,11);</v>
      </c>
    </row>
    <row r="272" spans="2:14" x14ac:dyDescent="0.3">
      <c r="B272">
        <v>271</v>
      </c>
      <c r="C272" s="13">
        <f>'Table 11'!A12</f>
        <v>11</v>
      </c>
      <c r="D272" t="str">
        <f>'Table 11'!C12</f>
        <v>RASHFORD Marcus</v>
      </c>
      <c r="E272">
        <f>IF(DAY('Table 11'!I12)&lt;10,"0"&amp;DAY('Table 11'!I12),DAY('Table 11'!I12))</f>
        <v>31</v>
      </c>
      <c r="F272">
        <f>IF(MONTH('Table 11'!I12)&lt;10,"0"&amp;MONTH('Table 11'!I12),MONTH('Table 11'!I12))</f>
        <v>10</v>
      </c>
      <c r="G272">
        <f>YEAR('Table 11'!I12)</f>
        <v>1997</v>
      </c>
      <c r="H272" t="str">
        <f t="shared" si="13"/>
        <v>1997-10-31</v>
      </c>
      <c r="I272" t="str">
        <f>'Table 11'!B12</f>
        <v>FW</v>
      </c>
      <c r="J272">
        <f t="shared" si="16"/>
        <v>4</v>
      </c>
      <c r="K272">
        <v>11</v>
      </c>
      <c r="L272" t="str">
        <f>VLOOKUP(K272,Seleções!$A$1:$B$33,2,0)</f>
        <v>England</v>
      </c>
      <c r="N272" t="str">
        <f t="shared" si="15"/>
        <v>INSERT INTO Jogador VALUES(271,11,'RASHFORD Marcus','1997-10-31',4,11);</v>
      </c>
    </row>
    <row r="273" spans="2:14" x14ac:dyDescent="0.3">
      <c r="B273">
        <v>272</v>
      </c>
      <c r="C273" s="13">
        <f>'Table 11'!A13</f>
        <v>12</v>
      </c>
      <c r="D273" t="str">
        <f>'Table 11'!C13</f>
        <v>TRIPPIER Kieran</v>
      </c>
      <c r="E273">
        <f>IF(DAY('Table 11'!I13)&lt;10,"0"&amp;DAY('Table 11'!I13),DAY('Table 11'!I13))</f>
        <v>19</v>
      </c>
      <c r="F273" t="str">
        <f>IF(MONTH('Table 11'!I13)&lt;10,"0"&amp;MONTH('Table 11'!I13),MONTH('Table 11'!I13))</f>
        <v>09</v>
      </c>
      <c r="G273">
        <f>YEAR('Table 11'!I13)</f>
        <v>1990</v>
      </c>
      <c r="H273" t="str">
        <f t="shared" si="13"/>
        <v>1990-09-19</v>
      </c>
      <c r="I273" t="str">
        <f>'Table 11'!B13</f>
        <v>DF</v>
      </c>
      <c r="J273">
        <f t="shared" si="16"/>
        <v>2</v>
      </c>
      <c r="K273">
        <v>11</v>
      </c>
      <c r="L273" t="str">
        <f>VLOOKUP(K273,Seleções!$A$1:$B$33,2,0)</f>
        <v>England</v>
      </c>
      <c r="N273" t="str">
        <f t="shared" si="15"/>
        <v>INSERT INTO Jogador VALUES(272,12,'TRIPPIER Kieran','1990-09-19',2,11);</v>
      </c>
    </row>
    <row r="274" spans="2:14" x14ac:dyDescent="0.3">
      <c r="B274">
        <v>273</v>
      </c>
      <c r="C274" s="13">
        <f>'Table 11'!A14</f>
        <v>13</v>
      </c>
      <c r="D274" t="str">
        <f>'Table 11'!C14</f>
        <v>POPE Nick</v>
      </c>
      <c r="E274">
        <f>IF(DAY('Table 11'!I14)&lt;10,"0"&amp;DAY('Table 11'!I14),DAY('Table 11'!I14))</f>
        <v>19</v>
      </c>
      <c r="F274" t="str">
        <f>IF(MONTH('Table 11'!I14)&lt;10,"0"&amp;MONTH('Table 11'!I14),MONTH('Table 11'!I14))</f>
        <v>04</v>
      </c>
      <c r="G274">
        <f>YEAR('Table 11'!I14)</f>
        <v>1992</v>
      </c>
      <c r="H274" t="str">
        <f t="shared" si="13"/>
        <v>1992-04-19</v>
      </c>
      <c r="I274" t="str">
        <f>'Table 11'!B14</f>
        <v>GK</v>
      </c>
      <c r="J274">
        <f t="shared" si="16"/>
        <v>1</v>
      </c>
      <c r="K274">
        <v>11</v>
      </c>
      <c r="L274" t="str">
        <f>VLOOKUP(K274,Seleções!$A$1:$B$33,2,0)</f>
        <v>England</v>
      </c>
      <c r="N274" t="str">
        <f t="shared" si="15"/>
        <v>INSERT INTO Jogador VALUES(273,13,'POPE Nick','1992-04-19',1,11);</v>
      </c>
    </row>
    <row r="275" spans="2:14" x14ac:dyDescent="0.3">
      <c r="B275">
        <v>274</v>
      </c>
      <c r="C275" s="13">
        <f>'Table 11'!A15</f>
        <v>14</v>
      </c>
      <c r="D275" t="str">
        <f>'Table 11'!C15</f>
        <v>PHILLIPS Kalvin</v>
      </c>
      <c r="E275" t="str">
        <f>IF(DAY('Table 11'!I15)&lt;10,"0"&amp;DAY('Table 11'!I15),DAY('Table 11'!I15))</f>
        <v>02</v>
      </c>
      <c r="F275">
        <f>IF(MONTH('Table 11'!I15)&lt;10,"0"&amp;MONTH('Table 11'!I15),MONTH('Table 11'!I15))</f>
        <v>12</v>
      </c>
      <c r="G275">
        <f>YEAR('Table 11'!I15)</f>
        <v>1995</v>
      </c>
      <c r="H275" t="str">
        <f t="shared" si="13"/>
        <v>1995-12-02</v>
      </c>
      <c r="I275" t="str">
        <f>'Table 11'!B15</f>
        <v>MF</v>
      </c>
      <c r="J275">
        <f t="shared" si="16"/>
        <v>3</v>
      </c>
      <c r="K275">
        <v>11</v>
      </c>
      <c r="L275" t="str">
        <f>VLOOKUP(K275,Seleções!$A$1:$B$33,2,0)</f>
        <v>England</v>
      </c>
      <c r="N275" t="str">
        <f t="shared" si="15"/>
        <v>INSERT INTO Jogador VALUES(274,14,'PHILLIPS Kalvin','1995-12-02',3,11);</v>
      </c>
    </row>
    <row r="276" spans="2:14" x14ac:dyDescent="0.3">
      <c r="B276">
        <v>275</v>
      </c>
      <c r="C276" s="13">
        <f>'Table 11'!A16</f>
        <v>15</v>
      </c>
      <c r="D276" t="str">
        <f>'Table 11'!C16</f>
        <v>DIER Eric</v>
      </c>
      <c r="E276">
        <f>IF(DAY('Table 11'!I16)&lt;10,"0"&amp;DAY('Table 11'!I16),DAY('Table 11'!I16))</f>
        <v>15</v>
      </c>
      <c r="F276" t="str">
        <f>IF(MONTH('Table 11'!I16)&lt;10,"0"&amp;MONTH('Table 11'!I16),MONTH('Table 11'!I16))</f>
        <v>01</v>
      </c>
      <c r="G276">
        <f>YEAR('Table 11'!I16)</f>
        <v>1994</v>
      </c>
      <c r="H276" t="str">
        <f t="shared" si="13"/>
        <v>1994-01-15</v>
      </c>
      <c r="I276" t="str">
        <f>'Table 11'!B16</f>
        <v>DF</v>
      </c>
      <c r="J276">
        <f t="shared" si="16"/>
        <v>2</v>
      </c>
      <c r="K276">
        <v>11</v>
      </c>
      <c r="L276" t="str">
        <f>VLOOKUP(K276,Seleções!$A$1:$B$33,2,0)</f>
        <v>England</v>
      </c>
      <c r="N276" t="str">
        <f t="shared" si="15"/>
        <v>INSERT INTO Jogador VALUES(275,15,'DIER Eric','1994-01-15',2,11);</v>
      </c>
    </row>
    <row r="277" spans="2:14" x14ac:dyDescent="0.3">
      <c r="B277">
        <v>276</v>
      </c>
      <c r="C277" s="13">
        <f>'Table 11'!A17</f>
        <v>16</v>
      </c>
      <c r="D277" t="str">
        <f>'Table 11'!C17</f>
        <v>COADY Conor</v>
      </c>
      <c r="E277">
        <f>IF(DAY('Table 11'!I17)&lt;10,"0"&amp;DAY('Table 11'!I17),DAY('Table 11'!I17))</f>
        <v>25</v>
      </c>
      <c r="F277" t="str">
        <f>IF(MONTH('Table 11'!I17)&lt;10,"0"&amp;MONTH('Table 11'!I17),MONTH('Table 11'!I17))</f>
        <v>02</v>
      </c>
      <c r="G277">
        <f>YEAR('Table 11'!I17)</f>
        <v>1993</v>
      </c>
      <c r="H277" t="str">
        <f t="shared" si="13"/>
        <v>1993-02-25</v>
      </c>
      <c r="I277" t="str">
        <f>'Table 11'!B17</f>
        <v>DF</v>
      </c>
      <c r="J277">
        <f t="shared" si="16"/>
        <v>2</v>
      </c>
      <c r="K277">
        <v>11</v>
      </c>
      <c r="L277" t="str">
        <f>VLOOKUP(K277,Seleções!$A$1:$B$33,2,0)</f>
        <v>England</v>
      </c>
      <c r="N277" t="str">
        <f t="shared" si="15"/>
        <v>INSERT INTO Jogador VALUES(276,16,'COADY Conor','1993-02-25',2,11);</v>
      </c>
    </row>
    <row r="278" spans="2:14" x14ac:dyDescent="0.3">
      <c r="B278">
        <v>277</v>
      </c>
      <c r="C278" s="13">
        <f>'Table 11'!A18</f>
        <v>17</v>
      </c>
      <c r="D278" t="str">
        <f>'Table 11'!C18</f>
        <v>SAKA Bukayo</v>
      </c>
      <c r="E278" t="str">
        <f>IF(DAY('Table 11'!I18)&lt;10,"0"&amp;DAY('Table 11'!I18),DAY('Table 11'!I18))</f>
        <v>05</v>
      </c>
      <c r="F278" t="str">
        <f>IF(MONTH('Table 11'!I18)&lt;10,"0"&amp;MONTH('Table 11'!I18),MONTH('Table 11'!I18))</f>
        <v>09</v>
      </c>
      <c r="G278">
        <f>YEAR('Table 11'!I18)</f>
        <v>2001</v>
      </c>
      <c r="H278" t="str">
        <f t="shared" si="13"/>
        <v>2001-09-05</v>
      </c>
      <c r="I278" t="str">
        <f>'Table 11'!B18</f>
        <v>FW</v>
      </c>
      <c r="J278">
        <f t="shared" si="16"/>
        <v>4</v>
      </c>
      <c r="K278">
        <v>11</v>
      </c>
      <c r="L278" t="str">
        <f>VLOOKUP(K278,Seleções!$A$1:$B$33,2,0)</f>
        <v>England</v>
      </c>
      <c r="N278" t="str">
        <f t="shared" si="15"/>
        <v>INSERT INTO Jogador VALUES(277,17,'SAKA Bukayo','2001-09-05',4,11);</v>
      </c>
    </row>
    <row r="279" spans="2:14" x14ac:dyDescent="0.3">
      <c r="B279">
        <v>278</v>
      </c>
      <c r="C279" s="13">
        <f>'Table 11'!A19</f>
        <v>18</v>
      </c>
      <c r="D279" t="str">
        <f>'Table 11'!C19</f>
        <v>ALEXANDER-ARNOLD Trent</v>
      </c>
      <c r="E279" t="str">
        <f>IF(DAY('Table 11'!I19)&lt;10,"0"&amp;DAY('Table 11'!I19),DAY('Table 11'!I19))</f>
        <v>07</v>
      </c>
      <c r="F279">
        <f>IF(MONTH('Table 11'!I19)&lt;10,"0"&amp;MONTH('Table 11'!I19),MONTH('Table 11'!I19))</f>
        <v>10</v>
      </c>
      <c r="G279">
        <f>YEAR('Table 11'!I19)</f>
        <v>1998</v>
      </c>
      <c r="H279" t="str">
        <f t="shared" si="13"/>
        <v>1998-10-07</v>
      </c>
      <c r="I279" t="str">
        <f>'Table 11'!B19</f>
        <v>DF</v>
      </c>
      <c r="J279">
        <f t="shared" si="16"/>
        <v>2</v>
      </c>
      <c r="K279">
        <v>11</v>
      </c>
      <c r="L279" t="str">
        <f>VLOOKUP(K279,Seleções!$A$1:$B$33,2,0)</f>
        <v>England</v>
      </c>
      <c r="N279" t="str">
        <f t="shared" si="15"/>
        <v>INSERT INTO Jogador VALUES(278,18,'ALEXANDER-ARNOLD Trent','1998-10-07',2,11);</v>
      </c>
    </row>
    <row r="280" spans="2:14" x14ac:dyDescent="0.3">
      <c r="B280">
        <v>279</v>
      </c>
      <c r="C280" s="13">
        <f>'Table 11'!A20</f>
        <v>19</v>
      </c>
      <c r="D280" t="str">
        <f>'Table 11'!C20</f>
        <v>MOUNT Mason</v>
      </c>
      <c r="E280">
        <f>IF(DAY('Table 11'!I20)&lt;10,"0"&amp;DAY('Table 11'!I20),DAY('Table 11'!I20))</f>
        <v>10</v>
      </c>
      <c r="F280" t="str">
        <f>IF(MONTH('Table 11'!I20)&lt;10,"0"&amp;MONTH('Table 11'!I20),MONTH('Table 11'!I20))</f>
        <v>01</v>
      </c>
      <c r="G280">
        <f>YEAR('Table 11'!I20)</f>
        <v>1999</v>
      </c>
      <c r="H280" t="str">
        <f t="shared" si="13"/>
        <v>1999-01-10</v>
      </c>
      <c r="I280" t="str">
        <f>'Table 11'!B20</f>
        <v>MF</v>
      </c>
      <c r="J280">
        <f t="shared" si="16"/>
        <v>3</v>
      </c>
      <c r="K280">
        <v>11</v>
      </c>
      <c r="L280" t="str">
        <f>VLOOKUP(K280,Seleções!$A$1:$B$33,2,0)</f>
        <v>England</v>
      </c>
      <c r="N280" t="str">
        <f t="shared" si="15"/>
        <v>INSERT INTO Jogador VALUES(279,19,'MOUNT Mason','1999-01-10',3,11);</v>
      </c>
    </row>
    <row r="281" spans="2:14" x14ac:dyDescent="0.3">
      <c r="B281">
        <v>280</v>
      </c>
      <c r="C281" s="13">
        <f>'Table 11'!A21</f>
        <v>20</v>
      </c>
      <c r="D281" t="str">
        <f>'Table 11'!C21</f>
        <v>FODEN Phil</v>
      </c>
      <c r="E281">
        <f>IF(DAY('Table 11'!I21)&lt;10,"0"&amp;DAY('Table 11'!I21),DAY('Table 11'!I21))</f>
        <v>28</v>
      </c>
      <c r="F281" t="str">
        <f>IF(MONTH('Table 11'!I21)&lt;10,"0"&amp;MONTH('Table 11'!I21),MONTH('Table 11'!I21))</f>
        <v>05</v>
      </c>
      <c r="G281">
        <f>YEAR('Table 11'!I21)</f>
        <v>2000</v>
      </c>
      <c r="H281" t="str">
        <f t="shared" si="13"/>
        <v>2000-05-28</v>
      </c>
      <c r="I281" t="str">
        <f>'Table 11'!B21</f>
        <v>MF</v>
      </c>
      <c r="J281">
        <f t="shared" si="16"/>
        <v>3</v>
      </c>
      <c r="K281">
        <v>11</v>
      </c>
      <c r="L281" t="str">
        <f>VLOOKUP(K281,Seleções!$A$1:$B$33,2,0)</f>
        <v>England</v>
      </c>
      <c r="N281" t="str">
        <f t="shared" si="15"/>
        <v>INSERT INTO Jogador VALUES(280,20,'FODEN Phil','2000-05-28',3,11);</v>
      </c>
    </row>
    <row r="282" spans="2:14" x14ac:dyDescent="0.3">
      <c r="B282">
        <v>281</v>
      </c>
      <c r="C282" s="13">
        <f>'Table 11'!A22</f>
        <v>21</v>
      </c>
      <c r="D282" t="str">
        <f>'Table 11'!C22</f>
        <v>WHITE Ben</v>
      </c>
      <c r="E282" t="str">
        <f>IF(DAY('Table 11'!I22)&lt;10,"0"&amp;DAY('Table 11'!I22),DAY('Table 11'!I22))</f>
        <v>08</v>
      </c>
      <c r="F282">
        <f>IF(MONTH('Table 11'!I22)&lt;10,"0"&amp;MONTH('Table 11'!I22),MONTH('Table 11'!I22))</f>
        <v>10</v>
      </c>
      <c r="G282">
        <f>YEAR('Table 11'!I22)</f>
        <v>1997</v>
      </c>
      <c r="H282" t="str">
        <f t="shared" si="13"/>
        <v>1997-10-08</v>
      </c>
      <c r="I282" t="str">
        <f>'Table 11'!B22</f>
        <v>DF</v>
      </c>
      <c r="J282">
        <f t="shared" si="16"/>
        <v>2</v>
      </c>
      <c r="K282">
        <v>11</v>
      </c>
      <c r="L282" t="str">
        <f>VLOOKUP(K282,Seleções!$A$1:$B$33,2,0)</f>
        <v>England</v>
      </c>
      <c r="N282" t="str">
        <f t="shared" si="15"/>
        <v>INSERT INTO Jogador VALUES(281,21,'WHITE Ben','1997-10-08',2,11);</v>
      </c>
    </row>
    <row r="283" spans="2:14" x14ac:dyDescent="0.3">
      <c r="B283">
        <v>282</v>
      </c>
      <c r="C283" s="13">
        <f>'Table 11'!A23</f>
        <v>22</v>
      </c>
      <c r="D283" t="str">
        <f>'Table 11'!C23</f>
        <v>BELLINGHAM Jude</v>
      </c>
      <c r="E283">
        <f>IF(DAY('Table 11'!I23)&lt;10,"0"&amp;DAY('Table 11'!I23),DAY('Table 11'!I23))</f>
        <v>29</v>
      </c>
      <c r="F283" t="str">
        <f>IF(MONTH('Table 11'!I23)&lt;10,"0"&amp;MONTH('Table 11'!I23),MONTH('Table 11'!I23))</f>
        <v>06</v>
      </c>
      <c r="G283">
        <f>YEAR('Table 11'!I23)</f>
        <v>2003</v>
      </c>
      <c r="H283" t="str">
        <f t="shared" si="13"/>
        <v>2003-06-29</v>
      </c>
      <c r="I283" t="str">
        <f>'Table 11'!B23</f>
        <v>MF</v>
      </c>
      <c r="J283">
        <f t="shared" si="16"/>
        <v>3</v>
      </c>
      <c r="K283">
        <v>11</v>
      </c>
      <c r="L283" t="str">
        <f>VLOOKUP(K283,Seleções!$A$1:$B$33,2,0)</f>
        <v>England</v>
      </c>
      <c r="N283" t="str">
        <f t="shared" si="15"/>
        <v>INSERT INTO Jogador VALUES(282,22,'BELLINGHAM Jude','2003-06-29',3,11);</v>
      </c>
    </row>
    <row r="284" spans="2:14" x14ac:dyDescent="0.3">
      <c r="B284">
        <v>283</v>
      </c>
      <c r="C284" s="13">
        <f>'Table 11'!A24</f>
        <v>23</v>
      </c>
      <c r="D284" t="str">
        <f>'Table 11'!C24</f>
        <v>RAMSDALE Aaron</v>
      </c>
      <c r="E284">
        <f>IF(DAY('Table 11'!I24)&lt;10,"0"&amp;DAY('Table 11'!I24),DAY('Table 11'!I24))</f>
        <v>14</v>
      </c>
      <c r="F284" t="str">
        <f>IF(MONTH('Table 11'!I24)&lt;10,"0"&amp;MONTH('Table 11'!I24),MONTH('Table 11'!I24))</f>
        <v>05</v>
      </c>
      <c r="G284">
        <f>YEAR('Table 11'!I24)</f>
        <v>1998</v>
      </c>
      <c r="H284" t="str">
        <f t="shared" si="13"/>
        <v>1998-05-14</v>
      </c>
      <c r="I284" t="str">
        <f>'Table 11'!B24</f>
        <v>GK</v>
      </c>
      <c r="J284">
        <f t="shared" si="16"/>
        <v>1</v>
      </c>
      <c r="K284">
        <v>11</v>
      </c>
      <c r="L284" t="str">
        <f>VLOOKUP(K284,Seleções!$A$1:$B$33,2,0)</f>
        <v>England</v>
      </c>
      <c r="N284" t="str">
        <f t="shared" si="15"/>
        <v>INSERT INTO Jogador VALUES(283,23,'RAMSDALE Aaron','1998-05-14',1,11);</v>
      </c>
    </row>
    <row r="285" spans="2:14" x14ac:dyDescent="0.3">
      <c r="B285">
        <v>284</v>
      </c>
      <c r="C285" s="13">
        <f>'Table 11'!A25</f>
        <v>24</v>
      </c>
      <c r="D285" t="str">
        <f>'Table 11'!C25</f>
        <v>WILSON Callum</v>
      </c>
      <c r="E285">
        <f>IF(DAY('Table 11'!I25)&lt;10,"0"&amp;DAY('Table 11'!I25),DAY('Table 11'!I25))</f>
        <v>27</v>
      </c>
      <c r="F285" t="str">
        <f>IF(MONTH('Table 11'!I25)&lt;10,"0"&amp;MONTH('Table 11'!I25),MONTH('Table 11'!I25))</f>
        <v>02</v>
      </c>
      <c r="G285">
        <f>YEAR('Table 11'!I25)</f>
        <v>1992</v>
      </c>
      <c r="H285" t="str">
        <f t="shared" si="13"/>
        <v>1992-02-27</v>
      </c>
      <c r="I285" t="str">
        <f>'Table 11'!B25</f>
        <v>FW</v>
      </c>
      <c r="J285">
        <f t="shared" si="16"/>
        <v>4</v>
      </c>
      <c r="K285">
        <v>11</v>
      </c>
      <c r="L285" t="str">
        <f>VLOOKUP(K285,Seleções!$A$1:$B$33,2,0)</f>
        <v>England</v>
      </c>
      <c r="N285" t="str">
        <f t="shared" si="15"/>
        <v>INSERT INTO Jogador VALUES(284,24,'WILSON Callum','1992-02-27',4,11);</v>
      </c>
    </row>
    <row r="286" spans="2:14" x14ac:dyDescent="0.3">
      <c r="B286">
        <v>285</v>
      </c>
      <c r="C286" s="13">
        <f>'Table 11'!A26</f>
        <v>25</v>
      </c>
      <c r="D286" t="str">
        <f>'Table 11'!C26</f>
        <v>MADDISON James</v>
      </c>
      <c r="E286">
        <f>IF(DAY('Table 11'!I26)&lt;10,"0"&amp;DAY('Table 11'!I26),DAY('Table 11'!I26))</f>
        <v>23</v>
      </c>
      <c r="F286">
        <f>IF(MONTH('Table 11'!I26)&lt;10,"0"&amp;MONTH('Table 11'!I26),MONTH('Table 11'!I26))</f>
        <v>11</v>
      </c>
      <c r="G286">
        <f>YEAR('Table 11'!I26)</f>
        <v>1996</v>
      </c>
      <c r="H286" t="str">
        <f t="shared" si="13"/>
        <v>1996-11-23</v>
      </c>
      <c r="I286" t="str">
        <f>'Table 11'!B26</f>
        <v>MF</v>
      </c>
      <c r="J286">
        <f t="shared" si="16"/>
        <v>3</v>
      </c>
      <c r="K286">
        <v>11</v>
      </c>
      <c r="L286" t="str">
        <f>VLOOKUP(K286,Seleções!$A$1:$B$33,2,0)</f>
        <v>England</v>
      </c>
      <c r="N286" t="str">
        <f t="shared" si="15"/>
        <v>INSERT INTO Jogador VALUES(285,25,'MADDISON James','1996-11-23',3,11);</v>
      </c>
    </row>
    <row r="287" spans="2:14" x14ac:dyDescent="0.3">
      <c r="B287">
        <v>286</v>
      </c>
      <c r="C287" s="13">
        <f>'Table 11'!A27</f>
        <v>26</v>
      </c>
      <c r="D287" t="str">
        <f>'Table 11'!C27</f>
        <v>GALLAGHER Conor</v>
      </c>
      <c r="E287" t="str">
        <f>IF(DAY('Table 11'!I27)&lt;10,"0"&amp;DAY('Table 11'!I27),DAY('Table 11'!I27))</f>
        <v>06</v>
      </c>
      <c r="F287" t="str">
        <f>IF(MONTH('Table 11'!I27)&lt;10,"0"&amp;MONTH('Table 11'!I27),MONTH('Table 11'!I27))</f>
        <v>02</v>
      </c>
      <c r="G287">
        <f>YEAR('Table 11'!I27)</f>
        <v>2000</v>
      </c>
      <c r="H287" t="str">
        <f t="shared" si="13"/>
        <v>2000-02-06</v>
      </c>
      <c r="I287" t="str">
        <f>'Table 11'!B27</f>
        <v>MF</v>
      </c>
      <c r="J287">
        <f t="shared" si="16"/>
        <v>3</v>
      </c>
      <c r="K287">
        <v>11</v>
      </c>
      <c r="L287" t="str">
        <f>VLOOKUP(K287,Seleções!$A$1:$B$33,2,0)</f>
        <v>England</v>
      </c>
      <c r="N287" t="str">
        <f t="shared" si="15"/>
        <v>INSERT INTO Jogador VALUES(286,26,'GALLAGHER Conor','2000-02-06',3,11);</v>
      </c>
    </row>
    <row r="288" spans="2:14" x14ac:dyDescent="0.3">
      <c r="B288">
        <v>287</v>
      </c>
      <c r="C288" s="13">
        <f>'Table 12'!A2</f>
        <v>1</v>
      </c>
      <c r="D288" t="str">
        <f>'Table 12'!C2</f>
        <v>LLORIS Hugo</v>
      </c>
      <c r="E288">
        <f>IF(DAY('Table 12'!I2)&lt;10,"0"&amp;DAY('Table 12'!I2),DAY('Table 12'!I2))</f>
        <v>26</v>
      </c>
      <c r="F288">
        <f>IF(MONTH('Table 12'!I2)&lt;10,"0"&amp;MONTH('Table 12'!I2),MONTH('Table 12'!I2))</f>
        <v>12</v>
      </c>
      <c r="G288">
        <f>YEAR('Table 12'!I2)</f>
        <v>1986</v>
      </c>
      <c r="H288" t="str">
        <f t="shared" si="13"/>
        <v>1986-12-26</v>
      </c>
      <c r="I288" t="str">
        <f>'Table 12'!B2</f>
        <v>GK</v>
      </c>
      <c r="J288">
        <f t="shared" si="14"/>
        <v>1</v>
      </c>
      <c r="K288">
        <v>12</v>
      </c>
      <c r="L288" t="str">
        <f>VLOOKUP(K288,Seleções!$A$1:$B$33,2,0)</f>
        <v>France</v>
      </c>
      <c r="N288" t="str">
        <f t="shared" si="15"/>
        <v>INSERT INTO Jogador VALUES(287,1,'LLORIS Hugo','1986-12-26',1,12);</v>
      </c>
    </row>
    <row r="289" spans="2:14" x14ac:dyDescent="0.3">
      <c r="B289">
        <v>288</v>
      </c>
      <c r="C289" s="13">
        <f>'Table 12'!A3</f>
        <v>2</v>
      </c>
      <c r="D289" t="str">
        <f>'Table 12'!C3</f>
        <v>PAVARD Benjamin</v>
      </c>
      <c r="E289">
        <f>IF(DAY('Table 12'!I3)&lt;10,"0"&amp;DAY('Table 12'!I3),DAY('Table 12'!I3))</f>
        <v>28</v>
      </c>
      <c r="F289" t="str">
        <f>IF(MONTH('Table 12'!I3)&lt;10,"0"&amp;MONTH('Table 12'!I3),MONTH('Table 12'!I3))</f>
        <v>03</v>
      </c>
      <c r="G289">
        <f>YEAR('Table 12'!I3)</f>
        <v>1996</v>
      </c>
      <c r="H289" t="str">
        <f t="shared" si="13"/>
        <v>1996-03-28</v>
      </c>
      <c r="I289" t="str">
        <f>'Table 12'!B3</f>
        <v>DF</v>
      </c>
      <c r="J289">
        <f t="shared" ref="J289:J313" si="17">IF(I289="GK",1,IF(I289="DF",2,IF(I289="MF",3,IF(I289="FW",4,0))))</f>
        <v>2</v>
      </c>
      <c r="K289">
        <v>12</v>
      </c>
      <c r="L289" t="str">
        <f>VLOOKUP(K289,Seleções!$A$1:$B$33,2,0)</f>
        <v>France</v>
      </c>
      <c r="N289" t="str">
        <f t="shared" si="15"/>
        <v>INSERT INTO Jogador VALUES(288,2,'PAVARD Benjamin','1996-03-28',2,12);</v>
      </c>
    </row>
    <row r="290" spans="2:14" x14ac:dyDescent="0.3">
      <c r="B290">
        <v>289</v>
      </c>
      <c r="C290" s="13">
        <f>'Table 12'!A4</f>
        <v>3</v>
      </c>
      <c r="D290" t="str">
        <f>'Table 12'!C4</f>
        <v>DISASI Axel</v>
      </c>
      <c r="E290">
        <f>IF(DAY('Table 12'!I4)&lt;10,"0"&amp;DAY('Table 12'!I4),DAY('Table 12'!I4))</f>
        <v>11</v>
      </c>
      <c r="F290" t="str">
        <f>IF(MONTH('Table 12'!I4)&lt;10,"0"&amp;MONTH('Table 12'!I4),MONTH('Table 12'!I4))</f>
        <v>03</v>
      </c>
      <c r="G290">
        <f>YEAR('Table 12'!I4)</f>
        <v>1998</v>
      </c>
      <c r="H290" t="str">
        <f t="shared" si="13"/>
        <v>1998-03-11</v>
      </c>
      <c r="I290" t="str">
        <f>'Table 12'!B4</f>
        <v>DF</v>
      </c>
      <c r="J290">
        <f t="shared" si="17"/>
        <v>2</v>
      </c>
      <c r="K290">
        <v>12</v>
      </c>
      <c r="L290" t="str">
        <f>VLOOKUP(K290,Seleções!$A$1:$B$33,2,0)</f>
        <v>France</v>
      </c>
      <c r="N290" t="str">
        <f t="shared" si="15"/>
        <v>INSERT INTO Jogador VALUES(289,3,'DISASI Axel','1998-03-11',2,12);</v>
      </c>
    </row>
    <row r="291" spans="2:14" x14ac:dyDescent="0.3">
      <c r="B291">
        <v>290</v>
      </c>
      <c r="C291" s="13">
        <f>'Table 12'!A5</f>
        <v>4</v>
      </c>
      <c r="D291" t="str">
        <f>'Table 12'!C5</f>
        <v>VARANE Raphael</v>
      </c>
      <c r="E291">
        <f>IF(DAY('Table 12'!I5)&lt;10,"0"&amp;DAY('Table 12'!I5),DAY('Table 12'!I5))</f>
        <v>25</v>
      </c>
      <c r="F291" t="str">
        <f>IF(MONTH('Table 12'!I5)&lt;10,"0"&amp;MONTH('Table 12'!I5),MONTH('Table 12'!I5))</f>
        <v>04</v>
      </c>
      <c r="G291">
        <f>YEAR('Table 12'!I5)</f>
        <v>1993</v>
      </c>
      <c r="H291" t="str">
        <f t="shared" si="13"/>
        <v>1993-04-25</v>
      </c>
      <c r="I291" t="str">
        <f>'Table 12'!B5</f>
        <v>DF</v>
      </c>
      <c r="J291">
        <f t="shared" si="17"/>
        <v>2</v>
      </c>
      <c r="K291">
        <v>12</v>
      </c>
      <c r="L291" t="str">
        <f>VLOOKUP(K291,Seleções!$A$1:$B$33,2,0)</f>
        <v>France</v>
      </c>
      <c r="N291" t="str">
        <f t="shared" si="15"/>
        <v>INSERT INTO Jogador VALUES(290,4,'VARANE Raphael','1993-04-25',2,12);</v>
      </c>
    </row>
    <row r="292" spans="2:14" x14ac:dyDescent="0.3">
      <c r="B292">
        <v>291</v>
      </c>
      <c r="C292" s="13">
        <f>'Table 12'!A6</f>
        <v>5</v>
      </c>
      <c r="D292" t="str">
        <f>'Table 12'!C6</f>
        <v>KOUNDE Jules</v>
      </c>
      <c r="E292">
        <f>IF(DAY('Table 12'!I6)&lt;10,"0"&amp;DAY('Table 12'!I6),DAY('Table 12'!I6))</f>
        <v>12</v>
      </c>
      <c r="F292">
        <f>IF(MONTH('Table 12'!I6)&lt;10,"0"&amp;MONTH('Table 12'!I6),MONTH('Table 12'!I6))</f>
        <v>11</v>
      </c>
      <c r="G292">
        <f>YEAR('Table 12'!I6)</f>
        <v>1998</v>
      </c>
      <c r="H292" t="str">
        <f t="shared" si="13"/>
        <v>1998-11-12</v>
      </c>
      <c r="I292" t="str">
        <f>'Table 12'!B6</f>
        <v>DF</v>
      </c>
      <c r="J292">
        <f t="shared" si="17"/>
        <v>2</v>
      </c>
      <c r="K292">
        <v>12</v>
      </c>
      <c r="L292" t="str">
        <f>VLOOKUP(K292,Seleções!$A$1:$B$33,2,0)</f>
        <v>France</v>
      </c>
      <c r="N292" t="str">
        <f t="shared" si="15"/>
        <v>INSERT INTO Jogador VALUES(291,5,'KOUNDE Jules','1998-11-12',2,12);</v>
      </c>
    </row>
    <row r="293" spans="2:14" x14ac:dyDescent="0.3">
      <c r="B293">
        <v>292</v>
      </c>
      <c r="C293" s="13">
        <f>'Table 12'!A7</f>
        <v>6</v>
      </c>
      <c r="D293" t="str">
        <f>'Table 12'!C7</f>
        <v>GUENDOUZI Matteo</v>
      </c>
      <c r="E293">
        <f>IF(DAY('Table 12'!I7)&lt;10,"0"&amp;DAY('Table 12'!I7),DAY('Table 12'!I7))</f>
        <v>14</v>
      </c>
      <c r="F293" t="str">
        <f>IF(MONTH('Table 12'!I7)&lt;10,"0"&amp;MONTH('Table 12'!I7),MONTH('Table 12'!I7))</f>
        <v>04</v>
      </c>
      <c r="G293">
        <f>YEAR('Table 12'!I7)</f>
        <v>1999</v>
      </c>
      <c r="H293" t="str">
        <f t="shared" si="13"/>
        <v>1999-04-14</v>
      </c>
      <c r="I293" t="str">
        <f>'Table 12'!B7</f>
        <v>MF</v>
      </c>
      <c r="J293">
        <f t="shared" si="17"/>
        <v>3</v>
      </c>
      <c r="K293">
        <v>12</v>
      </c>
      <c r="L293" t="str">
        <f>VLOOKUP(K293,Seleções!$A$1:$B$33,2,0)</f>
        <v>France</v>
      </c>
      <c r="N293" t="str">
        <f t="shared" si="15"/>
        <v>INSERT INTO Jogador VALUES(292,6,'GUENDOUZI Matteo','1999-04-14',3,12);</v>
      </c>
    </row>
    <row r="294" spans="2:14" x14ac:dyDescent="0.3">
      <c r="B294">
        <v>293</v>
      </c>
      <c r="C294" s="13">
        <f>'Table 12'!A8</f>
        <v>7</v>
      </c>
      <c r="D294" t="str">
        <f>'Table 12'!C8</f>
        <v>GRIEZMANN Antoine</v>
      </c>
      <c r="E294">
        <f>IF(DAY('Table 12'!I8)&lt;10,"0"&amp;DAY('Table 12'!I8),DAY('Table 12'!I8))</f>
        <v>21</v>
      </c>
      <c r="F294" t="str">
        <f>IF(MONTH('Table 12'!I8)&lt;10,"0"&amp;MONTH('Table 12'!I8),MONTH('Table 12'!I8))</f>
        <v>03</v>
      </c>
      <c r="G294">
        <f>YEAR('Table 12'!I8)</f>
        <v>1991</v>
      </c>
      <c r="H294" t="str">
        <f t="shared" si="13"/>
        <v>1991-03-21</v>
      </c>
      <c r="I294" t="str">
        <f>'Table 12'!B8</f>
        <v>FW</v>
      </c>
      <c r="J294">
        <f t="shared" si="17"/>
        <v>4</v>
      </c>
      <c r="K294">
        <v>12</v>
      </c>
      <c r="L294" t="str">
        <f>VLOOKUP(K294,Seleções!$A$1:$B$33,2,0)</f>
        <v>France</v>
      </c>
      <c r="N294" t="str">
        <f t="shared" si="15"/>
        <v>INSERT INTO Jogador VALUES(293,7,'GRIEZMANN Antoine','1991-03-21',4,12);</v>
      </c>
    </row>
    <row r="295" spans="2:14" x14ac:dyDescent="0.3">
      <c r="B295">
        <v>294</v>
      </c>
      <c r="C295" s="13">
        <f>'Table 12'!A9</f>
        <v>8</v>
      </c>
      <c r="D295" t="str">
        <f>'Table 12'!C9</f>
        <v>TCHOUAMENI Aurelien</v>
      </c>
      <c r="E295">
        <f>IF(DAY('Table 12'!I9)&lt;10,"0"&amp;DAY('Table 12'!I9),DAY('Table 12'!I9))</f>
        <v>27</v>
      </c>
      <c r="F295" t="str">
        <f>IF(MONTH('Table 12'!I9)&lt;10,"0"&amp;MONTH('Table 12'!I9),MONTH('Table 12'!I9))</f>
        <v>01</v>
      </c>
      <c r="G295">
        <f>YEAR('Table 12'!I9)</f>
        <v>2000</v>
      </c>
      <c r="H295" t="str">
        <f t="shared" si="13"/>
        <v>2000-01-27</v>
      </c>
      <c r="I295" t="str">
        <f>'Table 12'!B9</f>
        <v>MF</v>
      </c>
      <c r="J295">
        <f t="shared" si="17"/>
        <v>3</v>
      </c>
      <c r="K295">
        <v>12</v>
      </c>
      <c r="L295" t="str">
        <f>VLOOKUP(K295,Seleções!$A$1:$B$33,2,0)</f>
        <v>France</v>
      </c>
      <c r="N295" t="str">
        <f t="shared" si="15"/>
        <v>INSERT INTO Jogador VALUES(294,8,'TCHOUAMENI Aurelien','2000-01-27',3,12);</v>
      </c>
    </row>
    <row r="296" spans="2:14" x14ac:dyDescent="0.3">
      <c r="B296">
        <v>295</v>
      </c>
      <c r="C296" s="13">
        <f>'Table 12'!A10</f>
        <v>9</v>
      </c>
      <c r="D296" t="str">
        <f>'Table 12'!C10</f>
        <v>GIROUD Olivier</v>
      </c>
      <c r="E296">
        <f>IF(DAY('Table 12'!I10)&lt;10,"0"&amp;DAY('Table 12'!I10),DAY('Table 12'!I10))</f>
        <v>30</v>
      </c>
      <c r="F296" t="str">
        <f>IF(MONTH('Table 12'!I10)&lt;10,"0"&amp;MONTH('Table 12'!I10),MONTH('Table 12'!I10))</f>
        <v>09</v>
      </c>
      <c r="G296">
        <f>YEAR('Table 12'!I10)</f>
        <v>1986</v>
      </c>
      <c r="H296" t="str">
        <f t="shared" si="13"/>
        <v>1986-09-30</v>
      </c>
      <c r="I296" t="str">
        <f>'Table 12'!B10</f>
        <v>FW</v>
      </c>
      <c r="J296">
        <f t="shared" si="17"/>
        <v>4</v>
      </c>
      <c r="K296">
        <v>12</v>
      </c>
      <c r="L296" t="str">
        <f>VLOOKUP(K296,Seleções!$A$1:$B$33,2,0)</f>
        <v>France</v>
      </c>
      <c r="N296" t="str">
        <f t="shared" si="15"/>
        <v>INSERT INTO Jogador VALUES(295,9,'GIROUD Olivier','1986-09-30',4,12);</v>
      </c>
    </row>
    <row r="297" spans="2:14" x14ac:dyDescent="0.3">
      <c r="B297">
        <v>296</v>
      </c>
      <c r="C297" s="13">
        <f>'Table 12'!A11</f>
        <v>10</v>
      </c>
      <c r="D297" t="str">
        <f>'Table 12'!C11</f>
        <v>MBAPPE Kylian</v>
      </c>
      <c r="E297">
        <f>IF(DAY('Table 12'!I11)&lt;10,"0"&amp;DAY('Table 12'!I11),DAY('Table 12'!I11))</f>
        <v>20</v>
      </c>
      <c r="F297">
        <f>IF(MONTH('Table 12'!I11)&lt;10,"0"&amp;MONTH('Table 12'!I11),MONTH('Table 12'!I11))</f>
        <v>12</v>
      </c>
      <c r="G297">
        <f>YEAR('Table 12'!I11)</f>
        <v>1998</v>
      </c>
      <c r="H297" t="str">
        <f t="shared" si="13"/>
        <v>1998-12-20</v>
      </c>
      <c r="I297" t="str">
        <f>'Table 12'!B11</f>
        <v>FW</v>
      </c>
      <c r="J297">
        <f t="shared" si="17"/>
        <v>4</v>
      </c>
      <c r="K297">
        <v>12</v>
      </c>
      <c r="L297" t="str">
        <f>VLOOKUP(K297,Seleções!$A$1:$B$33,2,0)</f>
        <v>France</v>
      </c>
      <c r="N297" t="str">
        <f t="shared" si="15"/>
        <v>INSERT INTO Jogador VALUES(296,10,'MBAPPE Kylian','1998-12-20',4,12);</v>
      </c>
    </row>
    <row r="298" spans="2:14" x14ac:dyDescent="0.3">
      <c r="B298">
        <v>297</v>
      </c>
      <c r="C298" s="13">
        <f>'Table 12'!A12</f>
        <v>11</v>
      </c>
      <c r="D298" t="str">
        <f>'Table 12'!C12</f>
        <v>DEMBELE Ousmane</v>
      </c>
      <c r="E298">
        <f>IF(DAY('Table 12'!I12)&lt;10,"0"&amp;DAY('Table 12'!I12),DAY('Table 12'!I12))</f>
        <v>15</v>
      </c>
      <c r="F298" t="str">
        <f>IF(MONTH('Table 12'!I12)&lt;10,"0"&amp;MONTH('Table 12'!I12),MONTH('Table 12'!I12))</f>
        <v>05</v>
      </c>
      <c r="G298">
        <f>YEAR('Table 12'!I12)</f>
        <v>1997</v>
      </c>
      <c r="H298" t="str">
        <f t="shared" si="13"/>
        <v>1997-05-15</v>
      </c>
      <c r="I298" t="str">
        <f>'Table 12'!B12</f>
        <v>FW</v>
      </c>
      <c r="J298">
        <f t="shared" si="17"/>
        <v>4</v>
      </c>
      <c r="K298">
        <v>12</v>
      </c>
      <c r="L298" t="str">
        <f>VLOOKUP(K298,Seleções!$A$1:$B$33,2,0)</f>
        <v>France</v>
      </c>
      <c r="N298" t="str">
        <f t="shared" si="15"/>
        <v>INSERT INTO Jogador VALUES(297,11,'DEMBELE Ousmane','1997-05-15',4,12);</v>
      </c>
    </row>
    <row r="299" spans="2:14" x14ac:dyDescent="0.3">
      <c r="B299">
        <v>298</v>
      </c>
      <c r="C299" s="13">
        <f>'Table 12'!A13</f>
        <v>12</v>
      </c>
      <c r="D299" t="str">
        <f>'Table 12'!C13</f>
        <v>KOLO MUANI</v>
      </c>
      <c r="E299" t="str">
        <f>IF(DAY('Table 12'!I13)&lt;10,"0"&amp;DAY('Table 12'!I13),DAY('Table 12'!I13))</f>
        <v>05</v>
      </c>
      <c r="F299">
        <f>IF(MONTH('Table 12'!I13)&lt;10,"0"&amp;MONTH('Table 12'!I13),MONTH('Table 12'!I13))</f>
        <v>12</v>
      </c>
      <c r="G299">
        <f>YEAR('Table 12'!I13)</f>
        <v>1998</v>
      </c>
      <c r="H299" t="str">
        <f t="shared" si="13"/>
        <v>1998-12-05</v>
      </c>
      <c r="I299" t="str">
        <f>'Table 12'!B13</f>
        <v>FW</v>
      </c>
      <c r="J299">
        <f t="shared" si="17"/>
        <v>4</v>
      </c>
      <c r="K299">
        <v>12</v>
      </c>
      <c r="L299" t="str">
        <f>VLOOKUP(K299,Seleções!$A$1:$B$33,2,0)</f>
        <v>France</v>
      </c>
      <c r="N299" t="str">
        <f t="shared" si="15"/>
        <v>INSERT INTO Jogador VALUES(298,12,'KOLO MUANI','1998-12-05',4,12);</v>
      </c>
    </row>
    <row r="300" spans="2:14" x14ac:dyDescent="0.3">
      <c r="B300">
        <v>299</v>
      </c>
      <c r="C300" s="13">
        <f>'Table 12'!A14</f>
        <v>13</v>
      </c>
      <c r="D300" t="str">
        <f>'Table 12'!C14</f>
        <v>FOFANA Youssouf</v>
      </c>
      <c r="E300">
        <f>IF(DAY('Table 12'!I14)&lt;10,"0"&amp;DAY('Table 12'!I14),DAY('Table 12'!I14))</f>
        <v>10</v>
      </c>
      <c r="F300" t="str">
        <f>IF(MONTH('Table 12'!I14)&lt;10,"0"&amp;MONTH('Table 12'!I14),MONTH('Table 12'!I14))</f>
        <v>01</v>
      </c>
      <c r="G300">
        <f>YEAR('Table 12'!I14)</f>
        <v>1999</v>
      </c>
      <c r="H300" t="str">
        <f t="shared" si="13"/>
        <v>1999-01-10</v>
      </c>
      <c r="I300" t="str">
        <f>'Table 12'!B14</f>
        <v>DF</v>
      </c>
      <c r="J300">
        <f t="shared" si="17"/>
        <v>2</v>
      </c>
      <c r="K300">
        <v>12</v>
      </c>
      <c r="L300" t="str">
        <f>VLOOKUP(K300,Seleções!$A$1:$B$33,2,0)</f>
        <v>France</v>
      </c>
      <c r="N300" t="str">
        <f t="shared" si="15"/>
        <v>INSERT INTO Jogador VALUES(299,13,'FOFANA Youssouf','1999-01-10',2,12);</v>
      </c>
    </row>
    <row r="301" spans="2:14" x14ac:dyDescent="0.3">
      <c r="B301">
        <v>300</v>
      </c>
      <c r="C301" s="13">
        <f>'Table 12'!A15</f>
        <v>14</v>
      </c>
      <c r="D301" t="str">
        <f>'Table 12'!C15</f>
        <v>RABIOT Adrien</v>
      </c>
      <c r="E301" t="str">
        <f>IF(DAY('Table 12'!I15)&lt;10,"0"&amp;DAY('Table 12'!I15),DAY('Table 12'!I15))</f>
        <v>03</v>
      </c>
      <c r="F301" t="str">
        <f>IF(MONTH('Table 12'!I15)&lt;10,"0"&amp;MONTH('Table 12'!I15),MONTH('Table 12'!I15))</f>
        <v>04</v>
      </c>
      <c r="G301">
        <f>YEAR('Table 12'!I15)</f>
        <v>1995</v>
      </c>
      <c r="H301" t="str">
        <f t="shared" si="13"/>
        <v>1995-04-03</v>
      </c>
      <c r="I301" t="str">
        <f>'Table 12'!B15</f>
        <v>MF</v>
      </c>
      <c r="J301">
        <f t="shared" si="17"/>
        <v>3</v>
      </c>
      <c r="K301">
        <v>12</v>
      </c>
      <c r="L301" t="str">
        <f>VLOOKUP(K301,Seleções!$A$1:$B$33,2,0)</f>
        <v>France</v>
      </c>
      <c r="N301" t="str">
        <f t="shared" si="15"/>
        <v>INSERT INTO Jogador VALUES(300,14,'RABIOT Adrien','1995-04-03',3,12);</v>
      </c>
    </row>
    <row r="302" spans="2:14" x14ac:dyDescent="0.3">
      <c r="B302">
        <v>301</v>
      </c>
      <c r="C302" s="13">
        <f>'Table 12'!A16</f>
        <v>15</v>
      </c>
      <c r="D302" t="str">
        <f>'Table 12'!C16</f>
        <v>VERETOUT Jordan</v>
      </c>
      <c r="E302" t="str">
        <f>IF(DAY('Table 12'!I16)&lt;10,"0"&amp;DAY('Table 12'!I16),DAY('Table 12'!I16))</f>
        <v>01</v>
      </c>
      <c r="F302" t="str">
        <f>IF(MONTH('Table 12'!I16)&lt;10,"0"&amp;MONTH('Table 12'!I16),MONTH('Table 12'!I16))</f>
        <v>03</v>
      </c>
      <c r="G302">
        <f>YEAR('Table 12'!I16)</f>
        <v>1993</v>
      </c>
      <c r="H302" t="str">
        <f t="shared" si="13"/>
        <v>1993-03-01</v>
      </c>
      <c r="I302" t="str">
        <f>'Table 12'!B16</f>
        <v>MF</v>
      </c>
      <c r="J302">
        <f t="shared" si="17"/>
        <v>3</v>
      </c>
      <c r="K302">
        <v>12</v>
      </c>
      <c r="L302" t="str">
        <f>VLOOKUP(K302,Seleções!$A$1:$B$33,2,0)</f>
        <v>France</v>
      </c>
      <c r="N302" t="str">
        <f t="shared" si="15"/>
        <v>INSERT INTO Jogador VALUES(301,15,'VERETOUT Jordan','1993-03-01',3,12);</v>
      </c>
    </row>
    <row r="303" spans="2:14" x14ac:dyDescent="0.3">
      <c r="B303">
        <v>302</v>
      </c>
      <c r="C303" s="13">
        <f>'Table 12'!A17</f>
        <v>16</v>
      </c>
      <c r="D303" t="str">
        <f>'Table 12'!C17</f>
        <v>MANDANDA Steve</v>
      </c>
      <c r="E303">
        <f>IF(DAY('Table 12'!I17)&lt;10,"0"&amp;DAY('Table 12'!I17),DAY('Table 12'!I17))</f>
        <v>28</v>
      </c>
      <c r="F303" t="str">
        <f>IF(MONTH('Table 12'!I17)&lt;10,"0"&amp;MONTH('Table 12'!I17),MONTH('Table 12'!I17))</f>
        <v>03</v>
      </c>
      <c r="G303">
        <f>YEAR('Table 12'!I17)</f>
        <v>1985</v>
      </c>
      <c r="H303" t="str">
        <f t="shared" si="13"/>
        <v>1985-03-28</v>
      </c>
      <c r="I303" t="str">
        <f>'Table 12'!B17</f>
        <v>GK</v>
      </c>
      <c r="J303">
        <f t="shared" si="17"/>
        <v>1</v>
      </c>
      <c r="K303">
        <v>12</v>
      </c>
      <c r="L303" t="str">
        <f>VLOOKUP(K303,Seleções!$A$1:$B$33,2,0)</f>
        <v>France</v>
      </c>
      <c r="N303" t="str">
        <f t="shared" si="15"/>
        <v>INSERT INTO Jogador VALUES(302,16,'MANDANDA Steve','1985-03-28',1,12);</v>
      </c>
    </row>
    <row r="304" spans="2:14" x14ac:dyDescent="0.3">
      <c r="B304">
        <v>303</v>
      </c>
      <c r="C304" s="13">
        <f>'Table 12'!A18</f>
        <v>17</v>
      </c>
      <c r="D304" t="str">
        <f>'Table 12'!C18</f>
        <v>SALIBA William</v>
      </c>
      <c r="E304">
        <f>IF(DAY('Table 12'!I18)&lt;10,"0"&amp;DAY('Table 12'!I18),DAY('Table 12'!I18))</f>
        <v>24</v>
      </c>
      <c r="F304" t="str">
        <f>IF(MONTH('Table 12'!I18)&lt;10,"0"&amp;MONTH('Table 12'!I18),MONTH('Table 12'!I18))</f>
        <v>03</v>
      </c>
      <c r="G304">
        <f>YEAR('Table 12'!I18)</f>
        <v>2001</v>
      </c>
      <c r="H304" t="str">
        <f t="shared" si="13"/>
        <v>2001-03-24</v>
      </c>
      <c r="I304" t="str">
        <f>'Table 12'!B18</f>
        <v>DF</v>
      </c>
      <c r="J304">
        <f t="shared" si="17"/>
        <v>2</v>
      </c>
      <c r="K304">
        <v>12</v>
      </c>
      <c r="L304" t="str">
        <f>VLOOKUP(K304,Seleções!$A$1:$B$33,2,0)</f>
        <v>France</v>
      </c>
      <c r="N304" t="str">
        <f t="shared" si="15"/>
        <v>INSERT INTO Jogador VALUES(303,17,'SALIBA William','2001-03-24',2,12);</v>
      </c>
    </row>
    <row r="305" spans="2:14" x14ac:dyDescent="0.3">
      <c r="B305">
        <v>304</v>
      </c>
      <c r="C305" s="13">
        <f>'Table 12'!A19</f>
        <v>18</v>
      </c>
      <c r="D305" t="str">
        <f>'Table 12'!C19</f>
        <v>UPAMECANO Dayot</v>
      </c>
      <c r="E305">
        <f>IF(DAY('Table 12'!I19)&lt;10,"0"&amp;DAY('Table 12'!I19),DAY('Table 12'!I19))</f>
        <v>27</v>
      </c>
      <c r="F305">
        <f>IF(MONTH('Table 12'!I19)&lt;10,"0"&amp;MONTH('Table 12'!I19),MONTH('Table 12'!I19))</f>
        <v>10</v>
      </c>
      <c r="G305">
        <f>YEAR('Table 12'!I19)</f>
        <v>1998</v>
      </c>
      <c r="H305" t="str">
        <f t="shared" si="13"/>
        <v>1998-10-27</v>
      </c>
      <c r="I305" t="str">
        <f>'Table 12'!B19</f>
        <v>DF</v>
      </c>
      <c r="J305">
        <f t="shared" si="17"/>
        <v>2</v>
      </c>
      <c r="K305">
        <v>12</v>
      </c>
      <c r="L305" t="str">
        <f>VLOOKUP(K305,Seleções!$A$1:$B$33,2,0)</f>
        <v>France</v>
      </c>
      <c r="N305" t="str">
        <f t="shared" si="15"/>
        <v>INSERT INTO Jogador VALUES(304,18,'UPAMECANO Dayot','1998-10-27',2,12);</v>
      </c>
    </row>
    <row r="306" spans="2:14" x14ac:dyDescent="0.3">
      <c r="B306">
        <v>305</v>
      </c>
      <c r="C306" s="13">
        <f>'Table 12'!A20</f>
        <v>19</v>
      </c>
      <c r="D306" t="str">
        <f>'Table 12'!C20</f>
        <v>BENZEMA Karim</v>
      </c>
      <c r="E306">
        <f>IF(DAY('Table 12'!I20)&lt;10,"0"&amp;DAY('Table 12'!I20),DAY('Table 12'!I20))</f>
        <v>19</v>
      </c>
      <c r="F306">
        <f>IF(MONTH('Table 12'!I20)&lt;10,"0"&amp;MONTH('Table 12'!I20),MONTH('Table 12'!I20))</f>
        <v>12</v>
      </c>
      <c r="G306">
        <f>YEAR('Table 12'!I20)</f>
        <v>1987</v>
      </c>
      <c r="H306" t="str">
        <f t="shared" si="13"/>
        <v>1987-12-19</v>
      </c>
      <c r="I306" t="str">
        <f>'Table 12'!B20</f>
        <v>FW</v>
      </c>
      <c r="J306">
        <f t="shared" si="17"/>
        <v>4</v>
      </c>
      <c r="K306">
        <v>12</v>
      </c>
      <c r="L306" t="str">
        <f>VLOOKUP(K306,Seleções!$A$1:$B$33,2,0)</f>
        <v>France</v>
      </c>
      <c r="N306" t="str">
        <f t="shared" si="15"/>
        <v>INSERT INTO Jogador VALUES(305,19,'BENZEMA Karim','1987-12-19',4,12);</v>
      </c>
    </row>
    <row r="307" spans="2:14" x14ac:dyDescent="0.3">
      <c r="B307">
        <v>306</v>
      </c>
      <c r="C307" s="13">
        <f>'Table 12'!A21</f>
        <v>20</v>
      </c>
      <c r="D307" t="str">
        <f>'Table 12'!C21</f>
        <v>COMAN Kingsley</v>
      </c>
      <c r="E307">
        <f>IF(DAY('Table 12'!I21)&lt;10,"0"&amp;DAY('Table 12'!I21),DAY('Table 12'!I21))</f>
        <v>13</v>
      </c>
      <c r="F307" t="str">
        <f>IF(MONTH('Table 12'!I21)&lt;10,"0"&amp;MONTH('Table 12'!I21),MONTH('Table 12'!I21))</f>
        <v>06</v>
      </c>
      <c r="G307">
        <f>YEAR('Table 12'!I21)</f>
        <v>1996</v>
      </c>
      <c r="H307" t="str">
        <f t="shared" si="13"/>
        <v>1996-06-13</v>
      </c>
      <c r="I307" t="str">
        <f>'Table 12'!B21</f>
        <v>FW</v>
      </c>
      <c r="J307">
        <f t="shared" si="17"/>
        <v>4</v>
      </c>
      <c r="K307">
        <v>12</v>
      </c>
      <c r="L307" t="str">
        <f>VLOOKUP(K307,Seleções!$A$1:$B$33,2,0)</f>
        <v>France</v>
      </c>
      <c r="N307" t="str">
        <f t="shared" si="15"/>
        <v>INSERT INTO Jogador VALUES(306,20,'COMAN Kingsley','1996-06-13',4,12);</v>
      </c>
    </row>
    <row r="308" spans="2:14" x14ac:dyDescent="0.3">
      <c r="B308">
        <v>307</v>
      </c>
      <c r="C308" s="13">
        <f>'Table 12'!A22</f>
        <v>21</v>
      </c>
      <c r="D308" t="str">
        <f>'Table 12'!C22</f>
        <v>HERNANDEZ Lucas</v>
      </c>
      <c r="E308">
        <f>IF(DAY('Table 12'!I22)&lt;10,"0"&amp;DAY('Table 12'!I22),DAY('Table 12'!I22))</f>
        <v>14</v>
      </c>
      <c r="F308" t="str">
        <f>IF(MONTH('Table 12'!I22)&lt;10,"0"&amp;MONTH('Table 12'!I22),MONTH('Table 12'!I22))</f>
        <v>02</v>
      </c>
      <c r="G308">
        <f>YEAR('Table 12'!I22)</f>
        <v>1996</v>
      </c>
      <c r="H308" t="str">
        <f t="shared" si="13"/>
        <v>1996-02-14</v>
      </c>
      <c r="I308" t="str">
        <f>'Table 12'!B22</f>
        <v>DF</v>
      </c>
      <c r="J308">
        <f t="shared" si="17"/>
        <v>2</v>
      </c>
      <c r="K308">
        <v>12</v>
      </c>
      <c r="L308" t="str">
        <f>VLOOKUP(K308,Seleções!$A$1:$B$33,2,0)</f>
        <v>France</v>
      </c>
      <c r="N308" t="str">
        <f t="shared" si="15"/>
        <v>INSERT INTO Jogador VALUES(307,21,'HERNANDEZ Lucas','1996-02-14',2,12);</v>
      </c>
    </row>
    <row r="309" spans="2:14" x14ac:dyDescent="0.3">
      <c r="B309">
        <v>308</v>
      </c>
      <c r="C309" s="13">
        <f>'Table 12'!A23</f>
        <v>22</v>
      </c>
      <c r="D309" t="str">
        <f>'Table 12'!C23</f>
        <v>HERNANDEZ Theo</v>
      </c>
      <c r="E309" t="str">
        <f>IF(DAY('Table 12'!I23)&lt;10,"0"&amp;DAY('Table 12'!I23),DAY('Table 12'!I23))</f>
        <v>06</v>
      </c>
      <c r="F309">
        <f>IF(MONTH('Table 12'!I23)&lt;10,"0"&amp;MONTH('Table 12'!I23),MONTH('Table 12'!I23))</f>
        <v>10</v>
      </c>
      <c r="G309">
        <f>YEAR('Table 12'!I23)</f>
        <v>1997</v>
      </c>
      <c r="H309" t="str">
        <f t="shared" si="13"/>
        <v>1997-10-06</v>
      </c>
      <c r="I309" t="str">
        <f>'Table 12'!B23</f>
        <v>DF</v>
      </c>
      <c r="J309">
        <f t="shared" si="17"/>
        <v>2</v>
      </c>
      <c r="K309">
        <v>12</v>
      </c>
      <c r="L309" t="str">
        <f>VLOOKUP(K309,Seleções!$A$1:$B$33,2,0)</f>
        <v>France</v>
      </c>
      <c r="N309" t="str">
        <f t="shared" si="15"/>
        <v>INSERT INTO Jogador VALUES(308,22,'HERNANDEZ Theo','1997-10-06',2,12);</v>
      </c>
    </row>
    <row r="310" spans="2:14" x14ac:dyDescent="0.3">
      <c r="B310">
        <v>309</v>
      </c>
      <c r="C310" s="13">
        <f>'Table 12'!A24</f>
        <v>23</v>
      </c>
      <c r="D310" t="str">
        <f>'Table 12'!C24</f>
        <v>AREOLA Alphonse</v>
      </c>
      <c r="E310">
        <f>IF(DAY('Table 12'!I24)&lt;10,"0"&amp;DAY('Table 12'!I24),DAY('Table 12'!I24))</f>
        <v>27</v>
      </c>
      <c r="F310" t="str">
        <f>IF(MONTH('Table 12'!I24)&lt;10,"0"&amp;MONTH('Table 12'!I24),MONTH('Table 12'!I24))</f>
        <v>02</v>
      </c>
      <c r="G310">
        <f>YEAR('Table 12'!I24)</f>
        <v>1993</v>
      </c>
      <c r="H310" t="str">
        <f t="shared" si="13"/>
        <v>1993-02-27</v>
      </c>
      <c r="I310" t="str">
        <f>'Table 12'!B24</f>
        <v>GK</v>
      </c>
      <c r="J310">
        <f t="shared" si="17"/>
        <v>1</v>
      </c>
      <c r="K310">
        <v>12</v>
      </c>
      <c r="L310" t="str">
        <f>VLOOKUP(K310,Seleções!$A$1:$B$33,2,0)</f>
        <v>France</v>
      </c>
      <c r="N310" t="str">
        <f t="shared" si="15"/>
        <v>INSERT INTO Jogador VALUES(309,23,'AREOLA Alphonse','1993-02-27',1,12);</v>
      </c>
    </row>
    <row r="311" spans="2:14" x14ac:dyDescent="0.3">
      <c r="B311">
        <v>310</v>
      </c>
      <c r="C311" s="13">
        <f>'Table 12'!A25</f>
        <v>24</v>
      </c>
      <c r="D311" t="str">
        <f>'Table 12'!C25</f>
        <v>KONATE Ibrahima</v>
      </c>
      <c r="E311">
        <f>IF(DAY('Table 12'!I25)&lt;10,"0"&amp;DAY('Table 12'!I25),DAY('Table 12'!I25))</f>
        <v>25</v>
      </c>
      <c r="F311" t="str">
        <f>IF(MONTH('Table 12'!I25)&lt;10,"0"&amp;MONTH('Table 12'!I25),MONTH('Table 12'!I25))</f>
        <v>05</v>
      </c>
      <c r="G311">
        <f>YEAR('Table 12'!I25)</f>
        <v>1999</v>
      </c>
      <c r="H311" t="str">
        <f t="shared" si="13"/>
        <v>1999-05-25</v>
      </c>
      <c r="I311" t="str">
        <f>'Table 12'!B25</f>
        <v>DF</v>
      </c>
      <c r="J311">
        <f t="shared" si="17"/>
        <v>2</v>
      </c>
      <c r="K311">
        <v>12</v>
      </c>
      <c r="L311" t="str">
        <f>VLOOKUP(K311,Seleções!$A$1:$B$33,2,0)</f>
        <v>France</v>
      </c>
      <c r="N311" t="str">
        <f t="shared" si="15"/>
        <v>INSERT INTO Jogador VALUES(310,24,'KONATE Ibrahima','1999-05-25',2,12);</v>
      </c>
    </row>
    <row r="312" spans="2:14" x14ac:dyDescent="0.3">
      <c r="B312">
        <v>311</v>
      </c>
      <c r="C312" s="13">
        <f>'Table 12'!A26</f>
        <v>25</v>
      </c>
      <c r="D312" t="str">
        <f>'Table 12'!C26</f>
        <v>CAMAVINGA Eduardo</v>
      </c>
      <c r="E312">
        <f>IF(DAY('Table 12'!I26)&lt;10,"0"&amp;DAY('Table 12'!I26),DAY('Table 12'!I26))</f>
        <v>10</v>
      </c>
      <c r="F312">
        <f>IF(MONTH('Table 12'!I26)&lt;10,"0"&amp;MONTH('Table 12'!I26),MONTH('Table 12'!I26))</f>
        <v>11</v>
      </c>
      <c r="G312">
        <f>YEAR('Table 12'!I26)</f>
        <v>2002</v>
      </c>
      <c r="H312" t="str">
        <f t="shared" si="13"/>
        <v>2002-11-10</v>
      </c>
      <c r="I312" t="str">
        <f>'Table 12'!B26</f>
        <v>MF</v>
      </c>
      <c r="J312">
        <f t="shared" si="17"/>
        <v>3</v>
      </c>
      <c r="K312">
        <v>12</v>
      </c>
      <c r="L312" t="str">
        <f>VLOOKUP(K312,Seleções!$A$1:$B$33,2,0)</f>
        <v>France</v>
      </c>
      <c r="N312" t="str">
        <f t="shared" si="15"/>
        <v>INSERT INTO Jogador VALUES(311,25,'CAMAVINGA Eduardo','2002-11-10',3,12);</v>
      </c>
    </row>
    <row r="313" spans="2:14" x14ac:dyDescent="0.3">
      <c r="B313">
        <v>312</v>
      </c>
      <c r="C313" s="13">
        <f>'Table 12'!A27</f>
        <v>26</v>
      </c>
      <c r="D313" t="str">
        <f>'Table 12'!C27</f>
        <v>THURAM Marcus</v>
      </c>
      <c r="E313" t="str">
        <f>IF(DAY('Table 12'!I27)&lt;10,"0"&amp;DAY('Table 12'!I27),DAY('Table 12'!I27))</f>
        <v>06</v>
      </c>
      <c r="F313" t="str">
        <f>IF(MONTH('Table 12'!I27)&lt;10,"0"&amp;MONTH('Table 12'!I27),MONTH('Table 12'!I27))</f>
        <v>08</v>
      </c>
      <c r="G313">
        <f>YEAR('Table 12'!I27)</f>
        <v>1997</v>
      </c>
      <c r="H313" t="str">
        <f t="shared" si="13"/>
        <v>1997-08-06</v>
      </c>
      <c r="I313" t="str">
        <f>'Table 12'!B27</f>
        <v>FW</v>
      </c>
      <c r="J313">
        <f t="shared" si="17"/>
        <v>4</v>
      </c>
      <c r="K313">
        <v>12</v>
      </c>
      <c r="L313" t="str">
        <f>VLOOKUP(K313,Seleções!$A$1:$B$33,2,0)</f>
        <v>France</v>
      </c>
      <c r="N313" t="str">
        <f t="shared" si="15"/>
        <v>INSERT INTO Jogador VALUES(312,26,'THURAM Marcus','1997-08-06',4,12);</v>
      </c>
    </row>
    <row r="314" spans="2:14" x14ac:dyDescent="0.3">
      <c r="B314">
        <v>313</v>
      </c>
      <c r="C314" s="13">
        <f>'Table 13'!A2</f>
        <v>1</v>
      </c>
      <c r="D314" t="str">
        <f>'Table 13'!C2</f>
        <v>NEUER Manuel</v>
      </c>
      <c r="E314">
        <f>IF(DAY('Table 13'!I2)&lt;10,"0"&amp;DAY('Table 13'!I2),DAY('Table 13'!I2))</f>
        <v>27</v>
      </c>
      <c r="F314" t="str">
        <f>IF(MONTH('Table 13'!I2)&lt;10,"0"&amp;MONTH('Table 13'!I2),MONTH('Table 13'!I2))</f>
        <v>03</v>
      </c>
      <c r="G314">
        <f>YEAR('Table 13'!I2)</f>
        <v>1986</v>
      </c>
      <c r="H314" t="str">
        <f t="shared" si="13"/>
        <v>1986-03-27</v>
      </c>
      <c r="I314" t="str">
        <f>'Table 13'!B2</f>
        <v>GK</v>
      </c>
      <c r="J314">
        <f t="shared" si="14"/>
        <v>1</v>
      </c>
      <c r="K314">
        <v>13</v>
      </c>
      <c r="L314" t="str">
        <f>VLOOKUP(K314,Seleções!$A$1:$B$33,2,0)</f>
        <v>Germany</v>
      </c>
      <c r="N314" t="str">
        <f t="shared" si="15"/>
        <v>INSERT INTO Jogador VALUES(313,1,'NEUER Manuel','1986-03-27',1,13);</v>
      </c>
    </row>
    <row r="315" spans="2:14" x14ac:dyDescent="0.3">
      <c r="B315">
        <v>314</v>
      </c>
      <c r="C315" s="13">
        <f>'Table 13'!A3</f>
        <v>2</v>
      </c>
      <c r="D315" t="str">
        <f>'Table 13'!C3</f>
        <v>RUEDIGER Antonio</v>
      </c>
      <c r="E315" t="str">
        <f>IF(DAY('Table 13'!I3)&lt;10,"0"&amp;DAY('Table 13'!I3),DAY('Table 13'!I3))</f>
        <v>03</v>
      </c>
      <c r="F315" t="str">
        <f>IF(MONTH('Table 13'!I3)&lt;10,"0"&amp;MONTH('Table 13'!I3),MONTH('Table 13'!I3))</f>
        <v>03</v>
      </c>
      <c r="G315">
        <f>YEAR('Table 13'!I3)</f>
        <v>1993</v>
      </c>
      <c r="H315" t="str">
        <f t="shared" si="13"/>
        <v>1993-03-03</v>
      </c>
      <c r="I315" t="str">
        <f>'Table 13'!B3</f>
        <v>DF</v>
      </c>
      <c r="J315">
        <f t="shared" ref="J315:J339" si="18">IF(I315="GK",1,IF(I315="DF",2,IF(I315="MF",3,IF(I315="FW",4,0))))</f>
        <v>2</v>
      </c>
      <c r="K315">
        <v>13</v>
      </c>
      <c r="L315" t="str">
        <f>VLOOKUP(K315,Seleções!$A$1:$B$33,2,0)</f>
        <v>Germany</v>
      </c>
      <c r="N315" t="str">
        <f t="shared" si="15"/>
        <v>INSERT INTO Jogador VALUES(314,2,'RUEDIGER Antonio','1993-03-03',2,13);</v>
      </c>
    </row>
    <row r="316" spans="2:14" x14ac:dyDescent="0.3">
      <c r="B316">
        <v>315</v>
      </c>
      <c r="C316" s="13">
        <f>'Table 13'!A4</f>
        <v>3</v>
      </c>
      <c r="D316" t="str">
        <f>'Table 13'!C4</f>
        <v>RAUM David</v>
      </c>
      <c r="E316">
        <f>IF(DAY('Table 13'!I4)&lt;10,"0"&amp;DAY('Table 13'!I4),DAY('Table 13'!I4))</f>
        <v>22</v>
      </c>
      <c r="F316" t="str">
        <f>IF(MONTH('Table 13'!I4)&lt;10,"0"&amp;MONTH('Table 13'!I4),MONTH('Table 13'!I4))</f>
        <v>04</v>
      </c>
      <c r="G316">
        <f>YEAR('Table 13'!I4)</f>
        <v>1998</v>
      </c>
      <c r="H316" t="str">
        <f t="shared" si="13"/>
        <v>1998-04-22</v>
      </c>
      <c r="I316" t="str">
        <f>'Table 13'!B4</f>
        <v>DF</v>
      </c>
      <c r="J316">
        <f t="shared" si="18"/>
        <v>2</v>
      </c>
      <c r="K316">
        <v>13</v>
      </c>
      <c r="L316" t="str">
        <f>VLOOKUP(K316,Seleções!$A$1:$B$33,2,0)</f>
        <v>Germany</v>
      </c>
      <c r="N316" t="str">
        <f t="shared" si="15"/>
        <v>INSERT INTO Jogador VALUES(315,3,'RAUM David','1998-04-22',2,13);</v>
      </c>
    </row>
    <row r="317" spans="2:14" x14ac:dyDescent="0.3">
      <c r="B317">
        <v>316</v>
      </c>
      <c r="C317" s="13">
        <f>'Table 13'!A5</f>
        <v>4</v>
      </c>
      <c r="D317" t="str">
        <f>'Table 13'!C5</f>
        <v>GINTER Matthias</v>
      </c>
      <c r="E317">
        <f>IF(DAY('Table 13'!I5)&lt;10,"0"&amp;DAY('Table 13'!I5),DAY('Table 13'!I5))</f>
        <v>19</v>
      </c>
      <c r="F317" t="str">
        <f>IF(MONTH('Table 13'!I5)&lt;10,"0"&amp;MONTH('Table 13'!I5),MONTH('Table 13'!I5))</f>
        <v>01</v>
      </c>
      <c r="G317">
        <f>YEAR('Table 13'!I5)</f>
        <v>1994</v>
      </c>
      <c r="H317" t="str">
        <f t="shared" si="13"/>
        <v>1994-01-19</v>
      </c>
      <c r="I317" t="str">
        <f>'Table 13'!B5</f>
        <v>DF</v>
      </c>
      <c r="J317">
        <f t="shared" si="18"/>
        <v>2</v>
      </c>
      <c r="K317">
        <v>13</v>
      </c>
      <c r="L317" t="str">
        <f>VLOOKUP(K317,Seleções!$A$1:$B$33,2,0)</f>
        <v>Germany</v>
      </c>
      <c r="N317" t="str">
        <f t="shared" si="15"/>
        <v>INSERT INTO Jogador VALUES(316,4,'GINTER Matthias','1994-01-19',2,13);</v>
      </c>
    </row>
    <row r="318" spans="2:14" x14ac:dyDescent="0.3">
      <c r="B318">
        <v>317</v>
      </c>
      <c r="C318" s="13">
        <f>'Table 13'!A6</f>
        <v>5</v>
      </c>
      <c r="D318" t="str">
        <f>'Table 13'!C6</f>
        <v>KEHRER Thilo</v>
      </c>
      <c r="E318">
        <f>IF(DAY('Table 13'!I6)&lt;10,"0"&amp;DAY('Table 13'!I6),DAY('Table 13'!I6))</f>
        <v>21</v>
      </c>
      <c r="F318" t="str">
        <f>IF(MONTH('Table 13'!I6)&lt;10,"0"&amp;MONTH('Table 13'!I6),MONTH('Table 13'!I6))</f>
        <v>09</v>
      </c>
      <c r="G318">
        <f>YEAR('Table 13'!I6)</f>
        <v>1996</v>
      </c>
      <c r="H318" t="str">
        <f t="shared" si="13"/>
        <v>1996-09-21</v>
      </c>
      <c r="I318" t="str">
        <f>'Table 13'!B6</f>
        <v>DF</v>
      </c>
      <c r="J318">
        <f t="shared" si="18"/>
        <v>2</v>
      </c>
      <c r="K318">
        <v>13</v>
      </c>
      <c r="L318" t="str">
        <f>VLOOKUP(K318,Seleções!$A$1:$B$33,2,0)</f>
        <v>Germany</v>
      </c>
      <c r="N318" t="str">
        <f t="shared" si="15"/>
        <v>INSERT INTO Jogador VALUES(317,5,'KEHRER Thilo','1996-09-21',2,13);</v>
      </c>
    </row>
    <row r="319" spans="2:14" x14ac:dyDescent="0.3">
      <c r="B319">
        <v>318</v>
      </c>
      <c r="C319" s="13">
        <f>'Table 13'!A7</f>
        <v>6</v>
      </c>
      <c r="D319" t="str">
        <f>'Table 13'!C7</f>
        <v>KIMMICH Joshua</v>
      </c>
      <c r="E319" t="str">
        <f>IF(DAY('Table 13'!I7)&lt;10,"0"&amp;DAY('Table 13'!I7),DAY('Table 13'!I7))</f>
        <v>08</v>
      </c>
      <c r="F319" t="str">
        <f>IF(MONTH('Table 13'!I7)&lt;10,"0"&amp;MONTH('Table 13'!I7),MONTH('Table 13'!I7))</f>
        <v>02</v>
      </c>
      <c r="G319">
        <f>YEAR('Table 13'!I7)</f>
        <v>1995</v>
      </c>
      <c r="H319" t="str">
        <f t="shared" si="13"/>
        <v>1995-02-08</v>
      </c>
      <c r="I319" t="str">
        <f>'Table 13'!B7</f>
        <v>MF</v>
      </c>
      <c r="J319">
        <f t="shared" si="18"/>
        <v>3</v>
      </c>
      <c r="K319">
        <v>13</v>
      </c>
      <c r="L319" t="str">
        <f>VLOOKUP(K319,Seleções!$A$1:$B$33,2,0)</f>
        <v>Germany</v>
      </c>
      <c r="N319" t="str">
        <f t="shared" si="15"/>
        <v>INSERT INTO Jogador VALUES(318,6,'KIMMICH Joshua','1995-02-08',3,13);</v>
      </c>
    </row>
    <row r="320" spans="2:14" x14ac:dyDescent="0.3">
      <c r="B320">
        <v>319</v>
      </c>
      <c r="C320" s="13">
        <f>'Table 13'!A8</f>
        <v>7</v>
      </c>
      <c r="D320" t="str">
        <f>'Table 13'!C8</f>
        <v>HAVERTZ Kai</v>
      </c>
      <c r="E320">
        <f>IF(DAY('Table 13'!I8)&lt;10,"0"&amp;DAY('Table 13'!I8),DAY('Table 13'!I8))</f>
        <v>11</v>
      </c>
      <c r="F320" t="str">
        <f>IF(MONTH('Table 13'!I8)&lt;10,"0"&amp;MONTH('Table 13'!I8),MONTH('Table 13'!I8))</f>
        <v>06</v>
      </c>
      <c r="G320">
        <f>YEAR('Table 13'!I8)</f>
        <v>1999</v>
      </c>
      <c r="H320" t="str">
        <f t="shared" si="13"/>
        <v>1999-06-11</v>
      </c>
      <c r="I320" t="str">
        <f>'Table 13'!B8</f>
        <v>FW</v>
      </c>
      <c r="J320">
        <f t="shared" si="18"/>
        <v>4</v>
      </c>
      <c r="K320">
        <v>13</v>
      </c>
      <c r="L320" t="str">
        <f>VLOOKUP(K320,Seleções!$A$1:$B$33,2,0)</f>
        <v>Germany</v>
      </c>
      <c r="N320" t="str">
        <f t="shared" si="15"/>
        <v>INSERT INTO Jogador VALUES(319,7,'HAVERTZ Kai','1999-06-11',4,13);</v>
      </c>
    </row>
    <row r="321" spans="2:14" x14ac:dyDescent="0.3">
      <c r="B321">
        <v>320</v>
      </c>
      <c r="C321" s="13">
        <f>'Table 13'!A9</f>
        <v>8</v>
      </c>
      <c r="D321" t="str">
        <f>'Table 13'!C9</f>
        <v>GORETZKA Leon</v>
      </c>
      <c r="E321" t="str">
        <f>IF(DAY('Table 13'!I9)&lt;10,"0"&amp;DAY('Table 13'!I9),DAY('Table 13'!I9))</f>
        <v>06</v>
      </c>
      <c r="F321" t="str">
        <f>IF(MONTH('Table 13'!I9)&lt;10,"0"&amp;MONTH('Table 13'!I9),MONTH('Table 13'!I9))</f>
        <v>02</v>
      </c>
      <c r="G321">
        <f>YEAR('Table 13'!I9)</f>
        <v>1995</v>
      </c>
      <c r="H321" t="str">
        <f t="shared" si="13"/>
        <v>1995-02-06</v>
      </c>
      <c r="I321" t="str">
        <f>'Table 13'!B9</f>
        <v>MF</v>
      </c>
      <c r="J321">
        <f t="shared" si="18"/>
        <v>3</v>
      </c>
      <c r="K321">
        <v>13</v>
      </c>
      <c r="L321" t="str">
        <f>VLOOKUP(K321,Seleções!$A$1:$B$33,2,0)</f>
        <v>Germany</v>
      </c>
      <c r="N321" t="str">
        <f t="shared" si="15"/>
        <v>INSERT INTO Jogador VALUES(320,8,'GORETZKA Leon','1995-02-06',3,13);</v>
      </c>
    </row>
    <row r="322" spans="2:14" x14ac:dyDescent="0.3">
      <c r="B322">
        <v>321</v>
      </c>
      <c r="C322" s="13">
        <f>'Table 13'!A10</f>
        <v>9</v>
      </c>
      <c r="D322" t="str">
        <f>'Table 13'!C10</f>
        <v>FUELLKRUG Niclas</v>
      </c>
      <c r="E322" t="str">
        <f>IF(DAY('Table 13'!I10)&lt;10,"0"&amp;DAY('Table 13'!I10),DAY('Table 13'!I10))</f>
        <v>09</v>
      </c>
      <c r="F322" t="str">
        <f>IF(MONTH('Table 13'!I10)&lt;10,"0"&amp;MONTH('Table 13'!I10),MONTH('Table 13'!I10))</f>
        <v>02</v>
      </c>
      <c r="G322">
        <f>YEAR('Table 13'!I10)</f>
        <v>1993</v>
      </c>
      <c r="H322" t="str">
        <f t="shared" si="13"/>
        <v>1993-02-09</v>
      </c>
      <c r="I322" t="str">
        <f>'Table 13'!B10</f>
        <v>FW</v>
      </c>
      <c r="J322">
        <f t="shared" si="18"/>
        <v>4</v>
      </c>
      <c r="K322">
        <v>13</v>
      </c>
      <c r="L322" t="str">
        <f>VLOOKUP(K322,Seleções!$A$1:$B$33,2,0)</f>
        <v>Germany</v>
      </c>
      <c r="N322" t="str">
        <f t="shared" si="15"/>
        <v>INSERT INTO Jogador VALUES(321,9,'FUELLKRUG Niclas','1993-02-09',4,13);</v>
      </c>
    </row>
    <row r="323" spans="2:14" x14ac:dyDescent="0.3">
      <c r="B323">
        <v>322</v>
      </c>
      <c r="C323" s="13">
        <f>'Table 13'!A11</f>
        <v>10</v>
      </c>
      <c r="D323" t="str">
        <f>'Table 13'!C11</f>
        <v>GNABRY Serge</v>
      </c>
      <c r="E323">
        <f>IF(DAY('Table 13'!I11)&lt;10,"0"&amp;DAY('Table 13'!I11),DAY('Table 13'!I11))</f>
        <v>14</v>
      </c>
      <c r="F323" t="str">
        <f>IF(MONTH('Table 13'!I11)&lt;10,"0"&amp;MONTH('Table 13'!I11),MONTH('Table 13'!I11))</f>
        <v>07</v>
      </c>
      <c r="G323">
        <f>YEAR('Table 13'!I11)</f>
        <v>1995</v>
      </c>
      <c r="H323" t="str">
        <f t="shared" ref="H323:H386" si="19">G323&amp;"-"&amp;F323&amp;"-"&amp;E323</f>
        <v>1995-07-14</v>
      </c>
      <c r="I323" t="str">
        <f>'Table 13'!B11</f>
        <v>FW</v>
      </c>
      <c r="J323">
        <f t="shared" si="18"/>
        <v>4</v>
      </c>
      <c r="K323">
        <v>13</v>
      </c>
      <c r="L323" t="str">
        <f>VLOOKUP(K323,Seleções!$A$1:$B$33,2,0)</f>
        <v>Germany</v>
      </c>
      <c r="N323" t="str">
        <f t="shared" ref="N323:N386" si="20">"INSERT INTO Jogador VALUES("&amp;B323&amp;","&amp;C323&amp;","&amp;"'"&amp;D323&amp;"','"&amp;H323&amp;"',"&amp;J323&amp;","&amp;K323&amp;");"</f>
        <v>INSERT INTO Jogador VALUES(322,10,'GNABRY Serge','1995-07-14',4,13);</v>
      </c>
    </row>
    <row r="324" spans="2:14" x14ac:dyDescent="0.3">
      <c r="B324">
        <v>323</v>
      </c>
      <c r="C324" s="13">
        <f>'Table 13'!A12</f>
        <v>11</v>
      </c>
      <c r="D324" t="str">
        <f>'Table 13'!C12</f>
        <v>GOETZE Mario</v>
      </c>
      <c r="E324" t="str">
        <f>IF(DAY('Table 13'!I12)&lt;10,"0"&amp;DAY('Table 13'!I12),DAY('Table 13'!I12))</f>
        <v>03</v>
      </c>
      <c r="F324" t="str">
        <f>IF(MONTH('Table 13'!I12)&lt;10,"0"&amp;MONTH('Table 13'!I12),MONTH('Table 13'!I12))</f>
        <v>06</v>
      </c>
      <c r="G324">
        <f>YEAR('Table 13'!I12)</f>
        <v>1992</v>
      </c>
      <c r="H324" t="str">
        <f t="shared" si="19"/>
        <v>1992-06-03</v>
      </c>
      <c r="I324" t="str">
        <f>'Table 13'!B12</f>
        <v>MF</v>
      </c>
      <c r="J324">
        <f t="shared" si="18"/>
        <v>3</v>
      </c>
      <c r="K324">
        <v>13</v>
      </c>
      <c r="L324" t="str">
        <f>VLOOKUP(K324,Seleções!$A$1:$B$33,2,0)</f>
        <v>Germany</v>
      </c>
      <c r="N324" t="str">
        <f t="shared" si="20"/>
        <v>INSERT INTO Jogador VALUES(323,11,'GOETZE Mario','1992-06-03',3,13);</v>
      </c>
    </row>
    <row r="325" spans="2:14" x14ac:dyDescent="0.3">
      <c r="B325">
        <v>324</v>
      </c>
      <c r="C325" s="13">
        <f>'Table 13'!A13</f>
        <v>12</v>
      </c>
      <c r="D325" t="str">
        <f>'Table 13'!C13</f>
        <v>TRAPP Kevin</v>
      </c>
      <c r="E325" t="str">
        <f>IF(DAY('Table 13'!I13)&lt;10,"0"&amp;DAY('Table 13'!I13),DAY('Table 13'!I13))</f>
        <v>08</v>
      </c>
      <c r="F325" t="str">
        <f>IF(MONTH('Table 13'!I13)&lt;10,"0"&amp;MONTH('Table 13'!I13),MONTH('Table 13'!I13))</f>
        <v>07</v>
      </c>
      <c r="G325">
        <f>YEAR('Table 13'!I13)</f>
        <v>1990</v>
      </c>
      <c r="H325" t="str">
        <f t="shared" si="19"/>
        <v>1990-07-08</v>
      </c>
      <c r="I325" t="str">
        <f>'Table 13'!B13</f>
        <v>GK</v>
      </c>
      <c r="J325">
        <f t="shared" si="18"/>
        <v>1</v>
      </c>
      <c r="K325">
        <v>13</v>
      </c>
      <c r="L325" t="str">
        <f>VLOOKUP(K325,Seleções!$A$1:$B$33,2,0)</f>
        <v>Germany</v>
      </c>
      <c r="N325" t="str">
        <f t="shared" si="20"/>
        <v>INSERT INTO Jogador VALUES(324,12,'TRAPP Kevin','1990-07-08',1,13);</v>
      </c>
    </row>
    <row r="326" spans="2:14" x14ac:dyDescent="0.3">
      <c r="B326">
        <v>325</v>
      </c>
      <c r="C326" s="13">
        <f>'Table 13'!A14</f>
        <v>13</v>
      </c>
      <c r="D326" t="str">
        <f>'Table 13'!C14</f>
        <v>MUELLER Thomas</v>
      </c>
      <c r="E326">
        <f>IF(DAY('Table 13'!I14)&lt;10,"0"&amp;DAY('Table 13'!I14),DAY('Table 13'!I14))</f>
        <v>13</v>
      </c>
      <c r="F326" t="str">
        <f>IF(MONTH('Table 13'!I14)&lt;10,"0"&amp;MONTH('Table 13'!I14),MONTH('Table 13'!I14))</f>
        <v>09</v>
      </c>
      <c r="G326">
        <f>YEAR('Table 13'!I14)</f>
        <v>1989</v>
      </c>
      <c r="H326" t="str">
        <f t="shared" si="19"/>
        <v>1989-09-13</v>
      </c>
      <c r="I326" t="str">
        <f>'Table 13'!B14</f>
        <v>MF</v>
      </c>
      <c r="J326">
        <f t="shared" si="18"/>
        <v>3</v>
      </c>
      <c r="K326">
        <v>13</v>
      </c>
      <c r="L326" t="str">
        <f>VLOOKUP(K326,Seleções!$A$1:$B$33,2,0)</f>
        <v>Germany</v>
      </c>
      <c r="N326" t="str">
        <f t="shared" si="20"/>
        <v>INSERT INTO Jogador VALUES(325,13,'MUELLER Thomas','1989-09-13',3,13);</v>
      </c>
    </row>
    <row r="327" spans="2:14" x14ac:dyDescent="0.3">
      <c r="B327">
        <v>326</v>
      </c>
      <c r="C327" s="13">
        <f>'Table 13'!A15</f>
        <v>14</v>
      </c>
      <c r="D327" t="str">
        <f>'Table 13'!C15</f>
        <v>MUSIALA Jamal</v>
      </c>
      <c r="E327">
        <f>IF(DAY('Table 13'!I15)&lt;10,"0"&amp;DAY('Table 13'!I15),DAY('Table 13'!I15))</f>
        <v>26</v>
      </c>
      <c r="F327" t="str">
        <f>IF(MONTH('Table 13'!I15)&lt;10,"0"&amp;MONTH('Table 13'!I15),MONTH('Table 13'!I15))</f>
        <v>02</v>
      </c>
      <c r="G327">
        <f>YEAR('Table 13'!I15)</f>
        <v>2003</v>
      </c>
      <c r="H327" t="str">
        <f t="shared" si="19"/>
        <v>2003-02-26</v>
      </c>
      <c r="I327" t="str">
        <f>'Table 13'!B15</f>
        <v>MF</v>
      </c>
      <c r="J327">
        <f t="shared" si="18"/>
        <v>3</v>
      </c>
      <c r="K327">
        <v>13</v>
      </c>
      <c r="L327" t="str">
        <f>VLOOKUP(K327,Seleções!$A$1:$B$33,2,0)</f>
        <v>Germany</v>
      </c>
      <c r="N327" t="str">
        <f t="shared" si="20"/>
        <v>INSERT INTO Jogador VALUES(326,14,'MUSIALA Jamal','2003-02-26',3,13);</v>
      </c>
    </row>
    <row r="328" spans="2:14" x14ac:dyDescent="0.3">
      <c r="B328">
        <v>327</v>
      </c>
      <c r="C328" s="13">
        <f>'Table 13'!A16</f>
        <v>15</v>
      </c>
      <c r="D328" t="str">
        <f>'Table 13'!C16</f>
        <v>SUELE Niklas</v>
      </c>
      <c r="E328" t="str">
        <f>IF(DAY('Table 13'!I16)&lt;10,"0"&amp;DAY('Table 13'!I16),DAY('Table 13'!I16))</f>
        <v>03</v>
      </c>
      <c r="F328" t="str">
        <f>IF(MONTH('Table 13'!I16)&lt;10,"0"&amp;MONTH('Table 13'!I16),MONTH('Table 13'!I16))</f>
        <v>09</v>
      </c>
      <c r="G328">
        <f>YEAR('Table 13'!I16)</f>
        <v>1995</v>
      </c>
      <c r="H328" t="str">
        <f t="shared" si="19"/>
        <v>1995-09-03</v>
      </c>
      <c r="I328" t="str">
        <f>'Table 13'!B16</f>
        <v>DF</v>
      </c>
      <c r="J328">
        <f t="shared" si="18"/>
        <v>2</v>
      </c>
      <c r="K328">
        <v>13</v>
      </c>
      <c r="L328" t="str">
        <f>VLOOKUP(K328,Seleções!$A$1:$B$33,2,0)</f>
        <v>Germany</v>
      </c>
      <c r="N328" t="str">
        <f t="shared" si="20"/>
        <v>INSERT INTO Jogador VALUES(327,15,'SUELE Niklas','1995-09-03',2,13);</v>
      </c>
    </row>
    <row r="329" spans="2:14" x14ac:dyDescent="0.3">
      <c r="B329">
        <v>328</v>
      </c>
      <c r="C329" s="13">
        <f>'Table 13'!A17</f>
        <v>16</v>
      </c>
      <c r="D329" t="str">
        <f>'Table 13'!C17</f>
        <v>KLOSTERMANN Lukas</v>
      </c>
      <c r="E329" t="str">
        <f>IF(DAY('Table 13'!I17)&lt;10,"0"&amp;DAY('Table 13'!I17),DAY('Table 13'!I17))</f>
        <v>03</v>
      </c>
      <c r="F329" t="str">
        <f>IF(MONTH('Table 13'!I17)&lt;10,"0"&amp;MONTH('Table 13'!I17),MONTH('Table 13'!I17))</f>
        <v>06</v>
      </c>
      <c r="G329">
        <f>YEAR('Table 13'!I17)</f>
        <v>1995</v>
      </c>
      <c r="H329" t="str">
        <f t="shared" si="19"/>
        <v>1995-06-03</v>
      </c>
      <c r="I329" t="str">
        <f>'Table 13'!B17</f>
        <v>DF</v>
      </c>
      <c r="J329">
        <f t="shared" si="18"/>
        <v>2</v>
      </c>
      <c r="K329">
        <v>13</v>
      </c>
      <c r="L329" t="str">
        <f>VLOOKUP(K329,Seleções!$A$1:$B$33,2,0)</f>
        <v>Germany</v>
      </c>
      <c r="N329" t="str">
        <f t="shared" si="20"/>
        <v>INSERT INTO Jogador VALUES(328,16,'KLOSTERMANN Lukas','1995-06-03',2,13);</v>
      </c>
    </row>
    <row r="330" spans="2:14" x14ac:dyDescent="0.3">
      <c r="B330">
        <v>329</v>
      </c>
      <c r="C330" s="13">
        <f>'Table 13'!A18</f>
        <v>17</v>
      </c>
      <c r="D330" t="str">
        <f>'Table 13'!C18</f>
        <v>BRANDT Julian</v>
      </c>
      <c r="E330" t="str">
        <f>IF(DAY('Table 13'!I18)&lt;10,"0"&amp;DAY('Table 13'!I18),DAY('Table 13'!I18))</f>
        <v>02</v>
      </c>
      <c r="F330" t="str">
        <f>IF(MONTH('Table 13'!I18)&lt;10,"0"&amp;MONTH('Table 13'!I18),MONTH('Table 13'!I18))</f>
        <v>05</v>
      </c>
      <c r="G330">
        <f>YEAR('Table 13'!I18)</f>
        <v>1996</v>
      </c>
      <c r="H330" t="str">
        <f t="shared" si="19"/>
        <v>1996-05-02</v>
      </c>
      <c r="I330" t="str">
        <f>'Table 13'!B18</f>
        <v>MF</v>
      </c>
      <c r="J330">
        <f t="shared" si="18"/>
        <v>3</v>
      </c>
      <c r="K330">
        <v>13</v>
      </c>
      <c r="L330" t="str">
        <f>VLOOKUP(K330,Seleções!$A$1:$B$33,2,0)</f>
        <v>Germany</v>
      </c>
      <c r="N330" t="str">
        <f t="shared" si="20"/>
        <v>INSERT INTO Jogador VALUES(329,17,'BRANDT Julian','1996-05-02',3,13);</v>
      </c>
    </row>
    <row r="331" spans="2:14" x14ac:dyDescent="0.3">
      <c r="B331">
        <v>330</v>
      </c>
      <c r="C331" s="13">
        <f>'Table 13'!A19</f>
        <v>18</v>
      </c>
      <c r="D331" t="str">
        <f>'Table 13'!C19</f>
        <v>HOFMANN Jonas</v>
      </c>
      <c r="E331">
        <f>IF(DAY('Table 13'!I19)&lt;10,"0"&amp;DAY('Table 13'!I19),DAY('Table 13'!I19))</f>
        <v>14</v>
      </c>
      <c r="F331" t="str">
        <f>IF(MONTH('Table 13'!I19)&lt;10,"0"&amp;MONTH('Table 13'!I19),MONTH('Table 13'!I19))</f>
        <v>07</v>
      </c>
      <c r="G331">
        <f>YEAR('Table 13'!I19)</f>
        <v>1992</v>
      </c>
      <c r="H331" t="str">
        <f t="shared" si="19"/>
        <v>1992-07-14</v>
      </c>
      <c r="I331" t="str">
        <f>'Table 13'!B19</f>
        <v>MF</v>
      </c>
      <c r="J331">
        <f t="shared" si="18"/>
        <v>3</v>
      </c>
      <c r="K331">
        <v>13</v>
      </c>
      <c r="L331" t="str">
        <f>VLOOKUP(K331,Seleções!$A$1:$B$33,2,0)</f>
        <v>Germany</v>
      </c>
      <c r="N331" t="str">
        <f t="shared" si="20"/>
        <v>INSERT INTO Jogador VALUES(330,18,'HOFMANN Jonas','1992-07-14',3,13);</v>
      </c>
    </row>
    <row r="332" spans="2:14" x14ac:dyDescent="0.3">
      <c r="B332">
        <v>331</v>
      </c>
      <c r="C332" s="13">
        <f>'Table 13'!A20</f>
        <v>19</v>
      </c>
      <c r="D332" t="str">
        <f>'Table 13'!C20</f>
        <v>SANE Leroy</v>
      </c>
      <c r="E332">
        <f>IF(DAY('Table 13'!I20)&lt;10,"0"&amp;DAY('Table 13'!I20),DAY('Table 13'!I20))</f>
        <v>11</v>
      </c>
      <c r="F332" t="str">
        <f>IF(MONTH('Table 13'!I20)&lt;10,"0"&amp;MONTH('Table 13'!I20),MONTH('Table 13'!I20))</f>
        <v>01</v>
      </c>
      <c r="G332">
        <f>YEAR('Table 13'!I20)</f>
        <v>1996</v>
      </c>
      <c r="H332" t="str">
        <f t="shared" si="19"/>
        <v>1996-01-11</v>
      </c>
      <c r="I332" t="str">
        <f>'Table 13'!B20</f>
        <v>MF</v>
      </c>
      <c r="J332">
        <f t="shared" si="18"/>
        <v>3</v>
      </c>
      <c r="K332">
        <v>13</v>
      </c>
      <c r="L332" t="str">
        <f>VLOOKUP(K332,Seleções!$A$1:$B$33,2,0)</f>
        <v>Germany</v>
      </c>
      <c r="N332" t="str">
        <f t="shared" si="20"/>
        <v>INSERT INTO Jogador VALUES(331,19,'SANE Leroy','1996-01-11',3,13);</v>
      </c>
    </row>
    <row r="333" spans="2:14" x14ac:dyDescent="0.3">
      <c r="B333">
        <v>332</v>
      </c>
      <c r="C333" s="13">
        <f>'Table 13'!A21</f>
        <v>20</v>
      </c>
      <c r="D333" t="str">
        <f>'Table 13'!C21</f>
        <v>GUENTER Christian</v>
      </c>
      <c r="E333">
        <f>IF(DAY('Table 13'!I21)&lt;10,"0"&amp;DAY('Table 13'!I21),DAY('Table 13'!I21))</f>
        <v>28</v>
      </c>
      <c r="F333" t="str">
        <f>IF(MONTH('Table 13'!I21)&lt;10,"0"&amp;MONTH('Table 13'!I21),MONTH('Table 13'!I21))</f>
        <v>02</v>
      </c>
      <c r="G333">
        <f>YEAR('Table 13'!I21)</f>
        <v>1993</v>
      </c>
      <c r="H333" t="str">
        <f t="shared" si="19"/>
        <v>1993-02-28</v>
      </c>
      <c r="I333" t="str">
        <f>'Table 13'!B21</f>
        <v>DF</v>
      </c>
      <c r="J333">
        <f t="shared" si="18"/>
        <v>2</v>
      </c>
      <c r="K333">
        <v>13</v>
      </c>
      <c r="L333" t="str">
        <f>VLOOKUP(K333,Seleções!$A$1:$B$33,2,0)</f>
        <v>Germany</v>
      </c>
      <c r="N333" t="str">
        <f t="shared" si="20"/>
        <v>INSERT INTO Jogador VALUES(332,20,'GUENTER Christian','1993-02-28',2,13);</v>
      </c>
    </row>
    <row r="334" spans="2:14" x14ac:dyDescent="0.3">
      <c r="B334">
        <v>333</v>
      </c>
      <c r="C334" s="13">
        <f>'Table 13'!A22</f>
        <v>21</v>
      </c>
      <c r="D334" t="str">
        <f>'Table 13'!C22</f>
        <v>GUENDOGAN Ilkay</v>
      </c>
      <c r="E334">
        <f>IF(DAY('Table 13'!I22)&lt;10,"0"&amp;DAY('Table 13'!I22),DAY('Table 13'!I22))</f>
        <v>24</v>
      </c>
      <c r="F334">
        <f>IF(MONTH('Table 13'!I22)&lt;10,"0"&amp;MONTH('Table 13'!I22),MONTH('Table 13'!I22))</f>
        <v>10</v>
      </c>
      <c r="G334">
        <f>YEAR('Table 13'!I22)</f>
        <v>1990</v>
      </c>
      <c r="H334" t="str">
        <f t="shared" si="19"/>
        <v>1990-10-24</v>
      </c>
      <c r="I334" t="str">
        <f>'Table 13'!B22</f>
        <v>MF</v>
      </c>
      <c r="J334">
        <f t="shared" si="18"/>
        <v>3</v>
      </c>
      <c r="K334">
        <v>13</v>
      </c>
      <c r="L334" t="str">
        <f>VLOOKUP(K334,Seleções!$A$1:$B$33,2,0)</f>
        <v>Germany</v>
      </c>
      <c r="N334" t="str">
        <f t="shared" si="20"/>
        <v>INSERT INTO Jogador VALUES(333,21,'GUENDOGAN Ilkay','1990-10-24',3,13);</v>
      </c>
    </row>
    <row r="335" spans="2:14" x14ac:dyDescent="0.3">
      <c r="B335">
        <v>334</v>
      </c>
      <c r="C335" s="13">
        <f>'Table 13'!A23</f>
        <v>22</v>
      </c>
      <c r="D335" t="str">
        <f>'Table 13'!C23</f>
        <v>TER STEGEN Marc-Andre</v>
      </c>
      <c r="E335">
        <f>IF(DAY('Table 13'!I23)&lt;10,"0"&amp;DAY('Table 13'!I23),DAY('Table 13'!I23))</f>
        <v>30</v>
      </c>
      <c r="F335" t="str">
        <f>IF(MONTH('Table 13'!I23)&lt;10,"0"&amp;MONTH('Table 13'!I23),MONTH('Table 13'!I23))</f>
        <v>04</v>
      </c>
      <c r="G335">
        <f>YEAR('Table 13'!I23)</f>
        <v>1992</v>
      </c>
      <c r="H335" t="str">
        <f t="shared" si="19"/>
        <v>1992-04-30</v>
      </c>
      <c r="I335" t="str">
        <f>'Table 13'!B23</f>
        <v>GK</v>
      </c>
      <c r="J335">
        <f t="shared" si="18"/>
        <v>1</v>
      </c>
      <c r="K335">
        <v>13</v>
      </c>
      <c r="L335" t="str">
        <f>VLOOKUP(K335,Seleções!$A$1:$B$33,2,0)</f>
        <v>Germany</v>
      </c>
      <c r="N335" t="str">
        <f t="shared" si="20"/>
        <v>INSERT INTO Jogador VALUES(334,22,'TER STEGEN Marc-Andre','1992-04-30',1,13);</v>
      </c>
    </row>
    <row r="336" spans="2:14" x14ac:dyDescent="0.3">
      <c r="B336">
        <v>335</v>
      </c>
      <c r="C336" s="13">
        <f>'Table 13'!A24</f>
        <v>23</v>
      </c>
      <c r="D336" t="str">
        <f>'Table 13'!C24</f>
        <v>SCHLOTTERBECK Nico</v>
      </c>
      <c r="E336" t="str">
        <f>IF(DAY('Table 13'!I24)&lt;10,"0"&amp;DAY('Table 13'!I24),DAY('Table 13'!I24))</f>
        <v>01</v>
      </c>
      <c r="F336">
        <f>IF(MONTH('Table 13'!I24)&lt;10,"0"&amp;MONTH('Table 13'!I24),MONTH('Table 13'!I24))</f>
        <v>12</v>
      </c>
      <c r="G336">
        <f>YEAR('Table 13'!I24)</f>
        <v>1999</v>
      </c>
      <c r="H336" t="str">
        <f t="shared" si="19"/>
        <v>1999-12-01</v>
      </c>
      <c r="I336" t="str">
        <f>'Table 13'!B24</f>
        <v>DF</v>
      </c>
      <c r="J336">
        <f t="shared" si="18"/>
        <v>2</v>
      </c>
      <c r="K336">
        <v>13</v>
      </c>
      <c r="L336" t="str">
        <f>VLOOKUP(K336,Seleções!$A$1:$B$33,2,0)</f>
        <v>Germany</v>
      </c>
      <c r="N336" t="str">
        <f t="shared" si="20"/>
        <v>INSERT INTO Jogador VALUES(335,23,'SCHLOTTERBECK Nico','1999-12-01',2,13);</v>
      </c>
    </row>
    <row r="337" spans="2:14" x14ac:dyDescent="0.3">
      <c r="B337">
        <v>336</v>
      </c>
      <c r="C337" s="13">
        <f>'Table 13'!A25</f>
        <v>24</v>
      </c>
      <c r="D337" t="str">
        <f>'Table 13'!C25</f>
        <v>ADEYEMI Karim</v>
      </c>
      <c r="E337">
        <f>IF(DAY('Table 13'!I25)&lt;10,"0"&amp;DAY('Table 13'!I25),DAY('Table 13'!I25))</f>
        <v>18</v>
      </c>
      <c r="F337" t="str">
        <f>IF(MONTH('Table 13'!I25)&lt;10,"0"&amp;MONTH('Table 13'!I25),MONTH('Table 13'!I25))</f>
        <v>01</v>
      </c>
      <c r="G337">
        <f>YEAR('Table 13'!I25)</f>
        <v>2002</v>
      </c>
      <c r="H337" t="str">
        <f t="shared" si="19"/>
        <v>2002-01-18</v>
      </c>
      <c r="I337" t="str">
        <f>'Table 13'!B25</f>
        <v>FW</v>
      </c>
      <c r="J337">
        <f t="shared" si="18"/>
        <v>4</v>
      </c>
      <c r="K337">
        <v>13</v>
      </c>
      <c r="L337" t="str">
        <f>VLOOKUP(K337,Seleções!$A$1:$B$33,2,0)</f>
        <v>Germany</v>
      </c>
      <c r="N337" t="str">
        <f t="shared" si="20"/>
        <v>INSERT INTO Jogador VALUES(336,24,'ADEYEMI Karim','2002-01-18',4,13);</v>
      </c>
    </row>
    <row r="338" spans="2:14" x14ac:dyDescent="0.3">
      <c r="B338">
        <v>337</v>
      </c>
      <c r="C338" s="13">
        <f>'Table 13'!A26</f>
        <v>25</v>
      </c>
      <c r="D338" t="str">
        <f>'Table 13'!C26</f>
        <v>BELLA KOTCHAP Armel</v>
      </c>
      <c r="E338">
        <f>IF(DAY('Table 13'!I26)&lt;10,"0"&amp;DAY('Table 13'!I26),DAY('Table 13'!I26))</f>
        <v>11</v>
      </c>
      <c r="F338">
        <f>IF(MONTH('Table 13'!I26)&lt;10,"0"&amp;MONTH('Table 13'!I26),MONTH('Table 13'!I26))</f>
        <v>12</v>
      </c>
      <c r="G338">
        <f>YEAR('Table 13'!I26)</f>
        <v>2001</v>
      </c>
      <c r="H338" t="str">
        <f t="shared" si="19"/>
        <v>2001-12-11</v>
      </c>
      <c r="I338" t="str">
        <f>'Table 13'!B26</f>
        <v>DF</v>
      </c>
      <c r="J338">
        <f t="shared" si="18"/>
        <v>2</v>
      </c>
      <c r="K338">
        <v>13</v>
      </c>
      <c r="L338" t="str">
        <f>VLOOKUP(K338,Seleções!$A$1:$B$33,2,0)</f>
        <v>Germany</v>
      </c>
      <c r="N338" t="str">
        <f t="shared" si="20"/>
        <v>INSERT INTO Jogador VALUES(337,25,'BELLA KOTCHAP Armel','2001-12-11',2,13);</v>
      </c>
    </row>
    <row r="339" spans="2:14" x14ac:dyDescent="0.3">
      <c r="B339">
        <v>338</v>
      </c>
      <c r="C339" s="13">
        <f>'Table 13'!A27</f>
        <v>26</v>
      </c>
      <c r="D339" t="str">
        <f>'Table 13'!C27</f>
        <v>MOUKOKO Youssoufa</v>
      </c>
      <c r="E339">
        <f>IF(DAY('Table 13'!I27)&lt;10,"0"&amp;DAY('Table 13'!I27),DAY('Table 13'!I27))</f>
        <v>20</v>
      </c>
      <c r="F339">
        <f>IF(MONTH('Table 13'!I27)&lt;10,"0"&amp;MONTH('Table 13'!I27),MONTH('Table 13'!I27))</f>
        <v>11</v>
      </c>
      <c r="G339">
        <f>YEAR('Table 13'!I27)</f>
        <v>2004</v>
      </c>
      <c r="H339" t="str">
        <f t="shared" si="19"/>
        <v>2004-11-20</v>
      </c>
      <c r="I339" t="str">
        <f>'Table 13'!B27</f>
        <v>FW</v>
      </c>
      <c r="J339">
        <f t="shared" si="18"/>
        <v>4</v>
      </c>
      <c r="K339">
        <v>13</v>
      </c>
      <c r="L339" t="str">
        <f>VLOOKUP(K339,Seleções!$A$1:$B$33,2,0)</f>
        <v>Germany</v>
      </c>
      <c r="N339" t="str">
        <f t="shared" si="20"/>
        <v>INSERT INTO Jogador VALUES(338,26,'MOUKOKO Youssoufa','2004-11-20',4,13);</v>
      </c>
    </row>
    <row r="340" spans="2:14" x14ac:dyDescent="0.3">
      <c r="B340">
        <v>339</v>
      </c>
      <c r="C340" s="13">
        <f>'Table 14'!A2</f>
        <v>1</v>
      </c>
      <c r="D340" t="str">
        <f>'Table 14'!C2</f>
        <v>ZIGI Lawrence Ati</v>
      </c>
      <c r="E340">
        <f>IF(DAY('Table 14'!I2)&lt;10,"0"&amp;DAY('Table 14'!I2),DAY('Table 14'!I2))</f>
        <v>29</v>
      </c>
      <c r="F340">
        <f>IF(MONTH('Table 14'!I2)&lt;10,"0"&amp;MONTH('Table 14'!I2),MONTH('Table 14'!I2))</f>
        <v>11</v>
      </c>
      <c r="G340">
        <f>YEAR('Table 14'!I2)</f>
        <v>1996</v>
      </c>
      <c r="H340" t="str">
        <f t="shared" si="19"/>
        <v>1996-11-29</v>
      </c>
      <c r="I340" t="str">
        <f>'Table 14'!B2</f>
        <v>GK</v>
      </c>
      <c r="J340">
        <f t="shared" ref="J340:J366" si="21">IF(I340="GK",1,IF(I340="DF",2,IF(I340="MF",3,IF(I340="FW",4,0))))</f>
        <v>1</v>
      </c>
      <c r="K340">
        <v>14</v>
      </c>
      <c r="L340" t="str">
        <f>VLOOKUP(K340,Seleções!$A$1:$B$33,2,0)</f>
        <v>Ghana</v>
      </c>
      <c r="N340" t="str">
        <f t="shared" si="20"/>
        <v>INSERT INTO Jogador VALUES(339,1,'ZIGI Lawrence Ati','1996-11-29',1,14);</v>
      </c>
    </row>
    <row r="341" spans="2:14" x14ac:dyDescent="0.3">
      <c r="B341">
        <v>340</v>
      </c>
      <c r="C341" s="13">
        <f>'Table 14'!A3</f>
        <v>2</v>
      </c>
      <c r="D341" t="str">
        <f>'Table 14'!C3</f>
        <v>LAMPTEY Tariq</v>
      </c>
      <c r="E341">
        <f>IF(DAY('Table 14'!I3)&lt;10,"0"&amp;DAY('Table 14'!I3),DAY('Table 14'!I3))</f>
        <v>30</v>
      </c>
      <c r="F341" t="str">
        <f>IF(MONTH('Table 14'!I3)&lt;10,"0"&amp;MONTH('Table 14'!I3),MONTH('Table 14'!I3))</f>
        <v>09</v>
      </c>
      <c r="G341">
        <f>YEAR('Table 14'!I3)</f>
        <v>2000</v>
      </c>
      <c r="H341" t="str">
        <f t="shared" si="19"/>
        <v>2000-09-30</v>
      </c>
      <c r="I341" t="str">
        <f>'Table 14'!B3</f>
        <v>DF</v>
      </c>
      <c r="J341">
        <f t="shared" ref="J341:J365" si="22">IF(I341="GK",1,IF(I341="DF",2,IF(I341="MF",3,IF(I341="FW",4,0))))</f>
        <v>2</v>
      </c>
      <c r="K341">
        <v>14</v>
      </c>
      <c r="L341" t="str">
        <f>VLOOKUP(K341,Seleções!$A$1:$B$33,2,0)</f>
        <v>Ghana</v>
      </c>
      <c r="N341" t="str">
        <f t="shared" si="20"/>
        <v>INSERT INTO Jogador VALUES(340,2,'LAMPTEY Tariq','2000-09-30',2,14);</v>
      </c>
    </row>
    <row r="342" spans="2:14" x14ac:dyDescent="0.3">
      <c r="B342">
        <v>341</v>
      </c>
      <c r="C342" s="13">
        <f>'Table 14'!A4</f>
        <v>3</v>
      </c>
      <c r="D342" t="str">
        <f>'Table 14'!C4</f>
        <v>ODOI Denis</v>
      </c>
      <c r="E342">
        <f>IF(DAY('Table 14'!I4)&lt;10,"0"&amp;DAY('Table 14'!I4),DAY('Table 14'!I4))</f>
        <v>27</v>
      </c>
      <c r="F342" t="str">
        <f>IF(MONTH('Table 14'!I4)&lt;10,"0"&amp;MONTH('Table 14'!I4),MONTH('Table 14'!I4))</f>
        <v>05</v>
      </c>
      <c r="G342">
        <f>YEAR('Table 14'!I4)</f>
        <v>1988</v>
      </c>
      <c r="H342" t="str">
        <f t="shared" si="19"/>
        <v>1988-05-27</v>
      </c>
      <c r="I342" t="str">
        <f>'Table 14'!B4</f>
        <v>DF</v>
      </c>
      <c r="J342">
        <f t="shared" si="22"/>
        <v>2</v>
      </c>
      <c r="K342">
        <v>14</v>
      </c>
      <c r="L342" t="str">
        <f>VLOOKUP(K342,Seleções!$A$1:$B$33,2,0)</f>
        <v>Ghana</v>
      </c>
      <c r="N342" t="str">
        <f t="shared" si="20"/>
        <v>INSERT INTO Jogador VALUES(341,3,'ODOI Denis','1988-05-27',2,14);</v>
      </c>
    </row>
    <row r="343" spans="2:14" x14ac:dyDescent="0.3">
      <c r="B343">
        <v>342</v>
      </c>
      <c r="C343" s="13">
        <f>'Table 14'!A5</f>
        <v>4</v>
      </c>
      <c r="D343" t="str">
        <f>'Table 14'!C5</f>
        <v>SALISU Mohammed</v>
      </c>
      <c r="E343">
        <f>IF(DAY('Table 14'!I5)&lt;10,"0"&amp;DAY('Table 14'!I5),DAY('Table 14'!I5))</f>
        <v>19</v>
      </c>
      <c r="F343" t="str">
        <f>IF(MONTH('Table 14'!I5)&lt;10,"0"&amp;MONTH('Table 14'!I5),MONTH('Table 14'!I5))</f>
        <v>04</v>
      </c>
      <c r="G343">
        <f>YEAR('Table 14'!I5)</f>
        <v>1999</v>
      </c>
      <c r="H343" t="str">
        <f t="shared" si="19"/>
        <v>1999-04-19</v>
      </c>
      <c r="I343" t="str">
        <f>'Table 14'!B5</f>
        <v>DF</v>
      </c>
      <c r="J343">
        <f t="shared" si="22"/>
        <v>2</v>
      </c>
      <c r="K343">
        <v>14</v>
      </c>
      <c r="L343" t="str">
        <f>VLOOKUP(K343,Seleções!$A$1:$B$33,2,0)</f>
        <v>Ghana</v>
      </c>
      <c r="N343" t="str">
        <f t="shared" si="20"/>
        <v>INSERT INTO Jogador VALUES(342,4,'SALISU Mohammed','1999-04-19',2,14);</v>
      </c>
    </row>
    <row r="344" spans="2:14" x14ac:dyDescent="0.3">
      <c r="B344">
        <v>343</v>
      </c>
      <c r="C344" s="13">
        <f>'Table 14'!A6</f>
        <v>5</v>
      </c>
      <c r="D344" t="str">
        <f>'Table 14'!C6</f>
        <v>PARTEY Thomas</v>
      </c>
      <c r="E344">
        <f>IF(DAY('Table 14'!I6)&lt;10,"0"&amp;DAY('Table 14'!I6),DAY('Table 14'!I6))</f>
        <v>13</v>
      </c>
      <c r="F344" t="str">
        <f>IF(MONTH('Table 14'!I6)&lt;10,"0"&amp;MONTH('Table 14'!I6),MONTH('Table 14'!I6))</f>
        <v>06</v>
      </c>
      <c r="G344">
        <f>YEAR('Table 14'!I6)</f>
        <v>1993</v>
      </c>
      <c r="H344" t="str">
        <f t="shared" si="19"/>
        <v>1993-06-13</v>
      </c>
      <c r="I344" t="str">
        <f>'Table 14'!B6</f>
        <v>MF</v>
      </c>
      <c r="J344">
        <f t="shared" si="22"/>
        <v>3</v>
      </c>
      <c r="K344">
        <v>14</v>
      </c>
      <c r="L344" t="str">
        <f>VLOOKUP(K344,Seleções!$A$1:$B$33,2,0)</f>
        <v>Ghana</v>
      </c>
      <c r="N344" t="str">
        <f t="shared" si="20"/>
        <v>INSERT INTO Jogador VALUES(343,5,'PARTEY Thomas','1993-06-13',3,14);</v>
      </c>
    </row>
    <row r="345" spans="2:14" x14ac:dyDescent="0.3">
      <c r="B345">
        <v>344</v>
      </c>
      <c r="C345" s="13">
        <f>'Table 14'!A7</f>
        <v>6</v>
      </c>
      <c r="D345" t="str">
        <f>'Table 14'!C7</f>
        <v>OWUSU Elisha</v>
      </c>
      <c r="E345" t="str">
        <f>IF(DAY('Table 14'!I7)&lt;10,"0"&amp;DAY('Table 14'!I7),DAY('Table 14'!I7))</f>
        <v>07</v>
      </c>
      <c r="F345">
        <f>IF(MONTH('Table 14'!I7)&lt;10,"0"&amp;MONTH('Table 14'!I7),MONTH('Table 14'!I7))</f>
        <v>11</v>
      </c>
      <c r="G345">
        <f>YEAR('Table 14'!I7)</f>
        <v>1997</v>
      </c>
      <c r="H345" t="str">
        <f t="shared" si="19"/>
        <v>1997-11-07</v>
      </c>
      <c r="I345" t="str">
        <f>'Table 14'!B7</f>
        <v>MF</v>
      </c>
      <c r="J345">
        <f t="shared" si="22"/>
        <v>3</v>
      </c>
      <c r="K345">
        <v>14</v>
      </c>
      <c r="L345" t="str">
        <f>VLOOKUP(K345,Seleções!$A$1:$B$33,2,0)</f>
        <v>Ghana</v>
      </c>
      <c r="N345" t="str">
        <f t="shared" si="20"/>
        <v>INSERT INTO Jogador VALUES(344,6,'OWUSU Elisha','1997-11-07',3,14);</v>
      </c>
    </row>
    <row r="346" spans="2:14" x14ac:dyDescent="0.3">
      <c r="B346">
        <v>345</v>
      </c>
      <c r="C346" s="13">
        <f>'Table 14'!A8</f>
        <v>7</v>
      </c>
      <c r="D346" t="str">
        <f>'Table 14'!C8</f>
        <v>ISSAHAKU Fatawu</v>
      </c>
      <c r="E346" t="str">
        <f>IF(DAY('Table 14'!I8)&lt;10,"0"&amp;DAY('Table 14'!I8),DAY('Table 14'!I8))</f>
        <v>08</v>
      </c>
      <c r="F346" t="str">
        <f>IF(MONTH('Table 14'!I8)&lt;10,"0"&amp;MONTH('Table 14'!I8),MONTH('Table 14'!I8))</f>
        <v>03</v>
      </c>
      <c r="G346">
        <f>YEAR('Table 14'!I8)</f>
        <v>2004</v>
      </c>
      <c r="H346" t="str">
        <f t="shared" si="19"/>
        <v>2004-03-08</v>
      </c>
      <c r="I346" t="str">
        <f>'Table 14'!B8</f>
        <v>MF</v>
      </c>
      <c r="J346">
        <f t="shared" si="22"/>
        <v>3</v>
      </c>
      <c r="K346">
        <v>14</v>
      </c>
      <c r="L346" t="str">
        <f>VLOOKUP(K346,Seleções!$A$1:$B$33,2,0)</f>
        <v>Ghana</v>
      </c>
      <c r="N346" t="str">
        <f t="shared" si="20"/>
        <v>INSERT INTO Jogador VALUES(345,7,'ISSAHAKU Fatawu','2004-03-08',3,14);</v>
      </c>
    </row>
    <row r="347" spans="2:14" x14ac:dyDescent="0.3">
      <c r="B347">
        <v>346</v>
      </c>
      <c r="C347" s="13">
        <f>'Table 14'!A9</f>
        <v>8</v>
      </c>
      <c r="D347" t="str">
        <f>'Table 14'!C9</f>
        <v>KYEREH Daniel-Kofi</v>
      </c>
      <c r="E347" t="str">
        <f>IF(DAY('Table 14'!I9)&lt;10,"0"&amp;DAY('Table 14'!I9),DAY('Table 14'!I9))</f>
        <v>08</v>
      </c>
      <c r="F347" t="str">
        <f>IF(MONTH('Table 14'!I9)&lt;10,"0"&amp;MONTH('Table 14'!I9),MONTH('Table 14'!I9))</f>
        <v>03</v>
      </c>
      <c r="G347">
        <f>YEAR('Table 14'!I9)</f>
        <v>1996</v>
      </c>
      <c r="H347" t="str">
        <f t="shared" si="19"/>
        <v>1996-03-08</v>
      </c>
      <c r="I347" t="str">
        <f>'Table 14'!B9</f>
        <v>MF</v>
      </c>
      <c r="J347">
        <f t="shared" si="22"/>
        <v>3</v>
      </c>
      <c r="K347">
        <v>14</v>
      </c>
      <c r="L347" t="str">
        <f>VLOOKUP(K347,Seleções!$A$1:$B$33,2,0)</f>
        <v>Ghana</v>
      </c>
      <c r="N347" t="str">
        <f t="shared" si="20"/>
        <v>INSERT INTO Jogador VALUES(346,8,'KYEREH Daniel-Kofi','1996-03-08',3,14);</v>
      </c>
    </row>
    <row r="348" spans="2:14" x14ac:dyDescent="0.3">
      <c r="B348">
        <v>347</v>
      </c>
      <c r="C348" s="13">
        <f>'Table 14'!A10</f>
        <v>9</v>
      </c>
      <c r="D348" t="str">
        <f>'Table 14'!C10</f>
        <v>AYEW Jordan</v>
      </c>
      <c r="E348">
        <f>IF(DAY('Table 14'!I10)&lt;10,"0"&amp;DAY('Table 14'!I10),DAY('Table 14'!I10))</f>
        <v>11</v>
      </c>
      <c r="F348" t="str">
        <f>IF(MONTH('Table 14'!I10)&lt;10,"0"&amp;MONTH('Table 14'!I10),MONTH('Table 14'!I10))</f>
        <v>09</v>
      </c>
      <c r="G348">
        <f>YEAR('Table 14'!I10)</f>
        <v>1991</v>
      </c>
      <c r="H348" t="str">
        <f t="shared" si="19"/>
        <v>1991-09-11</v>
      </c>
      <c r="I348" t="str">
        <f>'Table 14'!B10</f>
        <v>FW</v>
      </c>
      <c r="J348">
        <f t="shared" si="22"/>
        <v>4</v>
      </c>
      <c r="K348">
        <v>14</v>
      </c>
      <c r="L348" t="str">
        <f>VLOOKUP(K348,Seleções!$A$1:$B$33,2,0)</f>
        <v>Ghana</v>
      </c>
      <c r="N348" t="str">
        <f t="shared" si="20"/>
        <v>INSERT INTO Jogador VALUES(347,9,'AYEW Jordan','1991-09-11',4,14);</v>
      </c>
    </row>
    <row r="349" spans="2:14" x14ac:dyDescent="0.3">
      <c r="B349">
        <v>348</v>
      </c>
      <c r="C349" s="13">
        <f>'Table 14'!A11</f>
        <v>10</v>
      </c>
      <c r="D349" t="str">
        <f>'Table 14'!C11</f>
        <v>AYEW Andre</v>
      </c>
      <c r="E349">
        <f>IF(DAY('Table 14'!I11)&lt;10,"0"&amp;DAY('Table 14'!I11),DAY('Table 14'!I11))</f>
        <v>17</v>
      </c>
      <c r="F349">
        <f>IF(MONTH('Table 14'!I11)&lt;10,"0"&amp;MONTH('Table 14'!I11),MONTH('Table 14'!I11))</f>
        <v>12</v>
      </c>
      <c r="G349">
        <f>YEAR('Table 14'!I11)</f>
        <v>1989</v>
      </c>
      <c r="H349" t="str">
        <f t="shared" si="19"/>
        <v>1989-12-17</v>
      </c>
      <c r="I349" t="str">
        <f>'Table 14'!B11</f>
        <v>FW</v>
      </c>
      <c r="J349">
        <f t="shared" si="22"/>
        <v>4</v>
      </c>
      <c r="K349">
        <v>14</v>
      </c>
      <c r="L349" t="str">
        <f>VLOOKUP(K349,Seleções!$A$1:$B$33,2,0)</f>
        <v>Ghana</v>
      </c>
      <c r="N349" t="str">
        <f t="shared" si="20"/>
        <v>INSERT INTO Jogador VALUES(348,10,'AYEW Andre','1989-12-17',4,14);</v>
      </c>
    </row>
    <row r="350" spans="2:14" x14ac:dyDescent="0.3">
      <c r="B350">
        <v>349</v>
      </c>
      <c r="C350" s="13">
        <f>'Table 14'!A12</f>
        <v>11</v>
      </c>
      <c r="D350" t="str">
        <f>'Table 14'!C12</f>
        <v>BUKARI Osman</v>
      </c>
      <c r="E350">
        <f>IF(DAY('Table 14'!I12)&lt;10,"0"&amp;DAY('Table 14'!I12),DAY('Table 14'!I12))</f>
        <v>13</v>
      </c>
      <c r="F350">
        <f>IF(MONTH('Table 14'!I12)&lt;10,"0"&amp;MONTH('Table 14'!I12),MONTH('Table 14'!I12))</f>
        <v>12</v>
      </c>
      <c r="G350">
        <f>YEAR('Table 14'!I12)</f>
        <v>1998</v>
      </c>
      <c r="H350" t="str">
        <f t="shared" si="19"/>
        <v>1998-12-13</v>
      </c>
      <c r="I350" t="str">
        <f>'Table 14'!B12</f>
        <v>MF</v>
      </c>
      <c r="J350">
        <f t="shared" si="22"/>
        <v>3</v>
      </c>
      <c r="K350">
        <v>14</v>
      </c>
      <c r="L350" t="str">
        <f>VLOOKUP(K350,Seleções!$A$1:$B$33,2,0)</f>
        <v>Ghana</v>
      </c>
      <c r="N350" t="str">
        <f t="shared" si="20"/>
        <v>INSERT INTO Jogador VALUES(349,11,'BUKARI Osman','1998-12-13',3,14);</v>
      </c>
    </row>
    <row r="351" spans="2:14" x14ac:dyDescent="0.3">
      <c r="B351">
        <v>350</v>
      </c>
      <c r="C351" s="13">
        <f>'Table 14'!A13</f>
        <v>12</v>
      </c>
      <c r="D351" t="str">
        <f>'Table 14'!C13</f>
        <v>DANLAD Ibrahim</v>
      </c>
      <c r="E351" t="str">
        <f>IF(DAY('Table 14'!I13)&lt;10,"0"&amp;DAY('Table 14'!I13),DAY('Table 14'!I13))</f>
        <v>02</v>
      </c>
      <c r="F351">
        <f>IF(MONTH('Table 14'!I13)&lt;10,"0"&amp;MONTH('Table 14'!I13),MONTH('Table 14'!I13))</f>
        <v>12</v>
      </c>
      <c r="G351">
        <f>YEAR('Table 14'!I13)</f>
        <v>2002</v>
      </c>
      <c r="H351" t="str">
        <f t="shared" si="19"/>
        <v>2002-12-02</v>
      </c>
      <c r="I351" t="str">
        <f>'Table 14'!B13</f>
        <v>GK</v>
      </c>
      <c r="J351">
        <f t="shared" si="22"/>
        <v>1</v>
      </c>
      <c r="K351">
        <v>14</v>
      </c>
      <c r="L351" t="str">
        <f>VLOOKUP(K351,Seleções!$A$1:$B$33,2,0)</f>
        <v>Ghana</v>
      </c>
      <c r="N351" t="str">
        <f t="shared" si="20"/>
        <v>INSERT INTO Jogador VALUES(350,12,'DANLAD Ibrahim','2002-12-02',1,14);</v>
      </c>
    </row>
    <row r="352" spans="2:14" x14ac:dyDescent="0.3">
      <c r="B352">
        <v>351</v>
      </c>
      <c r="C352" s="13">
        <f>'Table 14'!A14</f>
        <v>13</v>
      </c>
      <c r="D352" t="str">
        <f>'Table 14'!C14</f>
        <v>AFRIYIE Daniel</v>
      </c>
      <c r="E352">
        <f>IF(DAY('Table 14'!I14)&lt;10,"0"&amp;DAY('Table 14'!I14),DAY('Table 14'!I14))</f>
        <v>26</v>
      </c>
      <c r="F352" t="str">
        <f>IF(MONTH('Table 14'!I14)&lt;10,"0"&amp;MONTH('Table 14'!I14),MONTH('Table 14'!I14))</f>
        <v>06</v>
      </c>
      <c r="G352">
        <f>YEAR('Table 14'!I14)</f>
        <v>2001</v>
      </c>
      <c r="H352" t="str">
        <f t="shared" si="19"/>
        <v>2001-06-26</v>
      </c>
      <c r="I352" t="str">
        <f>'Table 14'!B14</f>
        <v>MF</v>
      </c>
      <c r="J352">
        <f t="shared" si="22"/>
        <v>3</v>
      </c>
      <c r="K352">
        <v>14</v>
      </c>
      <c r="L352" t="str">
        <f>VLOOKUP(K352,Seleções!$A$1:$B$33,2,0)</f>
        <v>Ghana</v>
      </c>
      <c r="N352" t="str">
        <f t="shared" si="20"/>
        <v>INSERT INTO Jogador VALUES(351,13,'AFRIYIE Daniel','2001-06-26',3,14);</v>
      </c>
    </row>
    <row r="353" spans="2:14" x14ac:dyDescent="0.3">
      <c r="B353">
        <v>352</v>
      </c>
      <c r="C353" s="13">
        <f>'Table 14'!A15</f>
        <v>14</v>
      </c>
      <c r="D353" t="str">
        <f>'Table 14'!C15</f>
        <v>MENSAH Gideon</v>
      </c>
      <c r="E353">
        <f>IF(DAY('Table 14'!I15)&lt;10,"0"&amp;DAY('Table 14'!I15),DAY('Table 14'!I15))</f>
        <v>18</v>
      </c>
      <c r="F353" t="str">
        <f>IF(MONTH('Table 14'!I15)&lt;10,"0"&amp;MONTH('Table 14'!I15),MONTH('Table 14'!I15))</f>
        <v>07</v>
      </c>
      <c r="G353">
        <f>YEAR('Table 14'!I15)</f>
        <v>1998</v>
      </c>
      <c r="H353" t="str">
        <f t="shared" si="19"/>
        <v>1998-07-18</v>
      </c>
      <c r="I353" t="str">
        <f>'Table 14'!B15</f>
        <v>DF</v>
      </c>
      <c r="J353">
        <f t="shared" si="22"/>
        <v>2</v>
      </c>
      <c r="K353">
        <v>14</v>
      </c>
      <c r="L353" t="str">
        <f>VLOOKUP(K353,Seleções!$A$1:$B$33,2,0)</f>
        <v>Ghana</v>
      </c>
      <c r="N353" t="str">
        <f t="shared" si="20"/>
        <v>INSERT INTO Jogador VALUES(352,14,'MENSAH Gideon','1998-07-18',2,14);</v>
      </c>
    </row>
    <row r="354" spans="2:14" x14ac:dyDescent="0.3">
      <c r="B354">
        <v>353</v>
      </c>
      <c r="C354" s="13">
        <f>'Table 14'!A16</f>
        <v>15</v>
      </c>
      <c r="D354" t="str">
        <f>'Table 14'!C16</f>
        <v>AIDOO Joseph</v>
      </c>
      <c r="E354">
        <f>IF(DAY('Table 14'!I16)&lt;10,"0"&amp;DAY('Table 14'!I16),DAY('Table 14'!I16))</f>
        <v>29</v>
      </c>
      <c r="F354" t="str">
        <f>IF(MONTH('Table 14'!I16)&lt;10,"0"&amp;MONTH('Table 14'!I16),MONTH('Table 14'!I16))</f>
        <v>09</v>
      </c>
      <c r="G354">
        <f>YEAR('Table 14'!I16)</f>
        <v>1995</v>
      </c>
      <c r="H354" t="str">
        <f t="shared" si="19"/>
        <v>1995-09-29</v>
      </c>
      <c r="I354" t="str">
        <f>'Table 14'!B16</f>
        <v>DF</v>
      </c>
      <c r="J354">
        <f t="shared" si="22"/>
        <v>2</v>
      </c>
      <c r="K354">
        <v>14</v>
      </c>
      <c r="L354" t="str">
        <f>VLOOKUP(K354,Seleções!$A$1:$B$33,2,0)</f>
        <v>Ghana</v>
      </c>
      <c r="N354" t="str">
        <f t="shared" si="20"/>
        <v>INSERT INTO Jogador VALUES(353,15,'AIDOO Joseph','1995-09-29',2,14);</v>
      </c>
    </row>
    <row r="355" spans="2:14" x14ac:dyDescent="0.3">
      <c r="B355">
        <v>354</v>
      </c>
      <c r="C355" s="13">
        <f>'Table 14'!A17</f>
        <v>16</v>
      </c>
      <c r="D355" t="str">
        <f>'Table 14'!C17</f>
        <v>NURUDEEN Manaf</v>
      </c>
      <c r="E355" t="str">
        <f>IF(DAY('Table 14'!I17)&lt;10,"0"&amp;DAY('Table 14'!I17),DAY('Table 14'!I17))</f>
        <v>08</v>
      </c>
      <c r="F355" t="str">
        <f>IF(MONTH('Table 14'!I17)&lt;10,"0"&amp;MONTH('Table 14'!I17),MONTH('Table 14'!I17))</f>
        <v>02</v>
      </c>
      <c r="G355">
        <f>YEAR('Table 14'!I17)</f>
        <v>1999</v>
      </c>
      <c r="H355" t="str">
        <f t="shared" si="19"/>
        <v>1999-02-08</v>
      </c>
      <c r="I355" t="str">
        <f>'Table 14'!B17</f>
        <v>GK</v>
      </c>
      <c r="J355">
        <f t="shared" si="22"/>
        <v>1</v>
      </c>
      <c r="K355">
        <v>14</v>
      </c>
      <c r="L355" t="str">
        <f>VLOOKUP(K355,Seleções!$A$1:$B$33,2,0)</f>
        <v>Ghana</v>
      </c>
      <c r="N355" t="str">
        <f t="shared" si="20"/>
        <v>INSERT INTO Jogador VALUES(354,16,'NURUDEEN Manaf','1999-02-08',1,14);</v>
      </c>
    </row>
    <row r="356" spans="2:14" x14ac:dyDescent="0.3">
      <c r="B356">
        <v>355</v>
      </c>
      <c r="C356" s="13">
        <f>'Table 14'!A18</f>
        <v>17</v>
      </c>
      <c r="D356" t="str">
        <f>'Table 14'!C18</f>
        <v>BABA Abdul Rahman</v>
      </c>
      <c r="E356" t="str">
        <f>IF(DAY('Table 14'!I18)&lt;10,"0"&amp;DAY('Table 14'!I18),DAY('Table 14'!I18))</f>
        <v>02</v>
      </c>
      <c r="F356" t="str">
        <f>IF(MONTH('Table 14'!I18)&lt;10,"0"&amp;MONTH('Table 14'!I18),MONTH('Table 14'!I18))</f>
        <v>07</v>
      </c>
      <c r="G356">
        <f>YEAR('Table 14'!I18)</f>
        <v>1994</v>
      </c>
      <c r="H356" t="str">
        <f t="shared" si="19"/>
        <v>1994-07-02</v>
      </c>
      <c r="I356" t="str">
        <f>'Table 14'!B18</f>
        <v>DF</v>
      </c>
      <c r="J356">
        <f t="shared" si="22"/>
        <v>2</v>
      </c>
      <c r="K356">
        <v>14</v>
      </c>
      <c r="L356" t="str">
        <f>VLOOKUP(K356,Seleções!$A$1:$B$33,2,0)</f>
        <v>Ghana</v>
      </c>
      <c r="N356" t="str">
        <f t="shared" si="20"/>
        <v>INSERT INTO Jogador VALUES(355,17,'BABA Abdul Rahman','1994-07-02',2,14);</v>
      </c>
    </row>
    <row r="357" spans="2:14" x14ac:dyDescent="0.3">
      <c r="B357">
        <v>356</v>
      </c>
      <c r="C357" s="13">
        <f>'Table 14'!A19</f>
        <v>18</v>
      </c>
      <c r="D357" t="str">
        <f>'Table 14'!C19</f>
        <v>AMARTEY Daniel</v>
      </c>
      <c r="E357">
        <f>IF(DAY('Table 14'!I19)&lt;10,"0"&amp;DAY('Table 14'!I19),DAY('Table 14'!I19))</f>
        <v>21</v>
      </c>
      <c r="F357">
        <f>IF(MONTH('Table 14'!I19)&lt;10,"0"&amp;MONTH('Table 14'!I19),MONTH('Table 14'!I19))</f>
        <v>12</v>
      </c>
      <c r="G357">
        <f>YEAR('Table 14'!I19)</f>
        <v>1994</v>
      </c>
      <c r="H357" t="str">
        <f t="shared" si="19"/>
        <v>1994-12-21</v>
      </c>
      <c r="I357" t="str">
        <f>'Table 14'!B19</f>
        <v>DF</v>
      </c>
      <c r="J357">
        <f t="shared" si="22"/>
        <v>2</v>
      </c>
      <c r="K357">
        <v>14</v>
      </c>
      <c r="L357" t="str">
        <f>VLOOKUP(K357,Seleções!$A$1:$B$33,2,0)</f>
        <v>Ghana</v>
      </c>
      <c r="N357" t="str">
        <f t="shared" si="20"/>
        <v>INSERT INTO Jogador VALUES(356,18,'AMARTEY Daniel','1994-12-21',2,14);</v>
      </c>
    </row>
    <row r="358" spans="2:14" x14ac:dyDescent="0.3">
      <c r="B358">
        <v>357</v>
      </c>
      <c r="C358" s="13">
        <f>'Table 14'!A20</f>
        <v>19</v>
      </c>
      <c r="D358" t="str">
        <f>'Table 14'!C20</f>
        <v>WILLIAMS Inaki</v>
      </c>
      <c r="E358">
        <f>IF(DAY('Table 14'!I20)&lt;10,"0"&amp;DAY('Table 14'!I20),DAY('Table 14'!I20))</f>
        <v>15</v>
      </c>
      <c r="F358" t="str">
        <f>IF(MONTH('Table 14'!I20)&lt;10,"0"&amp;MONTH('Table 14'!I20),MONTH('Table 14'!I20))</f>
        <v>06</v>
      </c>
      <c r="G358">
        <f>YEAR('Table 14'!I20)</f>
        <v>1994</v>
      </c>
      <c r="H358" t="str">
        <f t="shared" si="19"/>
        <v>1994-06-15</v>
      </c>
      <c r="I358" t="str">
        <f>'Table 14'!B20</f>
        <v>FW</v>
      </c>
      <c r="J358">
        <f t="shared" si="22"/>
        <v>4</v>
      </c>
      <c r="K358">
        <v>14</v>
      </c>
      <c r="L358" t="str">
        <f>VLOOKUP(K358,Seleções!$A$1:$B$33,2,0)</f>
        <v>Ghana</v>
      </c>
      <c r="N358" t="str">
        <f t="shared" si="20"/>
        <v>INSERT INTO Jogador VALUES(357,19,'WILLIAMS Inaki','1994-06-15',4,14);</v>
      </c>
    </row>
    <row r="359" spans="2:14" x14ac:dyDescent="0.3">
      <c r="B359">
        <v>358</v>
      </c>
      <c r="C359" s="13">
        <f>'Table 14'!A21</f>
        <v>20</v>
      </c>
      <c r="D359" t="str">
        <f>'Table 14'!C21</f>
        <v>KUDUS Mohammed</v>
      </c>
      <c r="E359" t="str">
        <f>IF(DAY('Table 14'!I21)&lt;10,"0"&amp;DAY('Table 14'!I21),DAY('Table 14'!I21))</f>
        <v>02</v>
      </c>
      <c r="F359" t="str">
        <f>IF(MONTH('Table 14'!I21)&lt;10,"0"&amp;MONTH('Table 14'!I21),MONTH('Table 14'!I21))</f>
        <v>08</v>
      </c>
      <c r="G359">
        <f>YEAR('Table 14'!I21)</f>
        <v>2000</v>
      </c>
      <c r="H359" t="str">
        <f t="shared" si="19"/>
        <v>2000-08-02</v>
      </c>
      <c r="I359" t="str">
        <f>'Table 14'!B21</f>
        <v>MF</v>
      </c>
      <c r="J359">
        <f t="shared" si="22"/>
        <v>3</v>
      </c>
      <c r="K359">
        <v>14</v>
      </c>
      <c r="L359" t="str">
        <f>VLOOKUP(K359,Seleções!$A$1:$B$33,2,0)</f>
        <v>Ghana</v>
      </c>
      <c r="N359" t="str">
        <f t="shared" si="20"/>
        <v>INSERT INTO Jogador VALUES(358,20,'KUDUS Mohammed','2000-08-02',3,14);</v>
      </c>
    </row>
    <row r="360" spans="2:14" x14ac:dyDescent="0.3">
      <c r="B360">
        <v>359</v>
      </c>
      <c r="C360" s="13">
        <f>'Table 14'!A22</f>
        <v>21</v>
      </c>
      <c r="D360" t="str">
        <f>'Table 14'!C22</f>
        <v>ABDUL SAMED Salis</v>
      </c>
      <c r="E360">
        <f>IF(DAY('Table 14'!I22)&lt;10,"0"&amp;DAY('Table 14'!I22),DAY('Table 14'!I22))</f>
        <v>26</v>
      </c>
      <c r="F360" t="str">
        <f>IF(MONTH('Table 14'!I22)&lt;10,"0"&amp;MONTH('Table 14'!I22),MONTH('Table 14'!I22))</f>
        <v>03</v>
      </c>
      <c r="G360">
        <f>YEAR('Table 14'!I22)</f>
        <v>2000</v>
      </c>
      <c r="H360" t="str">
        <f t="shared" si="19"/>
        <v>2000-03-26</v>
      </c>
      <c r="I360" t="str">
        <f>'Table 14'!B22</f>
        <v>MF</v>
      </c>
      <c r="J360">
        <f t="shared" si="22"/>
        <v>3</v>
      </c>
      <c r="K360">
        <v>14</v>
      </c>
      <c r="L360" t="str">
        <f>VLOOKUP(K360,Seleções!$A$1:$B$33,2,0)</f>
        <v>Ghana</v>
      </c>
      <c r="N360" t="str">
        <f t="shared" si="20"/>
        <v>INSERT INTO Jogador VALUES(359,21,'ABDUL SAMED Salis','2000-03-26',3,14);</v>
      </c>
    </row>
    <row r="361" spans="2:14" x14ac:dyDescent="0.3">
      <c r="B361">
        <v>360</v>
      </c>
      <c r="C361" s="13">
        <f>'Table 14'!A23</f>
        <v>22</v>
      </c>
      <c r="D361" t="str">
        <f>'Table 14'!C23</f>
        <v>SULEMANA Kamaldeen</v>
      </c>
      <c r="E361">
        <f>IF(DAY('Table 14'!I23)&lt;10,"0"&amp;DAY('Table 14'!I23),DAY('Table 14'!I23))</f>
        <v>15</v>
      </c>
      <c r="F361" t="str">
        <f>IF(MONTH('Table 14'!I23)&lt;10,"0"&amp;MONTH('Table 14'!I23),MONTH('Table 14'!I23))</f>
        <v>02</v>
      </c>
      <c r="G361">
        <f>YEAR('Table 14'!I23)</f>
        <v>2002</v>
      </c>
      <c r="H361" t="str">
        <f t="shared" si="19"/>
        <v>2002-02-15</v>
      </c>
      <c r="I361" t="str">
        <f>'Table 14'!B23</f>
        <v>MF</v>
      </c>
      <c r="J361">
        <f t="shared" si="22"/>
        <v>3</v>
      </c>
      <c r="K361">
        <v>14</v>
      </c>
      <c r="L361" t="str">
        <f>VLOOKUP(K361,Seleções!$A$1:$B$33,2,0)</f>
        <v>Ghana</v>
      </c>
      <c r="N361" t="str">
        <f t="shared" si="20"/>
        <v>INSERT INTO Jogador VALUES(360,22,'SULEMANA Kamaldeen','2002-02-15',3,14);</v>
      </c>
    </row>
    <row r="362" spans="2:14" x14ac:dyDescent="0.3">
      <c r="B362">
        <v>361</v>
      </c>
      <c r="C362" s="13">
        <f>'Table 14'!A24</f>
        <v>23</v>
      </c>
      <c r="D362" t="str">
        <f>'Table 14'!C24</f>
        <v>DJIKU Alexander</v>
      </c>
      <c r="E362" t="str">
        <f>IF(DAY('Table 14'!I24)&lt;10,"0"&amp;DAY('Table 14'!I24),DAY('Table 14'!I24))</f>
        <v>09</v>
      </c>
      <c r="F362" t="str">
        <f>IF(MONTH('Table 14'!I24)&lt;10,"0"&amp;MONTH('Table 14'!I24),MONTH('Table 14'!I24))</f>
        <v>08</v>
      </c>
      <c r="G362">
        <f>YEAR('Table 14'!I24)</f>
        <v>1994</v>
      </c>
      <c r="H362" t="str">
        <f t="shared" si="19"/>
        <v>1994-08-09</v>
      </c>
      <c r="I362" t="str">
        <f>'Table 14'!B24</f>
        <v>DF</v>
      </c>
      <c r="J362">
        <f t="shared" si="22"/>
        <v>2</v>
      </c>
      <c r="K362">
        <v>14</v>
      </c>
      <c r="L362" t="str">
        <f>VLOOKUP(K362,Seleções!$A$1:$B$33,2,0)</f>
        <v>Ghana</v>
      </c>
      <c r="N362" t="str">
        <f t="shared" si="20"/>
        <v>INSERT INTO Jogador VALUES(361,23,'DJIKU Alexander','1994-08-09',2,14);</v>
      </c>
    </row>
    <row r="363" spans="2:14" x14ac:dyDescent="0.3">
      <c r="B363">
        <v>362</v>
      </c>
      <c r="C363" s="13">
        <f>'Table 14'!A25</f>
        <v>24</v>
      </c>
      <c r="D363" t="str">
        <f>'Table 14'!C25</f>
        <v>SOWAH Kamal</v>
      </c>
      <c r="E363" t="str">
        <f>IF(DAY('Table 14'!I25)&lt;10,"0"&amp;DAY('Table 14'!I25),DAY('Table 14'!I25))</f>
        <v>09</v>
      </c>
      <c r="F363" t="str">
        <f>IF(MONTH('Table 14'!I25)&lt;10,"0"&amp;MONTH('Table 14'!I25),MONTH('Table 14'!I25))</f>
        <v>01</v>
      </c>
      <c r="G363">
        <f>YEAR('Table 14'!I25)</f>
        <v>2000</v>
      </c>
      <c r="H363" t="str">
        <f t="shared" si="19"/>
        <v>2000-01-09</v>
      </c>
      <c r="I363" t="str">
        <f>'Table 14'!B25</f>
        <v>MF</v>
      </c>
      <c r="J363">
        <f t="shared" si="22"/>
        <v>3</v>
      </c>
      <c r="K363">
        <v>14</v>
      </c>
      <c r="L363" t="str">
        <f>VLOOKUP(K363,Seleções!$A$1:$B$33,2,0)</f>
        <v>Ghana</v>
      </c>
      <c r="N363" t="str">
        <f t="shared" si="20"/>
        <v>INSERT INTO Jogador VALUES(362,24,'SOWAH Kamal','2000-01-09',3,14);</v>
      </c>
    </row>
    <row r="364" spans="2:14" x14ac:dyDescent="0.3">
      <c r="B364">
        <v>363</v>
      </c>
      <c r="C364" s="13">
        <f>'Table 14'!A26</f>
        <v>25</v>
      </c>
      <c r="D364" t="str">
        <f>'Table 14'!C26</f>
        <v>SEMENYO Antoine</v>
      </c>
      <c r="E364" t="str">
        <f>IF(DAY('Table 14'!I26)&lt;10,"0"&amp;DAY('Table 14'!I26),DAY('Table 14'!I26))</f>
        <v>07</v>
      </c>
      <c r="F364" t="str">
        <f>IF(MONTH('Table 14'!I26)&lt;10,"0"&amp;MONTH('Table 14'!I26),MONTH('Table 14'!I26))</f>
        <v>01</v>
      </c>
      <c r="G364">
        <f>YEAR('Table 14'!I26)</f>
        <v>2000</v>
      </c>
      <c r="H364" t="str">
        <f t="shared" si="19"/>
        <v>2000-01-07</v>
      </c>
      <c r="I364" t="str">
        <f>'Table 14'!B26</f>
        <v>FW</v>
      </c>
      <c r="J364">
        <f t="shared" si="22"/>
        <v>4</v>
      </c>
      <c r="K364">
        <v>14</v>
      </c>
      <c r="L364" t="str">
        <f>VLOOKUP(K364,Seleções!$A$1:$B$33,2,0)</f>
        <v>Ghana</v>
      </c>
      <c r="N364" t="str">
        <f t="shared" si="20"/>
        <v>INSERT INTO Jogador VALUES(363,25,'SEMENYO Antoine','2000-01-07',4,14);</v>
      </c>
    </row>
    <row r="365" spans="2:14" x14ac:dyDescent="0.3">
      <c r="B365">
        <v>364</v>
      </c>
      <c r="C365" s="13">
        <f>'Table 14'!A27</f>
        <v>26</v>
      </c>
      <c r="D365" t="str">
        <f>'Table 14'!C27</f>
        <v>ALIDU Seidu</v>
      </c>
      <c r="E365" t="str">
        <f>IF(DAY('Table 14'!I27)&lt;10,"0"&amp;DAY('Table 14'!I27),DAY('Table 14'!I27))</f>
        <v>04</v>
      </c>
      <c r="F365" t="str">
        <f>IF(MONTH('Table 14'!I27)&lt;10,"0"&amp;MONTH('Table 14'!I27),MONTH('Table 14'!I27))</f>
        <v>06</v>
      </c>
      <c r="G365">
        <f>YEAR('Table 14'!I27)</f>
        <v>2000</v>
      </c>
      <c r="H365" t="str">
        <f t="shared" si="19"/>
        <v>2000-06-04</v>
      </c>
      <c r="I365" t="str">
        <f>'Table 14'!B27</f>
        <v>DF</v>
      </c>
      <c r="J365">
        <f t="shared" si="22"/>
        <v>2</v>
      </c>
      <c r="K365">
        <v>14</v>
      </c>
      <c r="L365" t="str">
        <f>VLOOKUP(K365,Seleções!$A$1:$B$33,2,0)</f>
        <v>Ghana</v>
      </c>
      <c r="N365" t="str">
        <f t="shared" si="20"/>
        <v>INSERT INTO Jogador VALUES(364,26,'ALIDU Seidu','2000-06-04',2,14);</v>
      </c>
    </row>
    <row r="366" spans="2:14" x14ac:dyDescent="0.3">
      <c r="B366">
        <v>365</v>
      </c>
      <c r="C366" s="13">
        <f>'Table 15'!A2</f>
        <v>1</v>
      </c>
      <c r="D366" t="str">
        <f>'Table 15'!C2</f>
        <v>BEIRANVAND Alireza</v>
      </c>
      <c r="E366">
        <f>IF(DAY('Table 15'!J2)&lt;10,"0"&amp;DAY('Table 15'!J2),DAY('Table 15'!J2))</f>
        <v>21</v>
      </c>
      <c r="F366" t="str">
        <f>IF(MONTH('Table 15'!J2)&lt;10,"0"&amp;MONTH('Table 15'!J2),MONTH('Table 15'!J2))</f>
        <v>09</v>
      </c>
      <c r="G366">
        <f>YEAR('Table 15'!J2)</f>
        <v>1992</v>
      </c>
      <c r="H366" t="str">
        <f t="shared" si="19"/>
        <v>1992-09-21</v>
      </c>
      <c r="I366" t="str">
        <f>'Table 15'!B2</f>
        <v>GK</v>
      </c>
      <c r="J366">
        <f t="shared" si="21"/>
        <v>1</v>
      </c>
      <c r="K366">
        <v>15</v>
      </c>
      <c r="L366" t="str">
        <f>VLOOKUP(K366,Seleções!$A$1:$B$33,2,0)</f>
        <v>Iran</v>
      </c>
      <c r="N366" t="str">
        <f t="shared" si="20"/>
        <v>INSERT INTO Jogador VALUES(365,1,'BEIRANVAND Alireza','1992-09-21',1,15);</v>
      </c>
    </row>
    <row r="367" spans="2:14" x14ac:dyDescent="0.3">
      <c r="B367">
        <v>366</v>
      </c>
      <c r="C367" s="13">
        <f>'Table 15'!A3</f>
        <v>2</v>
      </c>
      <c r="D367" t="str">
        <f>'Table 15'!C3</f>
        <v>MOHARRAMI Sadegh</v>
      </c>
      <c r="E367" t="str">
        <f>IF(DAY('Table 15'!J3)&lt;10,"0"&amp;DAY('Table 15'!J3),DAY('Table 15'!J3))</f>
        <v>01</v>
      </c>
      <c r="F367" t="str">
        <f>IF(MONTH('Table 15'!J3)&lt;10,"0"&amp;MONTH('Table 15'!J3),MONTH('Table 15'!J3))</f>
        <v>03</v>
      </c>
      <c r="G367">
        <f>YEAR('Table 15'!J3)</f>
        <v>1996</v>
      </c>
      <c r="H367" t="str">
        <f t="shared" si="19"/>
        <v>1996-03-01</v>
      </c>
      <c r="I367" t="str">
        <f>'Table 15'!B3</f>
        <v>DF</v>
      </c>
      <c r="J367">
        <f t="shared" ref="J367:J391" si="23">IF(I367="GK",1,IF(I367="DF",2,IF(I367="MF",3,IF(I367="FW",4,0))))</f>
        <v>2</v>
      </c>
      <c r="K367">
        <v>15</v>
      </c>
      <c r="L367" t="str">
        <f>VLOOKUP(K367,Seleções!$A$1:$B$33,2,0)</f>
        <v>Iran</v>
      </c>
      <c r="N367" t="str">
        <f t="shared" si="20"/>
        <v>INSERT INTO Jogador VALUES(366,2,'MOHARRAMI Sadegh','1996-03-01',2,15);</v>
      </c>
    </row>
    <row r="368" spans="2:14" x14ac:dyDescent="0.3">
      <c r="B368">
        <v>367</v>
      </c>
      <c r="C368" s="13">
        <f>'Table 15'!A4</f>
        <v>3</v>
      </c>
      <c r="D368" t="str">
        <f>'Table 15'!C4</f>
        <v>HAJISAFI Ehsan</v>
      </c>
      <c r="E368">
        <f>IF(DAY('Table 15'!J4)&lt;10,"0"&amp;DAY('Table 15'!J4),DAY('Table 15'!J4))</f>
        <v>25</v>
      </c>
      <c r="F368" t="str">
        <f>IF(MONTH('Table 15'!J4)&lt;10,"0"&amp;MONTH('Table 15'!J4),MONTH('Table 15'!J4))</f>
        <v>02</v>
      </c>
      <c r="G368">
        <f>YEAR('Table 15'!J4)</f>
        <v>1990</v>
      </c>
      <c r="H368" t="str">
        <f t="shared" si="19"/>
        <v>1990-02-25</v>
      </c>
      <c r="I368" t="str">
        <f>'Table 15'!B4</f>
        <v>DF</v>
      </c>
      <c r="J368">
        <f t="shared" si="23"/>
        <v>2</v>
      </c>
      <c r="K368">
        <v>15</v>
      </c>
      <c r="L368" t="str">
        <f>VLOOKUP(K368,Seleções!$A$1:$B$33,2,0)</f>
        <v>Iran</v>
      </c>
      <c r="N368" t="str">
        <f t="shared" si="20"/>
        <v>INSERT INTO Jogador VALUES(367,3,'HAJISAFI Ehsan','1990-02-25',2,15);</v>
      </c>
    </row>
    <row r="369" spans="2:14" x14ac:dyDescent="0.3">
      <c r="B369">
        <v>368</v>
      </c>
      <c r="C369" s="13">
        <f>'Table 15'!A5</f>
        <v>4</v>
      </c>
      <c r="D369" t="str">
        <f>'Table 15'!C5</f>
        <v>KHALILZADEH Shoja</v>
      </c>
      <c r="E369">
        <f>IF(DAY('Table 15'!J5)&lt;10,"0"&amp;DAY('Table 15'!J5),DAY('Table 15'!J5))</f>
        <v>14</v>
      </c>
      <c r="F369" t="str">
        <f>IF(MONTH('Table 15'!J5)&lt;10,"0"&amp;MONTH('Table 15'!J5),MONTH('Table 15'!J5))</f>
        <v>05</v>
      </c>
      <c r="G369">
        <f>YEAR('Table 15'!J5)</f>
        <v>1989</v>
      </c>
      <c r="H369" t="str">
        <f t="shared" si="19"/>
        <v>1989-05-14</v>
      </c>
      <c r="I369" t="str">
        <f>'Table 15'!B5</f>
        <v>DF</v>
      </c>
      <c r="J369">
        <f t="shared" si="23"/>
        <v>2</v>
      </c>
      <c r="K369">
        <v>15</v>
      </c>
      <c r="L369" t="str">
        <f>VLOOKUP(K369,Seleções!$A$1:$B$33,2,0)</f>
        <v>Iran</v>
      </c>
      <c r="N369" t="str">
        <f t="shared" si="20"/>
        <v>INSERT INTO Jogador VALUES(368,4,'KHALILZADEH Shoja','1989-05-14',2,15);</v>
      </c>
    </row>
    <row r="370" spans="2:14" x14ac:dyDescent="0.3">
      <c r="B370">
        <v>369</v>
      </c>
      <c r="C370" s="13">
        <f>'Table 15'!A6</f>
        <v>5</v>
      </c>
      <c r="D370" t="str">
        <f>'Table 15'!C6</f>
        <v>MOHAMMADI Milad</v>
      </c>
      <c r="E370">
        <f>IF(DAY('Table 15'!J6)&lt;10,"0"&amp;DAY('Table 15'!J6),DAY('Table 15'!J6))</f>
        <v>29</v>
      </c>
      <c r="F370" t="str">
        <f>IF(MONTH('Table 15'!J6)&lt;10,"0"&amp;MONTH('Table 15'!J6),MONTH('Table 15'!J6))</f>
        <v>09</v>
      </c>
      <c r="G370">
        <f>YEAR('Table 15'!J6)</f>
        <v>1993</v>
      </c>
      <c r="H370" t="str">
        <f t="shared" si="19"/>
        <v>1993-09-29</v>
      </c>
      <c r="I370" t="str">
        <f>'Table 15'!B6</f>
        <v>DF</v>
      </c>
      <c r="J370">
        <f t="shared" si="23"/>
        <v>2</v>
      </c>
      <c r="K370">
        <v>15</v>
      </c>
      <c r="L370" t="str">
        <f>VLOOKUP(K370,Seleções!$A$1:$B$33,2,0)</f>
        <v>Iran</v>
      </c>
      <c r="N370" t="str">
        <f t="shared" si="20"/>
        <v>INSERT INTO Jogador VALUES(369,5,'MOHAMMADI Milad','1993-09-29',2,15);</v>
      </c>
    </row>
    <row r="371" spans="2:14" x14ac:dyDescent="0.3">
      <c r="B371">
        <v>370</v>
      </c>
      <c r="C371" s="13">
        <f>'Table 15'!A7</f>
        <v>6</v>
      </c>
      <c r="D371" t="str">
        <f>'Table 15'!C7</f>
        <v>EZATOLAHI Saeid</v>
      </c>
      <c r="E371" t="str">
        <f>IF(DAY('Table 15'!J7)&lt;10,"0"&amp;DAY('Table 15'!J7),DAY('Table 15'!J7))</f>
        <v>01</v>
      </c>
      <c r="F371">
        <f>IF(MONTH('Table 15'!J7)&lt;10,"0"&amp;MONTH('Table 15'!J7),MONTH('Table 15'!J7))</f>
        <v>10</v>
      </c>
      <c r="G371">
        <f>YEAR('Table 15'!J7)</f>
        <v>1996</v>
      </c>
      <c r="H371" t="str">
        <f t="shared" si="19"/>
        <v>1996-10-01</v>
      </c>
      <c r="I371" t="str">
        <f>'Table 15'!B7</f>
        <v>MF</v>
      </c>
      <c r="J371">
        <f t="shared" si="23"/>
        <v>3</v>
      </c>
      <c r="K371">
        <v>15</v>
      </c>
      <c r="L371" t="str">
        <f>VLOOKUP(K371,Seleções!$A$1:$B$33,2,0)</f>
        <v>Iran</v>
      </c>
      <c r="N371" t="str">
        <f t="shared" si="20"/>
        <v>INSERT INTO Jogador VALUES(370,6,'EZATOLAHI Saeid','1996-10-01',3,15);</v>
      </c>
    </row>
    <row r="372" spans="2:14" x14ac:dyDescent="0.3">
      <c r="B372">
        <v>371</v>
      </c>
      <c r="C372" s="13">
        <f>'Table 15'!A8</f>
        <v>7</v>
      </c>
      <c r="D372" t="str">
        <f>'Table 15'!C8</f>
        <v>JAHANBAKHSH Alireza</v>
      </c>
      <c r="E372">
        <f>IF(DAY('Table 15'!J8)&lt;10,"0"&amp;DAY('Table 15'!J8),DAY('Table 15'!J8))</f>
        <v>11</v>
      </c>
      <c r="F372" t="str">
        <f>IF(MONTH('Table 15'!J8)&lt;10,"0"&amp;MONTH('Table 15'!J8),MONTH('Table 15'!J8))</f>
        <v>08</v>
      </c>
      <c r="G372">
        <f>YEAR('Table 15'!J8)</f>
        <v>1993</v>
      </c>
      <c r="H372" t="str">
        <f t="shared" si="19"/>
        <v>1993-08-11</v>
      </c>
      <c r="I372" t="str">
        <f>'Table 15'!B8</f>
        <v>MF</v>
      </c>
      <c r="J372">
        <f t="shared" si="23"/>
        <v>3</v>
      </c>
      <c r="K372">
        <v>15</v>
      </c>
      <c r="L372" t="str">
        <f>VLOOKUP(K372,Seleções!$A$1:$B$33,2,0)</f>
        <v>Iran</v>
      </c>
      <c r="N372" t="str">
        <f t="shared" si="20"/>
        <v>INSERT INTO Jogador VALUES(371,7,'JAHANBAKHSH Alireza','1993-08-11',3,15);</v>
      </c>
    </row>
    <row r="373" spans="2:14" x14ac:dyDescent="0.3">
      <c r="B373">
        <v>372</v>
      </c>
      <c r="C373" s="13">
        <f>'Table 15'!A9</f>
        <v>8</v>
      </c>
      <c r="D373" t="str">
        <f>'Table 15'!C9</f>
        <v>POURALIGANJI Morteza</v>
      </c>
      <c r="E373">
        <f>IF(DAY('Table 15'!J9)&lt;10,"0"&amp;DAY('Table 15'!J9),DAY('Table 15'!J9))</f>
        <v>19</v>
      </c>
      <c r="F373" t="str">
        <f>IF(MONTH('Table 15'!J9)&lt;10,"0"&amp;MONTH('Table 15'!J9),MONTH('Table 15'!J9))</f>
        <v>04</v>
      </c>
      <c r="G373">
        <f>YEAR('Table 15'!J9)</f>
        <v>1992</v>
      </c>
      <c r="H373" t="str">
        <f t="shared" si="19"/>
        <v>1992-04-19</v>
      </c>
      <c r="I373" t="str">
        <f>'Table 15'!B9</f>
        <v>DF</v>
      </c>
      <c r="J373">
        <f t="shared" si="23"/>
        <v>2</v>
      </c>
      <c r="K373">
        <v>15</v>
      </c>
      <c r="L373" t="str">
        <f>VLOOKUP(K373,Seleções!$A$1:$B$33,2,0)</f>
        <v>Iran</v>
      </c>
      <c r="N373" t="str">
        <f t="shared" si="20"/>
        <v>INSERT INTO Jogador VALUES(372,8,'POURALIGANJI Morteza','1992-04-19',2,15);</v>
      </c>
    </row>
    <row r="374" spans="2:14" x14ac:dyDescent="0.3">
      <c r="B374">
        <v>373</v>
      </c>
      <c r="C374" s="13">
        <f>'Table 15'!A10</f>
        <v>9</v>
      </c>
      <c r="D374" t="str">
        <f>'Table 15'!C10</f>
        <v>TAREMI Mehdi</v>
      </c>
      <c r="E374">
        <f>IF(DAY('Table 15'!J10)&lt;10,"0"&amp;DAY('Table 15'!J10),DAY('Table 15'!J10))</f>
        <v>18</v>
      </c>
      <c r="F374" t="str">
        <f>IF(MONTH('Table 15'!J10)&lt;10,"0"&amp;MONTH('Table 15'!J10),MONTH('Table 15'!J10))</f>
        <v>07</v>
      </c>
      <c r="G374">
        <f>YEAR('Table 15'!J10)</f>
        <v>1992</v>
      </c>
      <c r="H374" t="str">
        <f t="shared" si="19"/>
        <v>1992-07-18</v>
      </c>
      <c r="I374" t="str">
        <f>'Table 15'!B10</f>
        <v>FW</v>
      </c>
      <c r="J374">
        <f t="shared" si="23"/>
        <v>4</v>
      </c>
      <c r="K374">
        <v>15</v>
      </c>
      <c r="L374" t="str">
        <f>VLOOKUP(K374,Seleções!$A$1:$B$33,2,0)</f>
        <v>Iran</v>
      </c>
      <c r="N374" t="str">
        <f t="shared" si="20"/>
        <v>INSERT INTO Jogador VALUES(373,9,'TAREMI Mehdi','1992-07-18',4,15);</v>
      </c>
    </row>
    <row r="375" spans="2:14" x14ac:dyDescent="0.3">
      <c r="B375">
        <v>374</v>
      </c>
      <c r="C375" s="13">
        <f>'Table 15'!A11</f>
        <v>10</v>
      </c>
      <c r="D375" t="str">
        <f>'Table 15'!C11</f>
        <v>ANSARIFARD Karim</v>
      </c>
      <c r="E375" t="str">
        <f>IF(DAY('Table 15'!J11)&lt;10,"0"&amp;DAY('Table 15'!J11),DAY('Table 15'!J11))</f>
        <v>03</v>
      </c>
      <c r="F375" t="str">
        <f>IF(MONTH('Table 15'!J11)&lt;10,"0"&amp;MONTH('Table 15'!J11),MONTH('Table 15'!J11))</f>
        <v>04</v>
      </c>
      <c r="G375">
        <f>YEAR('Table 15'!J11)</f>
        <v>1990</v>
      </c>
      <c r="H375" t="str">
        <f t="shared" si="19"/>
        <v>1990-04-03</v>
      </c>
      <c r="I375" t="str">
        <f>'Table 15'!B11</f>
        <v>FW</v>
      </c>
      <c r="J375">
        <f t="shared" si="23"/>
        <v>4</v>
      </c>
      <c r="K375">
        <v>15</v>
      </c>
      <c r="L375" t="str">
        <f>VLOOKUP(K375,Seleções!$A$1:$B$33,2,0)</f>
        <v>Iran</v>
      </c>
      <c r="N375" t="str">
        <f t="shared" si="20"/>
        <v>INSERT INTO Jogador VALUES(374,10,'ANSARIFARD Karim','1990-04-03',4,15);</v>
      </c>
    </row>
    <row r="376" spans="2:14" x14ac:dyDescent="0.3">
      <c r="B376">
        <v>375</v>
      </c>
      <c r="C376" s="13">
        <f>'Table 15'!A12</f>
        <v>11</v>
      </c>
      <c r="D376" t="str">
        <f>'Table 15'!C12</f>
        <v>AMIRI Vahid</v>
      </c>
      <c r="E376" t="str">
        <f>IF(DAY('Table 15'!J12)&lt;10,"0"&amp;DAY('Table 15'!J12),DAY('Table 15'!J12))</f>
        <v>02</v>
      </c>
      <c r="F376" t="str">
        <f>IF(MONTH('Table 15'!J12)&lt;10,"0"&amp;MONTH('Table 15'!J12),MONTH('Table 15'!J12))</f>
        <v>04</v>
      </c>
      <c r="G376">
        <f>YEAR('Table 15'!J12)</f>
        <v>1988</v>
      </c>
      <c r="H376" t="str">
        <f t="shared" si="19"/>
        <v>1988-04-02</v>
      </c>
      <c r="I376" t="str">
        <f>'Table 15'!B12</f>
        <v>MF</v>
      </c>
      <c r="J376">
        <f t="shared" si="23"/>
        <v>3</v>
      </c>
      <c r="K376">
        <v>15</v>
      </c>
      <c r="L376" t="str">
        <f>VLOOKUP(K376,Seleções!$A$1:$B$33,2,0)</f>
        <v>Iran</v>
      </c>
      <c r="N376" t="str">
        <f t="shared" si="20"/>
        <v>INSERT INTO Jogador VALUES(375,11,'AMIRI Vahid','1988-04-02',3,15);</v>
      </c>
    </row>
    <row r="377" spans="2:14" x14ac:dyDescent="0.3">
      <c r="B377">
        <v>376</v>
      </c>
      <c r="C377" s="13">
        <f>'Table 15'!A13</f>
        <v>12</v>
      </c>
      <c r="D377" t="str">
        <f>'Table 15'!C13</f>
        <v>NIAZMAND Payam</v>
      </c>
      <c r="E377" t="str">
        <f>IF(DAY('Table 15'!J13)&lt;10,"0"&amp;DAY('Table 15'!J13),DAY('Table 15'!J13))</f>
        <v>06</v>
      </c>
      <c r="F377" t="str">
        <f>IF(MONTH('Table 15'!J13)&lt;10,"0"&amp;MONTH('Table 15'!J13),MONTH('Table 15'!J13))</f>
        <v>04</v>
      </c>
      <c r="G377">
        <f>YEAR('Table 15'!J13)</f>
        <v>1995</v>
      </c>
      <c r="H377" t="str">
        <f t="shared" si="19"/>
        <v>1995-04-06</v>
      </c>
      <c r="I377" t="str">
        <f>'Table 15'!B13</f>
        <v>GK</v>
      </c>
      <c r="J377">
        <f t="shared" si="23"/>
        <v>1</v>
      </c>
      <c r="K377">
        <v>15</v>
      </c>
      <c r="L377" t="str">
        <f>VLOOKUP(K377,Seleções!$A$1:$B$33,2,0)</f>
        <v>Iran</v>
      </c>
      <c r="N377" t="str">
        <f t="shared" si="20"/>
        <v>INSERT INTO Jogador VALUES(376,12,'NIAZMAND Payam','1995-04-06',1,15);</v>
      </c>
    </row>
    <row r="378" spans="2:14" x14ac:dyDescent="0.3">
      <c r="B378">
        <v>377</v>
      </c>
      <c r="C378" s="13">
        <f>'Table 15'!A14</f>
        <v>13</v>
      </c>
      <c r="D378" t="str">
        <f>'Table 15'!C14</f>
        <v>KANANI Hossein</v>
      </c>
      <c r="E378">
        <f>IF(DAY('Table 15'!J14)&lt;10,"0"&amp;DAY('Table 15'!J14),DAY('Table 15'!J14))</f>
        <v>23</v>
      </c>
      <c r="F378" t="str">
        <f>IF(MONTH('Table 15'!J14)&lt;10,"0"&amp;MONTH('Table 15'!J14),MONTH('Table 15'!J14))</f>
        <v>03</v>
      </c>
      <c r="G378">
        <f>YEAR('Table 15'!J14)</f>
        <v>1994</v>
      </c>
      <c r="H378" t="str">
        <f t="shared" si="19"/>
        <v>1994-03-23</v>
      </c>
      <c r="I378" t="str">
        <f>'Table 15'!B14</f>
        <v>DF</v>
      </c>
      <c r="J378">
        <f t="shared" si="23"/>
        <v>2</v>
      </c>
      <c r="K378">
        <v>15</v>
      </c>
      <c r="L378" t="str">
        <f>VLOOKUP(K378,Seleções!$A$1:$B$33,2,0)</f>
        <v>Iran</v>
      </c>
      <c r="N378" t="str">
        <f t="shared" si="20"/>
        <v>INSERT INTO Jogador VALUES(377,13,'KANANI Hossein','1994-03-23',2,15);</v>
      </c>
    </row>
    <row r="379" spans="2:14" x14ac:dyDescent="0.3">
      <c r="B379">
        <v>378</v>
      </c>
      <c r="C379" s="13">
        <f>'Table 15'!A15</f>
        <v>14</v>
      </c>
      <c r="D379" t="str">
        <f>'Table 15'!C15</f>
        <v>GHODDOS Saman</v>
      </c>
      <c r="E379" t="str">
        <f>IF(DAY('Table 15'!J15)&lt;10,"0"&amp;DAY('Table 15'!J15),DAY('Table 15'!J15))</f>
        <v>06</v>
      </c>
      <c r="F379" t="str">
        <f>IF(MONTH('Table 15'!J15)&lt;10,"0"&amp;MONTH('Table 15'!J15),MONTH('Table 15'!J15))</f>
        <v>09</v>
      </c>
      <c r="G379">
        <f>YEAR('Table 15'!J15)</f>
        <v>1993</v>
      </c>
      <c r="H379" t="str">
        <f t="shared" si="19"/>
        <v>1993-09-06</v>
      </c>
      <c r="I379" t="str">
        <f>'Table 15'!B15</f>
        <v>MF</v>
      </c>
      <c r="J379">
        <f t="shared" si="23"/>
        <v>3</v>
      </c>
      <c r="K379">
        <v>15</v>
      </c>
      <c r="L379" t="str">
        <f>VLOOKUP(K379,Seleções!$A$1:$B$33,2,0)</f>
        <v>Iran</v>
      </c>
      <c r="N379" t="str">
        <f t="shared" si="20"/>
        <v>INSERT INTO Jogador VALUES(378,14,'GHODDOS Saman','1993-09-06',3,15);</v>
      </c>
    </row>
    <row r="380" spans="2:14" x14ac:dyDescent="0.3">
      <c r="B380">
        <v>379</v>
      </c>
      <c r="C380" s="13">
        <f>'Table 15'!A16</f>
        <v>15</v>
      </c>
      <c r="D380" t="str">
        <f>'Table 15'!C16</f>
        <v>CHESHMI Roozbeh</v>
      </c>
      <c r="E380">
        <f>IF(DAY('Table 15'!J16)&lt;10,"0"&amp;DAY('Table 15'!J16),DAY('Table 15'!J16))</f>
        <v>24</v>
      </c>
      <c r="F380" t="str">
        <f>IF(MONTH('Table 15'!J16)&lt;10,"0"&amp;MONTH('Table 15'!J16),MONTH('Table 15'!J16))</f>
        <v>07</v>
      </c>
      <c r="G380">
        <f>YEAR('Table 15'!J16)</f>
        <v>1993</v>
      </c>
      <c r="H380" t="str">
        <f t="shared" si="19"/>
        <v>1993-07-24</v>
      </c>
      <c r="I380" t="str">
        <f>'Table 15'!B16</f>
        <v>DF</v>
      </c>
      <c r="J380">
        <f t="shared" si="23"/>
        <v>2</v>
      </c>
      <c r="K380">
        <v>15</v>
      </c>
      <c r="L380" t="str">
        <f>VLOOKUP(K380,Seleções!$A$1:$B$33,2,0)</f>
        <v>Iran</v>
      </c>
      <c r="N380" t="str">
        <f t="shared" si="20"/>
        <v>INSERT INTO Jogador VALUES(379,15,'CHESHMI Roozbeh','1993-07-24',2,15);</v>
      </c>
    </row>
    <row r="381" spans="2:14" x14ac:dyDescent="0.3">
      <c r="B381">
        <v>380</v>
      </c>
      <c r="C381" s="13">
        <f>'Table 15'!A17</f>
        <v>16</v>
      </c>
      <c r="D381" t="str">
        <f>'Table 15'!C17</f>
        <v>TORABI Mehdi</v>
      </c>
      <c r="E381">
        <f>IF(DAY('Table 15'!J17)&lt;10,"0"&amp;DAY('Table 15'!J17),DAY('Table 15'!J17))</f>
        <v>10</v>
      </c>
      <c r="F381" t="str">
        <f>IF(MONTH('Table 15'!J17)&lt;10,"0"&amp;MONTH('Table 15'!J17),MONTH('Table 15'!J17))</f>
        <v>09</v>
      </c>
      <c r="G381">
        <f>YEAR('Table 15'!J17)</f>
        <v>1994</v>
      </c>
      <c r="H381" t="str">
        <f t="shared" si="19"/>
        <v>1994-09-10</v>
      </c>
      <c r="I381" t="str">
        <f>'Table 15'!B17</f>
        <v>MF</v>
      </c>
      <c r="J381">
        <f t="shared" si="23"/>
        <v>3</v>
      </c>
      <c r="K381">
        <v>15</v>
      </c>
      <c r="L381" t="str">
        <f>VLOOKUP(K381,Seleções!$A$1:$B$33,2,0)</f>
        <v>Iran</v>
      </c>
      <c r="N381" t="str">
        <f t="shared" si="20"/>
        <v>INSERT INTO Jogador VALUES(380,16,'TORABI Mehdi','1994-09-10',3,15);</v>
      </c>
    </row>
    <row r="382" spans="2:14" x14ac:dyDescent="0.3">
      <c r="B382">
        <v>381</v>
      </c>
      <c r="C382" s="13">
        <f>'Table 15'!A18</f>
        <v>17</v>
      </c>
      <c r="D382" t="str">
        <f>'Table 15'!C18</f>
        <v>GHOLIZADEH Ali</v>
      </c>
      <c r="E382">
        <f>IF(DAY('Table 15'!J18)&lt;10,"0"&amp;DAY('Table 15'!J18),DAY('Table 15'!J18))</f>
        <v>10</v>
      </c>
      <c r="F382" t="str">
        <f>IF(MONTH('Table 15'!J18)&lt;10,"0"&amp;MONTH('Table 15'!J18),MONTH('Table 15'!J18))</f>
        <v>03</v>
      </c>
      <c r="G382">
        <f>YEAR('Table 15'!J18)</f>
        <v>1996</v>
      </c>
      <c r="H382" t="str">
        <f t="shared" si="19"/>
        <v>1996-03-10</v>
      </c>
      <c r="I382" t="str">
        <f>'Table 15'!B18</f>
        <v>MF</v>
      </c>
      <c r="J382">
        <f t="shared" si="23"/>
        <v>3</v>
      </c>
      <c r="K382">
        <v>15</v>
      </c>
      <c r="L382" t="str">
        <f>VLOOKUP(K382,Seleções!$A$1:$B$33,2,0)</f>
        <v>Iran</v>
      </c>
      <c r="N382" t="str">
        <f t="shared" si="20"/>
        <v>INSERT INTO Jogador VALUES(381,17,'GHOLIZADEH Ali','1996-03-10',3,15);</v>
      </c>
    </row>
    <row r="383" spans="2:14" x14ac:dyDescent="0.3">
      <c r="B383">
        <v>382</v>
      </c>
      <c r="C383" s="13">
        <f>'Table 15'!A19</f>
        <v>18</v>
      </c>
      <c r="D383" t="str">
        <f>'Table 15'!C19</f>
        <v>KARIMI Ali</v>
      </c>
      <c r="E383">
        <f>IF(DAY('Table 15'!J19)&lt;10,"0"&amp;DAY('Table 15'!J19),DAY('Table 15'!J19))</f>
        <v>11</v>
      </c>
      <c r="F383" t="str">
        <f>IF(MONTH('Table 15'!J19)&lt;10,"0"&amp;MONTH('Table 15'!J19),MONTH('Table 15'!J19))</f>
        <v>02</v>
      </c>
      <c r="G383">
        <f>YEAR('Table 15'!J19)</f>
        <v>1994</v>
      </c>
      <c r="H383" t="str">
        <f t="shared" si="19"/>
        <v>1994-02-11</v>
      </c>
      <c r="I383" t="str">
        <f>'Table 15'!B19</f>
        <v>MF</v>
      </c>
      <c r="J383">
        <f t="shared" si="23"/>
        <v>3</v>
      </c>
      <c r="K383">
        <v>15</v>
      </c>
      <c r="L383" t="str">
        <f>VLOOKUP(K383,Seleções!$A$1:$B$33,2,0)</f>
        <v>Iran</v>
      </c>
      <c r="N383" t="str">
        <f t="shared" si="20"/>
        <v>INSERT INTO Jogador VALUES(382,18,'KARIMI Ali','1994-02-11',3,15);</v>
      </c>
    </row>
    <row r="384" spans="2:14" x14ac:dyDescent="0.3">
      <c r="B384">
        <v>383</v>
      </c>
      <c r="C384" s="13">
        <f>'Table 15'!A20</f>
        <v>19</v>
      </c>
      <c r="D384" t="str">
        <f>'Table 15'!C20</f>
        <v>HOSSEINI Majid</v>
      </c>
      <c r="E384">
        <f>IF(DAY('Table 15'!J20)&lt;10,"0"&amp;DAY('Table 15'!J20),DAY('Table 15'!J20))</f>
        <v>20</v>
      </c>
      <c r="F384" t="str">
        <f>IF(MONTH('Table 15'!J20)&lt;10,"0"&amp;MONTH('Table 15'!J20),MONTH('Table 15'!J20))</f>
        <v>06</v>
      </c>
      <c r="G384">
        <f>YEAR('Table 15'!J20)</f>
        <v>1996</v>
      </c>
      <c r="H384" t="str">
        <f t="shared" si="19"/>
        <v>1996-06-20</v>
      </c>
      <c r="I384" t="str">
        <f>'Table 15'!B20</f>
        <v>DF</v>
      </c>
      <c r="J384">
        <f t="shared" si="23"/>
        <v>2</v>
      </c>
      <c r="K384">
        <v>15</v>
      </c>
      <c r="L384" t="str">
        <f>VLOOKUP(K384,Seleções!$A$1:$B$33,2,0)</f>
        <v>Iran</v>
      </c>
      <c r="N384" t="str">
        <f t="shared" si="20"/>
        <v>INSERT INTO Jogador VALUES(383,19,'HOSSEINI Majid','1996-06-20',2,15);</v>
      </c>
    </row>
    <row r="385" spans="2:14" x14ac:dyDescent="0.3">
      <c r="B385">
        <v>384</v>
      </c>
      <c r="C385" s="13">
        <f>'Table 15'!A21</f>
        <v>20</v>
      </c>
      <c r="D385" t="str">
        <f>'Table 15'!C21</f>
        <v>AZMOUN Sardar</v>
      </c>
      <c r="E385" t="str">
        <f>IF(DAY('Table 15'!J21)&lt;10,"0"&amp;DAY('Table 15'!J21),DAY('Table 15'!J21))</f>
        <v>01</v>
      </c>
      <c r="F385" t="str">
        <f>IF(MONTH('Table 15'!J21)&lt;10,"0"&amp;MONTH('Table 15'!J21),MONTH('Table 15'!J21))</f>
        <v>01</v>
      </c>
      <c r="G385">
        <f>YEAR('Table 15'!J21)</f>
        <v>1995</v>
      </c>
      <c r="H385" t="str">
        <f t="shared" si="19"/>
        <v>1995-01-01</v>
      </c>
      <c r="I385" t="str">
        <f>'Table 15'!B21</f>
        <v>FW</v>
      </c>
      <c r="J385">
        <f t="shared" si="23"/>
        <v>4</v>
      </c>
      <c r="K385">
        <v>15</v>
      </c>
      <c r="L385" t="str">
        <f>VLOOKUP(K385,Seleções!$A$1:$B$33,2,0)</f>
        <v>Iran</v>
      </c>
      <c r="N385" t="str">
        <f t="shared" si="20"/>
        <v>INSERT INTO Jogador VALUES(384,20,'AZMOUN Sardar','1995-01-01',4,15);</v>
      </c>
    </row>
    <row r="386" spans="2:14" x14ac:dyDescent="0.3">
      <c r="B386">
        <v>385</v>
      </c>
      <c r="C386" s="13">
        <f>'Table 15'!A22</f>
        <v>21</v>
      </c>
      <c r="D386" t="str">
        <f>'Table 15'!C22</f>
        <v>NOOROLLAHI Ahmad</v>
      </c>
      <c r="E386" t="str">
        <f>IF(DAY('Table 15'!J22)&lt;10,"0"&amp;DAY('Table 15'!J22),DAY('Table 15'!J22))</f>
        <v>01</v>
      </c>
      <c r="F386" t="str">
        <f>IF(MONTH('Table 15'!J22)&lt;10,"0"&amp;MONTH('Table 15'!J22),MONTH('Table 15'!J22))</f>
        <v>02</v>
      </c>
      <c r="G386">
        <f>YEAR('Table 15'!J22)</f>
        <v>1993</v>
      </c>
      <c r="H386" t="str">
        <f t="shared" si="19"/>
        <v>1993-02-01</v>
      </c>
      <c r="I386" t="str">
        <f>'Table 15'!B22</f>
        <v>MF</v>
      </c>
      <c r="J386">
        <f t="shared" si="23"/>
        <v>3</v>
      </c>
      <c r="K386">
        <v>15</v>
      </c>
      <c r="L386" t="str">
        <f>VLOOKUP(K386,Seleções!$A$1:$B$33,2,0)</f>
        <v>Iran</v>
      </c>
      <c r="N386" t="str">
        <f t="shared" si="20"/>
        <v>INSERT INTO Jogador VALUES(385,21,'NOOROLLAHI Ahmad','1993-02-01',3,15);</v>
      </c>
    </row>
    <row r="387" spans="2:14" x14ac:dyDescent="0.3">
      <c r="B387">
        <v>386</v>
      </c>
      <c r="C387" s="13">
        <f>'Table 15'!A23</f>
        <v>22</v>
      </c>
      <c r="D387" t="str">
        <f>'Table 15'!C23</f>
        <v>ABEDZADEH Amir</v>
      </c>
      <c r="E387">
        <f>IF(DAY('Table 15'!J23)&lt;10,"0"&amp;DAY('Table 15'!J23),DAY('Table 15'!J23))</f>
        <v>26</v>
      </c>
      <c r="F387" t="str">
        <f>IF(MONTH('Table 15'!J23)&lt;10,"0"&amp;MONTH('Table 15'!J23),MONTH('Table 15'!J23))</f>
        <v>04</v>
      </c>
      <c r="G387">
        <f>YEAR('Table 15'!J23)</f>
        <v>1993</v>
      </c>
      <c r="H387" t="str">
        <f t="shared" ref="H387:H450" si="24">G387&amp;"-"&amp;F387&amp;"-"&amp;E387</f>
        <v>1993-04-26</v>
      </c>
      <c r="I387" t="str">
        <f>'Table 15'!B23</f>
        <v>GK</v>
      </c>
      <c r="J387">
        <f t="shared" si="23"/>
        <v>1</v>
      </c>
      <c r="K387">
        <v>15</v>
      </c>
      <c r="L387" t="str">
        <f>VLOOKUP(K387,Seleções!$A$1:$B$33,2,0)</f>
        <v>Iran</v>
      </c>
      <c r="N387" t="str">
        <f t="shared" ref="N387:N450" si="25">"INSERT INTO Jogador VALUES("&amp;B387&amp;","&amp;C387&amp;","&amp;"'"&amp;D387&amp;"','"&amp;H387&amp;"',"&amp;J387&amp;","&amp;K387&amp;");"</f>
        <v>INSERT INTO Jogador VALUES(386,22,'ABEDZADEH Amir','1993-04-26',1,15);</v>
      </c>
    </row>
    <row r="388" spans="2:14" x14ac:dyDescent="0.3">
      <c r="B388">
        <v>387</v>
      </c>
      <c r="C388" s="13">
        <f>'Table 15'!A24</f>
        <v>23</v>
      </c>
      <c r="D388" t="str">
        <f>'Table 15'!C24</f>
        <v>REZAEIAN Ramin</v>
      </c>
      <c r="E388">
        <f>IF(DAY('Table 15'!J24)&lt;10,"0"&amp;DAY('Table 15'!J24),DAY('Table 15'!J24))</f>
        <v>21</v>
      </c>
      <c r="F388" t="str">
        <f>IF(MONTH('Table 15'!J24)&lt;10,"0"&amp;MONTH('Table 15'!J24),MONTH('Table 15'!J24))</f>
        <v>03</v>
      </c>
      <c r="G388">
        <f>YEAR('Table 15'!J24)</f>
        <v>1990</v>
      </c>
      <c r="H388" t="str">
        <f t="shared" si="24"/>
        <v>1990-03-21</v>
      </c>
      <c r="I388" t="str">
        <f>'Table 15'!B24</f>
        <v>DF</v>
      </c>
      <c r="J388">
        <f t="shared" si="23"/>
        <v>2</v>
      </c>
      <c r="K388">
        <v>15</v>
      </c>
      <c r="L388" t="str">
        <f>VLOOKUP(K388,Seleções!$A$1:$B$33,2,0)</f>
        <v>Iran</v>
      </c>
      <c r="N388" t="str">
        <f t="shared" si="25"/>
        <v>INSERT INTO Jogador VALUES(387,23,'REZAEIAN Ramin','1990-03-21',2,15);</v>
      </c>
    </row>
    <row r="389" spans="2:14" x14ac:dyDescent="0.3">
      <c r="B389">
        <v>388</v>
      </c>
      <c r="C389" s="13">
        <f>'Table 15'!A25</f>
        <v>24</v>
      </c>
      <c r="D389" t="str">
        <f>'Table 15'!C25</f>
        <v>HOSSEINI Hossein</v>
      </c>
      <c r="E389">
        <f>IF(DAY('Table 15'!J25)&lt;10,"0"&amp;DAY('Table 15'!J25),DAY('Table 15'!J25))</f>
        <v>30</v>
      </c>
      <c r="F389" t="str">
        <f>IF(MONTH('Table 15'!J25)&lt;10,"0"&amp;MONTH('Table 15'!J25),MONTH('Table 15'!J25))</f>
        <v>06</v>
      </c>
      <c r="G389">
        <f>YEAR('Table 15'!J25)</f>
        <v>1992</v>
      </c>
      <c r="H389" t="str">
        <f t="shared" si="24"/>
        <v>1992-06-30</v>
      </c>
      <c r="I389" t="str">
        <f>'Table 15'!B25</f>
        <v>GK</v>
      </c>
      <c r="J389">
        <f t="shared" si="23"/>
        <v>1</v>
      </c>
      <c r="K389">
        <v>15</v>
      </c>
      <c r="L389" t="str">
        <f>VLOOKUP(K389,Seleções!$A$1:$B$33,2,0)</f>
        <v>Iran</v>
      </c>
      <c r="N389" t="str">
        <f t="shared" si="25"/>
        <v>INSERT INTO Jogador VALUES(388,24,'HOSSEINI Hossein','1992-06-30',1,15);</v>
      </c>
    </row>
    <row r="390" spans="2:14" x14ac:dyDescent="0.3">
      <c r="B390">
        <v>389</v>
      </c>
      <c r="C390" s="13">
        <f>'Table 15'!A26</f>
        <v>25</v>
      </c>
      <c r="D390" t="str">
        <f>'Table 15'!C26</f>
        <v>JALALI Abolfazl</v>
      </c>
      <c r="E390">
        <f>IF(DAY('Table 15'!J26)&lt;10,"0"&amp;DAY('Table 15'!J26),DAY('Table 15'!J26))</f>
        <v>26</v>
      </c>
      <c r="F390" t="str">
        <f>IF(MONTH('Table 15'!J26)&lt;10,"0"&amp;MONTH('Table 15'!J26),MONTH('Table 15'!J26))</f>
        <v>06</v>
      </c>
      <c r="G390">
        <f>YEAR('Table 15'!J26)</f>
        <v>1998</v>
      </c>
      <c r="H390" t="str">
        <f t="shared" si="24"/>
        <v>1998-06-26</v>
      </c>
      <c r="I390" t="str">
        <f>'Table 15'!B26</f>
        <v>DF</v>
      </c>
      <c r="J390">
        <f t="shared" si="23"/>
        <v>2</v>
      </c>
      <c r="K390">
        <v>15</v>
      </c>
      <c r="L390" t="str">
        <f>VLOOKUP(K390,Seleções!$A$1:$B$33,2,0)</f>
        <v>Iran</v>
      </c>
      <c r="N390" t="str">
        <f t="shared" si="25"/>
        <v>INSERT INTO Jogador VALUES(389,25,'JALALI Abolfazl','1998-06-26',2,15);</v>
      </c>
    </row>
    <row r="391" spans="2:14" x14ac:dyDescent="0.3">
      <c r="B391">
        <v>390</v>
      </c>
      <c r="C391" s="13">
        <f>'Table 16'!A2</f>
        <v>1</v>
      </c>
      <c r="D391" t="str">
        <f>'Table 16'!C2</f>
        <v>KAWASHIMA Eiji</v>
      </c>
      <c r="E391">
        <f>IF(DAY('Table 16'!I2)&lt;10,"0"&amp;DAY('Table 16'!I2),DAY('Table 16'!I2))</f>
        <v>20</v>
      </c>
      <c r="F391" t="str">
        <f>IF(MONTH('Table 16'!I2)&lt;10,"0"&amp;MONTH('Table 16'!I2),MONTH('Table 16'!I2))</f>
        <v>03</v>
      </c>
      <c r="G391">
        <f>YEAR('Table 16'!I2)</f>
        <v>1983</v>
      </c>
      <c r="H391" t="str">
        <f t="shared" si="24"/>
        <v>1983-03-20</v>
      </c>
      <c r="I391" t="str">
        <f>'Table 16'!B2</f>
        <v>GK</v>
      </c>
      <c r="J391">
        <f t="shared" si="23"/>
        <v>1</v>
      </c>
      <c r="K391">
        <v>16</v>
      </c>
      <c r="L391" t="str">
        <f>VLOOKUP(K391,Seleções!$A$1:$B$33,2,0)</f>
        <v>Japan</v>
      </c>
      <c r="N391" t="str">
        <f t="shared" si="25"/>
        <v>INSERT INTO Jogador VALUES(390,1,'KAWASHIMA Eiji','1983-03-20',1,16);</v>
      </c>
    </row>
    <row r="392" spans="2:14" x14ac:dyDescent="0.3">
      <c r="B392">
        <v>391</v>
      </c>
      <c r="C392" s="13">
        <f>'Table 16'!A3</f>
        <v>2</v>
      </c>
      <c r="D392" t="str">
        <f>'Table 16'!C3</f>
        <v>YAMANE Miki</v>
      </c>
      <c r="E392">
        <f>IF(DAY('Table 16'!I3)&lt;10,"0"&amp;DAY('Table 16'!I3),DAY('Table 16'!I3))</f>
        <v>22</v>
      </c>
      <c r="F392">
        <f>IF(MONTH('Table 16'!I3)&lt;10,"0"&amp;MONTH('Table 16'!I3),MONTH('Table 16'!I3))</f>
        <v>12</v>
      </c>
      <c r="G392">
        <f>YEAR('Table 16'!I3)</f>
        <v>1993</v>
      </c>
      <c r="H392" t="str">
        <f t="shared" si="24"/>
        <v>1993-12-22</v>
      </c>
      <c r="I392" t="str">
        <f>'Table 16'!B3</f>
        <v>DF</v>
      </c>
      <c r="J392">
        <f t="shared" ref="J392:J416" si="26">IF(I392="GK",1,IF(I392="DF",2,IF(I392="MF",3,IF(I392="FW",4,0))))</f>
        <v>2</v>
      </c>
      <c r="K392">
        <v>16</v>
      </c>
      <c r="L392" t="str">
        <f>VLOOKUP(K392,Seleções!$A$1:$B$33,2,0)</f>
        <v>Japan</v>
      </c>
      <c r="N392" t="str">
        <f t="shared" si="25"/>
        <v>INSERT INTO Jogador VALUES(391,2,'YAMANE Miki','1993-12-22',2,16);</v>
      </c>
    </row>
    <row r="393" spans="2:14" x14ac:dyDescent="0.3">
      <c r="B393">
        <v>392</v>
      </c>
      <c r="C393" s="13">
        <f>'Table 16'!A4</f>
        <v>3</v>
      </c>
      <c r="D393" t="str">
        <f>'Table 16'!C4</f>
        <v>TANIGUCHI Shogo</v>
      </c>
      <c r="E393">
        <f>IF(DAY('Table 16'!I4)&lt;10,"0"&amp;DAY('Table 16'!I4),DAY('Table 16'!I4))</f>
        <v>15</v>
      </c>
      <c r="F393" t="str">
        <f>IF(MONTH('Table 16'!I4)&lt;10,"0"&amp;MONTH('Table 16'!I4),MONTH('Table 16'!I4))</f>
        <v>07</v>
      </c>
      <c r="G393">
        <f>YEAR('Table 16'!I4)</f>
        <v>1991</v>
      </c>
      <c r="H393" t="str">
        <f t="shared" si="24"/>
        <v>1991-07-15</v>
      </c>
      <c r="I393" t="str">
        <f>'Table 16'!B4</f>
        <v>DF</v>
      </c>
      <c r="J393">
        <f t="shared" si="26"/>
        <v>2</v>
      </c>
      <c r="K393">
        <v>16</v>
      </c>
      <c r="L393" t="str">
        <f>VLOOKUP(K393,Seleções!$A$1:$B$33,2,0)</f>
        <v>Japan</v>
      </c>
      <c r="N393" t="str">
        <f t="shared" si="25"/>
        <v>INSERT INTO Jogador VALUES(392,3,'TANIGUCHI Shogo','1991-07-15',2,16);</v>
      </c>
    </row>
    <row r="394" spans="2:14" x14ac:dyDescent="0.3">
      <c r="B394">
        <v>393</v>
      </c>
      <c r="C394" s="13">
        <f>'Table 16'!A5</f>
        <v>4</v>
      </c>
      <c r="D394" t="str">
        <f>'Table 16'!C5</f>
        <v>ITAKURA Kou</v>
      </c>
      <c r="E394">
        <f>IF(DAY('Table 16'!I5)&lt;10,"0"&amp;DAY('Table 16'!I5),DAY('Table 16'!I5))</f>
        <v>27</v>
      </c>
      <c r="F394" t="str">
        <f>IF(MONTH('Table 16'!I5)&lt;10,"0"&amp;MONTH('Table 16'!I5),MONTH('Table 16'!I5))</f>
        <v>01</v>
      </c>
      <c r="G394">
        <f>YEAR('Table 16'!I5)</f>
        <v>1997</v>
      </c>
      <c r="H394" t="str">
        <f t="shared" si="24"/>
        <v>1997-01-27</v>
      </c>
      <c r="I394" t="str">
        <f>'Table 16'!B5</f>
        <v>DF</v>
      </c>
      <c r="J394">
        <f t="shared" si="26"/>
        <v>2</v>
      </c>
      <c r="K394">
        <v>16</v>
      </c>
      <c r="L394" t="str">
        <f>VLOOKUP(K394,Seleções!$A$1:$B$33,2,0)</f>
        <v>Japan</v>
      </c>
      <c r="N394" t="str">
        <f t="shared" si="25"/>
        <v>INSERT INTO Jogador VALUES(393,4,'ITAKURA Kou','1997-01-27',2,16);</v>
      </c>
    </row>
    <row r="395" spans="2:14" x14ac:dyDescent="0.3">
      <c r="B395">
        <v>394</v>
      </c>
      <c r="C395" s="13">
        <f>'Table 16'!A6</f>
        <v>5</v>
      </c>
      <c r="D395" t="str">
        <f>'Table 16'!C6</f>
        <v>NAGATOMO Yuto</v>
      </c>
      <c r="E395">
        <f>IF(DAY('Table 16'!I6)&lt;10,"0"&amp;DAY('Table 16'!I6),DAY('Table 16'!I6))</f>
        <v>12</v>
      </c>
      <c r="F395" t="str">
        <f>IF(MONTH('Table 16'!I6)&lt;10,"0"&amp;MONTH('Table 16'!I6),MONTH('Table 16'!I6))</f>
        <v>09</v>
      </c>
      <c r="G395">
        <f>YEAR('Table 16'!I6)</f>
        <v>1986</v>
      </c>
      <c r="H395" t="str">
        <f t="shared" si="24"/>
        <v>1986-09-12</v>
      </c>
      <c r="I395" t="str">
        <f>'Table 16'!B6</f>
        <v>DF</v>
      </c>
      <c r="J395">
        <f t="shared" si="26"/>
        <v>2</v>
      </c>
      <c r="K395">
        <v>16</v>
      </c>
      <c r="L395" t="str">
        <f>VLOOKUP(K395,Seleções!$A$1:$B$33,2,0)</f>
        <v>Japan</v>
      </c>
      <c r="N395" t="str">
        <f t="shared" si="25"/>
        <v>INSERT INTO Jogador VALUES(394,5,'NAGATOMO Yuto','1986-09-12',2,16);</v>
      </c>
    </row>
    <row r="396" spans="2:14" x14ac:dyDescent="0.3">
      <c r="B396">
        <v>395</v>
      </c>
      <c r="C396" s="13">
        <f>'Table 16'!A7</f>
        <v>6</v>
      </c>
      <c r="D396" t="str">
        <f>'Table 16'!C7</f>
        <v>ENDO Wataru</v>
      </c>
      <c r="E396" t="str">
        <f>IF(DAY('Table 16'!I7)&lt;10,"0"&amp;DAY('Table 16'!I7),DAY('Table 16'!I7))</f>
        <v>09</v>
      </c>
      <c r="F396" t="str">
        <f>IF(MONTH('Table 16'!I7)&lt;10,"0"&amp;MONTH('Table 16'!I7),MONTH('Table 16'!I7))</f>
        <v>02</v>
      </c>
      <c r="G396">
        <f>YEAR('Table 16'!I7)</f>
        <v>1993</v>
      </c>
      <c r="H396" t="str">
        <f t="shared" si="24"/>
        <v>1993-02-09</v>
      </c>
      <c r="I396" t="str">
        <f>'Table 16'!B7</f>
        <v>MF</v>
      </c>
      <c r="J396">
        <f t="shared" si="26"/>
        <v>3</v>
      </c>
      <c r="K396">
        <v>16</v>
      </c>
      <c r="L396" t="str">
        <f>VLOOKUP(K396,Seleções!$A$1:$B$33,2,0)</f>
        <v>Japan</v>
      </c>
      <c r="N396" t="str">
        <f t="shared" si="25"/>
        <v>INSERT INTO Jogador VALUES(395,6,'ENDO Wataru','1993-02-09',3,16);</v>
      </c>
    </row>
    <row r="397" spans="2:14" x14ac:dyDescent="0.3">
      <c r="B397">
        <v>396</v>
      </c>
      <c r="C397" s="13">
        <f>'Table 16'!A8</f>
        <v>7</v>
      </c>
      <c r="D397" t="str">
        <f>'Table 16'!C8</f>
        <v>SHIBASAKI Gaku</v>
      </c>
      <c r="E397">
        <f>IF(DAY('Table 16'!I8)&lt;10,"0"&amp;DAY('Table 16'!I8),DAY('Table 16'!I8))</f>
        <v>28</v>
      </c>
      <c r="F397" t="str">
        <f>IF(MONTH('Table 16'!I8)&lt;10,"0"&amp;MONTH('Table 16'!I8),MONTH('Table 16'!I8))</f>
        <v>05</v>
      </c>
      <c r="G397">
        <f>YEAR('Table 16'!I8)</f>
        <v>1992</v>
      </c>
      <c r="H397" t="str">
        <f t="shared" si="24"/>
        <v>1992-05-28</v>
      </c>
      <c r="I397" t="str">
        <f>'Table 16'!B8</f>
        <v>MF</v>
      </c>
      <c r="J397">
        <f t="shared" si="26"/>
        <v>3</v>
      </c>
      <c r="K397">
        <v>16</v>
      </c>
      <c r="L397" t="str">
        <f>VLOOKUP(K397,Seleções!$A$1:$B$33,2,0)</f>
        <v>Japan</v>
      </c>
      <c r="N397" t="str">
        <f t="shared" si="25"/>
        <v>INSERT INTO Jogador VALUES(396,7,'SHIBASAKI Gaku','1992-05-28',3,16);</v>
      </c>
    </row>
    <row r="398" spans="2:14" x14ac:dyDescent="0.3">
      <c r="B398">
        <v>397</v>
      </c>
      <c r="C398" s="13">
        <f>'Table 16'!A9</f>
        <v>8</v>
      </c>
      <c r="D398" t="str">
        <f>'Table 16'!C9</f>
        <v>DOAN Ritsu</v>
      </c>
      <c r="E398">
        <f>IF(DAY('Table 16'!I9)&lt;10,"0"&amp;DAY('Table 16'!I9),DAY('Table 16'!I9))</f>
        <v>16</v>
      </c>
      <c r="F398" t="str">
        <f>IF(MONTH('Table 16'!I9)&lt;10,"0"&amp;MONTH('Table 16'!I9),MONTH('Table 16'!I9))</f>
        <v>06</v>
      </c>
      <c r="G398">
        <f>YEAR('Table 16'!I9)</f>
        <v>1998</v>
      </c>
      <c r="H398" t="str">
        <f t="shared" si="24"/>
        <v>1998-06-16</v>
      </c>
      <c r="I398" t="str">
        <f>'Table 16'!B9</f>
        <v>MF</v>
      </c>
      <c r="J398">
        <f t="shared" si="26"/>
        <v>3</v>
      </c>
      <c r="K398">
        <v>16</v>
      </c>
      <c r="L398" t="str">
        <f>VLOOKUP(K398,Seleções!$A$1:$B$33,2,0)</f>
        <v>Japan</v>
      </c>
      <c r="N398" t="str">
        <f t="shared" si="25"/>
        <v>INSERT INTO Jogador VALUES(397,8,'DOAN Ritsu','1998-06-16',3,16);</v>
      </c>
    </row>
    <row r="399" spans="2:14" x14ac:dyDescent="0.3">
      <c r="B399">
        <v>398</v>
      </c>
      <c r="C399" s="13">
        <f>'Table 16'!A10</f>
        <v>9</v>
      </c>
      <c r="D399" t="str">
        <f>'Table 16'!C10</f>
        <v>MITOMA Kaoru</v>
      </c>
      <c r="E399">
        <f>IF(DAY('Table 16'!I10)&lt;10,"0"&amp;DAY('Table 16'!I10),DAY('Table 16'!I10))</f>
        <v>20</v>
      </c>
      <c r="F399" t="str">
        <f>IF(MONTH('Table 16'!I10)&lt;10,"0"&amp;MONTH('Table 16'!I10),MONTH('Table 16'!I10))</f>
        <v>05</v>
      </c>
      <c r="G399">
        <f>YEAR('Table 16'!I10)</f>
        <v>1997</v>
      </c>
      <c r="H399" t="str">
        <f t="shared" si="24"/>
        <v>1997-05-20</v>
      </c>
      <c r="I399" t="str">
        <f>'Table 16'!B10</f>
        <v>MF</v>
      </c>
      <c r="J399">
        <f t="shared" si="26"/>
        <v>3</v>
      </c>
      <c r="K399">
        <v>16</v>
      </c>
      <c r="L399" t="str">
        <f>VLOOKUP(K399,Seleções!$A$1:$B$33,2,0)</f>
        <v>Japan</v>
      </c>
      <c r="N399" t="str">
        <f t="shared" si="25"/>
        <v>INSERT INTO Jogador VALUES(398,9,'MITOMA Kaoru','1997-05-20',3,16);</v>
      </c>
    </row>
    <row r="400" spans="2:14" x14ac:dyDescent="0.3">
      <c r="B400">
        <v>399</v>
      </c>
      <c r="C400" s="13">
        <f>'Table 16'!A11</f>
        <v>10</v>
      </c>
      <c r="D400" t="str">
        <f>'Table 16'!C11</f>
        <v>MINAMINO Takumi</v>
      </c>
      <c r="E400">
        <f>IF(DAY('Table 16'!I11)&lt;10,"0"&amp;DAY('Table 16'!I11),DAY('Table 16'!I11))</f>
        <v>16</v>
      </c>
      <c r="F400" t="str">
        <f>IF(MONTH('Table 16'!I11)&lt;10,"0"&amp;MONTH('Table 16'!I11),MONTH('Table 16'!I11))</f>
        <v>01</v>
      </c>
      <c r="G400">
        <f>YEAR('Table 16'!I11)</f>
        <v>1995</v>
      </c>
      <c r="H400" t="str">
        <f t="shared" si="24"/>
        <v>1995-01-16</v>
      </c>
      <c r="I400" t="str">
        <f>'Table 16'!B11</f>
        <v>MF</v>
      </c>
      <c r="J400">
        <f t="shared" si="26"/>
        <v>3</v>
      </c>
      <c r="K400">
        <v>16</v>
      </c>
      <c r="L400" t="str">
        <f>VLOOKUP(K400,Seleções!$A$1:$B$33,2,0)</f>
        <v>Japan</v>
      </c>
      <c r="N400" t="str">
        <f t="shared" si="25"/>
        <v>INSERT INTO Jogador VALUES(399,10,'MINAMINO Takumi','1995-01-16',3,16);</v>
      </c>
    </row>
    <row r="401" spans="2:14" x14ac:dyDescent="0.3">
      <c r="B401">
        <v>400</v>
      </c>
      <c r="C401" s="13">
        <f>'Table 16'!A12</f>
        <v>11</v>
      </c>
      <c r="D401" t="str">
        <f>'Table 16'!C12</f>
        <v>KUBO Takefusa</v>
      </c>
      <c r="E401" t="str">
        <f>IF(DAY('Table 16'!I12)&lt;10,"0"&amp;DAY('Table 16'!I12),DAY('Table 16'!I12))</f>
        <v>04</v>
      </c>
      <c r="F401" t="str">
        <f>IF(MONTH('Table 16'!I12)&lt;10,"0"&amp;MONTH('Table 16'!I12),MONTH('Table 16'!I12))</f>
        <v>06</v>
      </c>
      <c r="G401">
        <f>YEAR('Table 16'!I12)</f>
        <v>2001</v>
      </c>
      <c r="H401" t="str">
        <f t="shared" si="24"/>
        <v>2001-06-04</v>
      </c>
      <c r="I401" t="str">
        <f>'Table 16'!B12</f>
        <v>MF</v>
      </c>
      <c r="J401">
        <f t="shared" si="26"/>
        <v>3</v>
      </c>
      <c r="K401">
        <v>16</v>
      </c>
      <c r="L401" t="str">
        <f>VLOOKUP(K401,Seleções!$A$1:$B$33,2,0)</f>
        <v>Japan</v>
      </c>
      <c r="N401" t="str">
        <f t="shared" si="25"/>
        <v>INSERT INTO Jogador VALUES(400,11,'KUBO Takefusa','2001-06-04',3,16);</v>
      </c>
    </row>
    <row r="402" spans="2:14" x14ac:dyDescent="0.3">
      <c r="B402">
        <v>401</v>
      </c>
      <c r="C402" s="13">
        <f>'Table 16'!A13</f>
        <v>12</v>
      </c>
      <c r="D402" t="str">
        <f>'Table 16'!C13</f>
        <v>GONDA Shuichi</v>
      </c>
      <c r="E402" t="str">
        <f>IF(DAY('Table 16'!I13)&lt;10,"0"&amp;DAY('Table 16'!I13),DAY('Table 16'!I13))</f>
        <v>03</v>
      </c>
      <c r="F402" t="str">
        <f>IF(MONTH('Table 16'!I13)&lt;10,"0"&amp;MONTH('Table 16'!I13),MONTH('Table 16'!I13))</f>
        <v>03</v>
      </c>
      <c r="G402">
        <f>YEAR('Table 16'!I13)</f>
        <v>1989</v>
      </c>
      <c r="H402" t="str">
        <f t="shared" si="24"/>
        <v>1989-03-03</v>
      </c>
      <c r="I402" t="str">
        <f>'Table 16'!B13</f>
        <v>GK</v>
      </c>
      <c r="J402">
        <f t="shared" si="26"/>
        <v>1</v>
      </c>
      <c r="K402">
        <v>16</v>
      </c>
      <c r="L402" t="str">
        <f>VLOOKUP(K402,Seleções!$A$1:$B$33,2,0)</f>
        <v>Japan</v>
      </c>
      <c r="N402" t="str">
        <f t="shared" si="25"/>
        <v>INSERT INTO Jogador VALUES(401,12,'GONDA Shuichi','1989-03-03',1,16);</v>
      </c>
    </row>
    <row r="403" spans="2:14" x14ac:dyDescent="0.3">
      <c r="B403">
        <v>402</v>
      </c>
      <c r="C403" s="13">
        <f>'Table 16'!A14</f>
        <v>13</v>
      </c>
      <c r="D403" t="str">
        <f>'Table 16'!C14</f>
        <v>MORITA Hidemasa</v>
      </c>
      <c r="E403">
        <f>IF(DAY('Table 16'!I14)&lt;10,"0"&amp;DAY('Table 16'!I14),DAY('Table 16'!I14))</f>
        <v>10</v>
      </c>
      <c r="F403" t="str">
        <f>IF(MONTH('Table 16'!I14)&lt;10,"0"&amp;MONTH('Table 16'!I14),MONTH('Table 16'!I14))</f>
        <v>05</v>
      </c>
      <c r="G403">
        <f>YEAR('Table 16'!I14)</f>
        <v>1995</v>
      </c>
      <c r="H403" t="str">
        <f t="shared" si="24"/>
        <v>1995-05-10</v>
      </c>
      <c r="I403" t="str">
        <f>'Table 16'!B14</f>
        <v>MF</v>
      </c>
      <c r="J403">
        <f t="shared" si="26"/>
        <v>3</v>
      </c>
      <c r="K403">
        <v>16</v>
      </c>
      <c r="L403" t="str">
        <f>VLOOKUP(K403,Seleções!$A$1:$B$33,2,0)</f>
        <v>Japan</v>
      </c>
      <c r="N403" t="str">
        <f t="shared" si="25"/>
        <v>INSERT INTO Jogador VALUES(402,13,'MORITA Hidemasa','1995-05-10',3,16);</v>
      </c>
    </row>
    <row r="404" spans="2:14" x14ac:dyDescent="0.3">
      <c r="B404">
        <v>403</v>
      </c>
      <c r="C404" s="13">
        <f>'Table 16'!A15</f>
        <v>14</v>
      </c>
      <c r="D404" t="str">
        <f>'Table 16'!C15</f>
        <v>ITO Junya</v>
      </c>
      <c r="E404" t="str">
        <f>IF(DAY('Table 16'!I15)&lt;10,"0"&amp;DAY('Table 16'!I15),DAY('Table 16'!I15))</f>
        <v>09</v>
      </c>
      <c r="F404" t="str">
        <f>IF(MONTH('Table 16'!I15)&lt;10,"0"&amp;MONTH('Table 16'!I15),MONTH('Table 16'!I15))</f>
        <v>03</v>
      </c>
      <c r="G404">
        <f>YEAR('Table 16'!I15)</f>
        <v>1993</v>
      </c>
      <c r="H404" t="str">
        <f t="shared" si="24"/>
        <v>1993-03-09</v>
      </c>
      <c r="I404" t="str">
        <f>'Table 16'!B15</f>
        <v>MF</v>
      </c>
      <c r="J404">
        <f t="shared" si="26"/>
        <v>3</v>
      </c>
      <c r="K404">
        <v>16</v>
      </c>
      <c r="L404" t="str">
        <f>VLOOKUP(K404,Seleções!$A$1:$B$33,2,0)</f>
        <v>Japan</v>
      </c>
      <c r="N404" t="str">
        <f t="shared" si="25"/>
        <v>INSERT INTO Jogador VALUES(403,14,'ITO Junya','1993-03-09',3,16);</v>
      </c>
    </row>
    <row r="405" spans="2:14" x14ac:dyDescent="0.3">
      <c r="B405">
        <v>404</v>
      </c>
      <c r="C405" s="13">
        <f>'Table 16'!A16</f>
        <v>15</v>
      </c>
      <c r="D405" t="str">
        <f>'Table 16'!C16</f>
        <v>KAMADA Daichi</v>
      </c>
      <c r="E405" t="str">
        <f>IF(DAY('Table 16'!I16)&lt;10,"0"&amp;DAY('Table 16'!I16),DAY('Table 16'!I16))</f>
        <v>05</v>
      </c>
      <c r="F405" t="str">
        <f>IF(MONTH('Table 16'!I16)&lt;10,"0"&amp;MONTH('Table 16'!I16),MONTH('Table 16'!I16))</f>
        <v>08</v>
      </c>
      <c r="G405">
        <f>YEAR('Table 16'!I16)</f>
        <v>1996</v>
      </c>
      <c r="H405" t="str">
        <f t="shared" si="24"/>
        <v>1996-08-05</v>
      </c>
      <c r="I405" t="str">
        <f>'Table 16'!B16</f>
        <v>MF</v>
      </c>
      <c r="J405">
        <f t="shared" si="26"/>
        <v>3</v>
      </c>
      <c r="K405">
        <v>16</v>
      </c>
      <c r="L405" t="str">
        <f>VLOOKUP(K405,Seleções!$A$1:$B$33,2,0)</f>
        <v>Japan</v>
      </c>
      <c r="N405" t="str">
        <f t="shared" si="25"/>
        <v>INSERT INTO Jogador VALUES(404,15,'KAMADA Daichi','1996-08-05',3,16);</v>
      </c>
    </row>
    <row r="406" spans="2:14" x14ac:dyDescent="0.3">
      <c r="B406">
        <v>405</v>
      </c>
      <c r="C406" s="13">
        <f>'Table 16'!A17</f>
        <v>16</v>
      </c>
      <c r="D406" t="str">
        <f>'Table 16'!C17</f>
        <v>TOMIYASU Takehiro</v>
      </c>
      <c r="E406" t="str">
        <f>IF(DAY('Table 16'!I17)&lt;10,"0"&amp;DAY('Table 16'!I17),DAY('Table 16'!I17))</f>
        <v>05</v>
      </c>
      <c r="F406">
        <f>IF(MONTH('Table 16'!I17)&lt;10,"0"&amp;MONTH('Table 16'!I17),MONTH('Table 16'!I17))</f>
        <v>11</v>
      </c>
      <c r="G406">
        <f>YEAR('Table 16'!I17)</f>
        <v>1998</v>
      </c>
      <c r="H406" t="str">
        <f t="shared" si="24"/>
        <v>1998-11-05</v>
      </c>
      <c r="I406" t="str">
        <f>'Table 16'!B17</f>
        <v>DF</v>
      </c>
      <c r="J406">
        <f t="shared" si="26"/>
        <v>2</v>
      </c>
      <c r="K406">
        <v>16</v>
      </c>
      <c r="L406" t="str">
        <f>VLOOKUP(K406,Seleções!$A$1:$B$33,2,0)</f>
        <v>Japan</v>
      </c>
      <c r="N406" t="str">
        <f t="shared" si="25"/>
        <v>INSERT INTO Jogador VALUES(405,16,'TOMIYASU Takehiro','1998-11-05',2,16);</v>
      </c>
    </row>
    <row r="407" spans="2:14" x14ac:dyDescent="0.3">
      <c r="B407">
        <v>406</v>
      </c>
      <c r="C407" s="13">
        <f>'Table 16'!A18</f>
        <v>17</v>
      </c>
      <c r="D407" t="str">
        <f>'Table 16'!C18</f>
        <v>TANAKA Ao</v>
      </c>
      <c r="E407">
        <f>IF(DAY('Table 16'!I18)&lt;10,"0"&amp;DAY('Table 16'!I18),DAY('Table 16'!I18))</f>
        <v>10</v>
      </c>
      <c r="F407" t="str">
        <f>IF(MONTH('Table 16'!I18)&lt;10,"0"&amp;MONTH('Table 16'!I18),MONTH('Table 16'!I18))</f>
        <v>09</v>
      </c>
      <c r="G407">
        <f>YEAR('Table 16'!I18)</f>
        <v>1998</v>
      </c>
      <c r="H407" t="str">
        <f t="shared" si="24"/>
        <v>1998-09-10</v>
      </c>
      <c r="I407" t="str">
        <f>'Table 16'!B18</f>
        <v>MF</v>
      </c>
      <c r="J407">
        <f t="shared" si="26"/>
        <v>3</v>
      </c>
      <c r="K407">
        <v>16</v>
      </c>
      <c r="L407" t="str">
        <f>VLOOKUP(K407,Seleções!$A$1:$B$33,2,0)</f>
        <v>Japan</v>
      </c>
      <c r="N407" t="str">
        <f t="shared" si="25"/>
        <v>INSERT INTO Jogador VALUES(406,17,'TANAKA Ao','1998-09-10',3,16);</v>
      </c>
    </row>
    <row r="408" spans="2:14" x14ac:dyDescent="0.3">
      <c r="B408">
        <v>407</v>
      </c>
      <c r="C408" s="13">
        <f>'Table 16'!A19</f>
        <v>18</v>
      </c>
      <c r="D408" t="str">
        <f>'Table 16'!C19</f>
        <v>ASANO Takuma</v>
      </c>
      <c r="E408">
        <f>IF(DAY('Table 16'!I19)&lt;10,"0"&amp;DAY('Table 16'!I19),DAY('Table 16'!I19))</f>
        <v>10</v>
      </c>
      <c r="F408">
        <f>IF(MONTH('Table 16'!I19)&lt;10,"0"&amp;MONTH('Table 16'!I19),MONTH('Table 16'!I19))</f>
        <v>11</v>
      </c>
      <c r="G408">
        <f>YEAR('Table 16'!I19)</f>
        <v>1994</v>
      </c>
      <c r="H408" t="str">
        <f t="shared" si="24"/>
        <v>1994-11-10</v>
      </c>
      <c r="I408" t="str">
        <f>'Table 16'!B19</f>
        <v>FW</v>
      </c>
      <c r="J408">
        <f t="shared" si="26"/>
        <v>4</v>
      </c>
      <c r="K408">
        <v>16</v>
      </c>
      <c r="L408" t="str">
        <f>VLOOKUP(K408,Seleções!$A$1:$B$33,2,0)</f>
        <v>Japan</v>
      </c>
      <c r="N408" t="str">
        <f t="shared" si="25"/>
        <v>INSERT INTO Jogador VALUES(407,18,'ASANO Takuma','1994-11-10',4,16);</v>
      </c>
    </row>
    <row r="409" spans="2:14" x14ac:dyDescent="0.3">
      <c r="B409">
        <v>408</v>
      </c>
      <c r="C409" s="13">
        <f>'Table 16'!A20</f>
        <v>19</v>
      </c>
      <c r="D409" t="str">
        <f>'Table 16'!C20</f>
        <v>SAKAI Hiroki</v>
      </c>
      <c r="E409">
        <f>IF(DAY('Table 16'!I20)&lt;10,"0"&amp;DAY('Table 16'!I20),DAY('Table 16'!I20))</f>
        <v>12</v>
      </c>
      <c r="F409" t="str">
        <f>IF(MONTH('Table 16'!I20)&lt;10,"0"&amp;MONTH('Table 16'!I20),MONTH('Table 16'!I20))</f>
        <v>04</v>
      </c>
      <c r="G409">
        <f>YEAR('Table 16'!I20)</f>
        <v>1990</v>
      </c>
      <c r="H409" t="str">
        <f t="shared" si="24"/>
        <v>1990-04-12</v>
      </c>
      <c r="I409" t="str">
        <f>'Table 16'!B20</f>
        <v>DF</v>
      </c>
      <c r="J409">
        <f t="shared" si="26"/>
        <v>2</v>
      </c>
      <c r="K409">
        <v>16</v>
      </c>
      <c r="L409" t="str">
        <f>VLOOKUP(K409,Seleções!$A$1:$B$33,2,0)</f>
        <v>Japan</v>
      </c>
      <c r="N409" t="str">
        <f t="shared" si="25"/>
        <v>INSERT INTO Jogador VALUES(408,19,'SAKAI Hiroki','1990-04-12',2,16);</v>
      </c>
    </row>
    <row r="410" spans="2:14" x14ac:dyDescent="0.3">
      <c r="B410">
        <v>409</v>
      </c>
      <c r="C410" s="13">
        <f>'Table 16'!A21</f>
        <v>20</v>
      </c>
      <c r="D410" t="str">
        <f>'Table 16'!C21</f>
        <v>MACHINO Shuto</v>
      </c>
      <c r="E410">
        <f>IF(DAY('Table 16'!I21)&lt;10,"0"&amp;DAY('Table 16'!I21),DAY('Table 16'!I21))</f>
        <v>30</v>
      </c>
      <c r="F410" t="str">
        <f>IF(MONTH('Table 16'!I21)&lt;10,"0"&amp;MONTH('Table 16'!I21),MONTH('Table 16'!I21))</f>
        <v>09</v>
      </c>
      <c r="G410">
        <f>YEAR('Table 16'!I21)</f>
        <v>1999</v>
      </c>
      <c r="H410" t="str">
        <f t="shared" si="24"/>
        <v>1999-09-30</v>
      </c>
      <c r="I410" t="str">
        <f>'Table 16'!B21</f>
        <v>FW</v>
      </c>
      <c r="J410">
        <f t="shared" si="26"/>
        <v>4</v>
      </c>
      <c r="K410">
        <v>16</v>
      </c>
      <c r="L410" t="str">
        <f>VLOOKUP(K410,Seleções!$A$1:$B$33,2,0)</f>
        <v>Japan</v>
      </c>
      <c r="N410" t="str">
        <f t="shared" si="25"/>
        <v>INSERT INTO Jogador VALUES(409,20,'MACHINO Shuto','1999-09-30',4,16);</v>
      </c>
    </row>
    <row r="411" spans="2:14" x14ac:dyDescent="0.3">
      <c r="B411">
        <v>410</v>
      </c>
      <c r="C411" s="13">
        <f>'Table 16'!A22</f>
        <v>21</v>
      </c>
      <c r="D411" t="str">
        <f>'Table 16'!C22</f>
        <v>UEDA Ayase</v>
      </c>
      <c r="E411">
        <f>IF(DAY('Table 16'!I22)&lt;10,"0"&amp;DAY('Table 16'!I22),DAY('Table 16'!I22))</f>
        <v>28</v>
      </c>
      <c r="F411" t="str">
        <f>IF(MONTH('Table 16'!I22)&lt;10,"0"&amp;MONTH('Table 16'!I22),MONTH('Table 16'!I22))</f>
        <v>08</v>
      </c>
      <c r="G411">
        <f>YEAR('Table 16'!I22)</f>
        <v>1998</v>
      </c>
      <c r="H411" t="str">
        <f t="shared" si="24"/>
        <v>1998-08-28</v>
      </c>
      <c r="I411" t="str">
        <f>'Table 16'!B22</f>
        <v>FW</v>
      </c>
      <c r="J411">
        <f t="shared" si="26"/>
        <v>4</v>
      </c>
      <c r="K411">
        <v>16</v>
      </c>
      <c r="L411" t="str">
        <f>VLOOKUP(K411,Seleções!$A$1:$B$33,2,0)</f>
        <v>Japan</v>
      </c>
      <c r="N411" t="str">
        <f t="shared" si="25"/>
        <v>INSERT INTO Jogador VALUES(410,21,'UEDA Ayase','1998-08-28',4,16);</v>
      </c>
    </row>
    <row r="412" spans="2:14" x14ac:dyDescent="0.3">
      <c r="B412">
        <v>411</v>
      </c>
      <c r="C412" s="13">
        <f>'Table 16'!A23</f>
        <v>22</v>
      </c>
      <c r="D412" t="str">
        <f>'Table 16'!C23</f>
        <v>YOSHIDA Maya</v>
      </c>
      <c r="E412">
        <f>IF(DAY('Table 16'!I23)&lt;10,"0"&amp;DAY('Table 16'!I23),DAY('Table 16'!I23))</f>
        <v>24</v>
      </c>
      <c r="F412" t="str">
        <f>IF(MONTH('Table 16'!I23)&lt;10,"0"&amp;MONTH('Table 16'!I23),MONTH('Table 16'!I23))</f>
        <v>08</v>
      </c>
      <c r="G412">
        <f>YEAR('Table 16'!I23)</f>
        <v>1988</v>
      </c>
      <c r="H412" t="str">
        <f t="shared" si="24"/>
        <v>1988-08-24</v>
      </c>
      <c r="I412" t="str">
        <f>'Table 16'!B23</f>
        <v>DF</v>
      </c>
      <c r="J412">
        <f t="shared" si="26"/>
        <v>2</v>
      </c>
      <c r="K412">
        <v>16</v>
      </c>
      <c r="L412" t="str">
        <f>VLOOKUP(K412,Seleções!$A$1:$B$33,2,0)</f>
        <v>Japan</v>
      </c>
      <c r="N412" t="str">
        <f t="shared" si="25"/>
        <v>INSERT INTO Jogador VALUES(411,22,'YOSHIDA Maya','1988-08-24',2,16);</v>
      </c>
    </row>
    <row r="413" spans="2:14" x14ac:dyDescent="0.3">
      <c r="B413">
        <v>412</v>
      </c>
      <c r="C413" s="13">
        <f>'Table 16'!A24</f>
        <v>23</v>
      </c>
      <c r="D413" t="str">
        <f>'Table 16'!C24</f>
        <v>SCHMIDT Daniel</v>
      </c>
      <c r="E413" t="str">
        <f>IF(DAY('Table 16'!I24)&lt;10,"0"&amp;DAY('Table 16'!I24),DAY('Table 16'!I24))</f>
        <v>03</v>
      </c>
      <c r="F413" t="str">
        <f>IF(MONTH('Table 16'!I24)&lt;10,"0"&amp;MONTH('Table 16'!I24),MONTH('Table 16'!I24))</f>
        <v>02</v>
      </c>
      <c r="G413">
        <f>YEAR('Table 16'!I24)</f>
        <v>1992</v>
      </c>
      <c r="H413" t="str">
        <f t="shared" si="24"/>
        <v>1992-02-03</v>
      </c>
      <c r="I413" t="str">
        <f>'Table 16'!B24</f>
        <v>GK</v>
      </c>
      <c r="J413">
        <f t="shared" si="26"/>
        <v>1</v>
      </c>
      <c r="K413">
        <v>16</v>
      </c>
      <c r="L413" t="str">
        <f>VLOOKUP(K413,Seleções!$A$1:$B$33,2,0)</f>
        <v>Japan</v>
      </c>
      <c r="N413" t="str">
        <f t="shared" si="25"/>
        <v>INSERT INTO Jogador VALUES(412,23,'SCHMIDT Daniel','1992-02-03',1,16);</v>
      </c>
    </row>
    <row r="414" spans="2:14" x14ac:dyDescent="0.3">
      <c r="B414">
        <v>413</v>
      </c>
      <c r="C414" s="13">
        <f>'Table 16'!A25</f>
        <v>24</v>
      </c>
      <c r="D414" t="str">
        <f>'Table 16'!C25</f>
        <v>SOMA Yuki</v>
      </c>
      <c r="E414">
        <f>IF(DAY('Table 16'!I25)&lt;10,"0"&amp;DAY('Table 16'!I25),DAY('Table 16'!I25))</f>
        <v>25</v>
      </c>
      <c r="F414" t="str">
        <f>IF(MONTH('Table 16'!I25)&lt;10,"0"&amp;MONTH('Table 16'!I25),MONTH('Table 16'!I25))</f>
        <v>02</v>
      </c>
      <c r="G414">
        <f>YEAR('Table 16'!I25)</f>
        <v>1997</v>
      </c>
      <c r="H414" t="str">
        <f t="shared" si="24"/>
        <v>1997-02-25</v>
      </c>
      <c r="I414" t="str">
        <f>'Table 16'!B25</f>
        <v>MF</v>
      </c>
      <c r="J414">
        <f t="shared" si="26"/>
        <v>3</v>
      </c>
      <c r="K414">
        <v>16</v>
      </c>
      <c r="L414" t="str">
        <f>VLOOKUP(K414,Seleções!$A$1:$B$33,2,0)</f>
        <v>Japan</v>
      </c>
      <c r="N414" t="str">
        <f t="shared" si="25"/>
        <v>INSERT INTO Jogador VALUES(413,24,'SOMA Yuki','1997-02-25',3,16);</v>
      </c>
    </row>
    <row r="415" spans="2:14" x14ac:dyDescent="0.3">
      <c r="B415">
        <v>414</v>
      </c>
      <c r="C415" s="13">
        <f>'Table 16'!A26</f>
        <v>25</v>
      </c>
      <c r="D415" t="str">
        <f>'Table 16'!C26</f>
        <v>MAEDA Daizen</v>
      </c>
      <c r="E415">
        <f>IF(DAY('Table 16'!I26)&lt;10,"0"&amp;DAY('Table 16'!I26),DAY('Table 16'!I26))</f>
        <v>20</v>
      </c>
      <c r="F415">
        <f>IF(MONTH('Table 16'!I26)&lt;10,"0"&amp;MONTH('Table 16'!I26),MONTH('Table 16'!I26))</f>
        <v>10</v>
      </c>
      <c r="G415">
        <f>YEAR('Table 16'!I26)</f>
        <v>1997</v>
      </c>
      <c r="H415" t="str">
        <f t="shared" si="24"/>
        <v>1997-10-20</v>
      </c>
      <c r="I415" t="str">
        <f>'Table 16'!B26</f>
        <v>FW</v>
      </c>
      <c r="J415">
        <f t="shared" si="26"/>
        <v>4</v>
      </c>
      <c r="K415">
        <v>16</v>
      </c>
      <c r="L415" t="str">
        <f>VLOOKUP(K415,Seleções!$A$1:$B$33,2,0)</f>
        <v>Japan</v>
      </c>
      <c r="N415" t="str">
        <f t="shared" si="25"/>
        <v>INSERT INTO Jogador VALUES(414,25,'MAEDA Daizen','1997-10-20',4,16);</v>
      </c>
    </row>
    <row r="416" spans="2:14" x14ac:dyDescent="0.3">
      <c r="B416">
        <v>415</v>
      </c>
      <c r="C416" s="13">
        <f>'Table 16'!A27</f>
        <v>26</v>
      </c>
      <c r="D416" t="str">
        <f>'Table 16'!C27</f>
        <v>ITO Hiroki</v>
      </c>
      <c r="E416">
        <f>IF(DAY('Table 16'!I27)&lt;10,"0"&amp;DAY('Table 16'!I27),DAY('Table 16'!I27))</f>
        <v>12</v>
      </c>
      <c r="F416" t="str">
        <f>IF(MONTH('Table 16'!I27)&lt;10,"0"&amp;MONTH('Table 16'!I27),MONTH('Table 16'!I27))</f>
        <v>05</v>
      </c>
      <c r="G416">
        <f>YEAR('Table 16'!I27)</f>
        <v>1999</v>
      </c>
      <c r="H416" t="str">
        <f t="shared" si="24"/>
        <v>1999-05-12</v>
      </c>
      <c r="I416" t="str">
        <f>'Table 16'!B27</f>
        <v>DF</v>
      </c>
      <c r="J416">
        <f t="shared" si="26"/>
        <v>2</v>
      </c>
      <c r="K416">
        <v>16</v>
      </c>
      <c r="L416" t="str">
        <f>VLOOKUP(K416,Seleções!$A$1:$B$33,2,0)</f>
        <v>Japan</v>
      </c>
      <c r="N416" t="str">
        <f t="shared" si="25"/>
        <v>INSERT INTO Jogador VALUES(415,26,'ITO Hiroki','1999-05-12',2,16);</v>
      </c>
    </row>
    <row r="417" spans="2:14" x14ac:dyDescent="0.3">
      <c r="B417">
        <v>416</v>
      </c>
      <c r="C417" s="13">
        <f>'Table 17'!A2</f>
        <v>1</v>
      </c>
      <c r="D417" t="str">
        <f>'Table 17'!C2</f>
        <v>KIM Seunggyu</v>
      </c>
      <c r="E417">
        <f>IF(DAY('Table 17'!H2)&lt;10,"0"&amp;DAY('Table 17'!H2),DAY('Table 17'!H2))</f>
        <v>30</v>
      </c>
      <c r="F417" t="str">
        <f>IF(MONTH('Table 17'!H2)&lt;10,"0"&amp;MONTH('Table 17'!H2),MONTH('Table 17'!H2))</f>
        <v>09</v>
      </c>
      <c r="G417">
        <f>YEAR('Table 17'!H2)</f>
        <v>1990</v>
      </c>
      <c r="H417" t="str">
        <f t="shared" si="24"/>
        <v>1990-09-30</v>
      </c>
      <c r="I417" t="str">
        <f>'Table 17'!B2</f>
        <v>GK</v>
      </c>
      <c r="J417">
        <f t="shared" ref="J417:J443" si="27">IF(I417="GK",1,IF(I417="DF",2,IF(I417="MF",3,IF(I417="FW",4,0))))</f>
        <v>1</v>
      </c>
      <c r="K417">
        <v>17</v>
      </c>
      <c r="L417" t="str">
        <f>VLOOKUP(K417,Seleções!$A$1:$B$33,2,0)</f>
        <v>Korea Republic</v>
      </c>
      <c r="N417" t="str">
        <f t="shared" si="25"/>
        <v>INSERT INTO Jogador VALUES(416,1,'KIM Seunggyu','1990-09-30',1,17);</v>
      </c>
    </row>
    <row r="418" spans="2:14" x14ac:dyDescent="0.3">
      <c r="B418">
        <v>417</v>
      </c>
      <c r="C418" s="13">
        <f>'Table 17'!A3</f>
        <v>2</v>
      </c>
      <c r="D418" t="str">
        <f>'Table 17'!C3</f>
        <v>YOON Jonggyu</v>
      </c>
      <c r="E418">
        <f>IF(DAY('Table 17'!H3)&lt;10,"0"&amp;DAY('Table 17'!H3),DAY('Table 17'!H3))</f>
        <v>20</v>
      </c>
      <c r="F418" t="str">
        <f>IF(MONTH('Table 17'!H3)&lt;10,"0"&amp;MONTH('Table 17'!H3),MONTH('Table 17'!H3))</f>
        <v>03</v>
      </c>
      <c r="G418">
        <f>YEAR('Table 17'!H3)</f>
        <v>1998</v>
      </c>
      <c r="H418" t="str">
        <f t="shared" si="24"/>
        <v>1998-03-20</v>
      </c>
      <c r="I418" t="str">
        <f>'Table 17'!B3</f>
        <v>DF</v>
      </c>
      <c r="J418">
        <f t="shared" ref="J418:J442" si="28">IF(I418="GK",1,IF(I418="DF",2,IF(I418="MF",3,IF(I418="FW",4,0))))</f>
        <v>2</v>
      </c>
      <c r="K418">
        <v>17</v>
      </c>
      <c r="L418" t="str">
        <f>VLOOKUP(K418,Seleções!$A$1:$B$33,2,0)</f>
        <v>Korea Republic</v>
      </c>
      <c r="N418" t="str">
        <f t="shared" si="25"/>
        <v>INSERT INTO Jogador VALUES(417,2,'YOON Jonggyu','1998-03-20',2,17);</v>
      </c>
    </row>
    <row r="419" spans="2:14" x14ac:dyDescent="0.3">
      <c r="B419">
        <v>418</v>
      </c>
      <c r="C419" s="13">
        <f>'Table 17'!A4</f>
        <v>3</v>
      </c>
      <c r="D419" t="str">
        <f>'Table 17'!C4</f>
        <v>KIM Jinsu</v>
      </c>
      <c r="E419">
        <f>IF(DAY('Table 17'!H4)&lt;10,"0"&amp;DAY('Table 17'!H4),DAY('Table 17'!H4))</f>
        <v>13</v>
      </c>
      <c r="F419" t="str">
        <f>IF(MONTH('Table 17'!H4)&lt;10,"0"&amp;MONTH('Table 17'!H4),MONTH('Table 17'!H4))</f>
        <v>06</v>
      </c>
      <c r="G419">
        <f>YEAR('Table 17'!H4)</f>
        <v>1992</v>
      </c>
      <c r="H419" t="str">
        <f t="shared" si="24"/>
        <v>1992-06-13</v>
      </c>
      <c r="I419" t="str">
        <f>'Table 17'!B4</f>
        <v>DF</v>
      </c>
      <c r="J419">
        <f t="shared" si="28"/>
        <v>2</v>
      </c>
      <c r="K419">
        <v>17</v>
      </c>
      <c r="L419" t="str">
        <f>VLOOKUP(K419,Seleções!$A$1:$B$33,2,0)</f>
        <v>Korea Republic</v>
      </c>
      <c r="N419" t="str">
        <f t="shared" si="25"/>
        <v>INSERT INTO Jogador VALUES(418,3,'KIM Jinsu','1992-06-13',2,17);</v>
      </c>
    </row>
    <row r="420" spans="2:14" x14ac:dyDescent="0.3">
      <c r="B420">
        <v>419</v>
      </c>
      <c r="C420" s="13">
        <f>'Table 17'!A5</f>
        <v>4</v>
      </c>
      <c r="D420" t="str">
        <f>'Table 17'!C5</f>
        <v>KIM Minjae</v>
      </c>
      <c r="E420">
        <f>IF(DAY('Table 17'!H5)&lt;10,"0"&amp;DAY('Table 17'!H5),DAY('Table 17'!H5))</f>
        <v>15</v>
      </c>
      <c r="F420">
        <f>IF(MONTH('Table 17'!H5)&lt;10,"0"&amp;MONTH('Table 17'!H5),MONTH('Table 17'!H5))</f>
        <v>11</v>
      </c>
      <c r="G420">
        <f>YEAR('Table 17'!H5)</f>
        <v>1996</v>
      </c>
      <c r="H420" t="str">
        <f t="shared" si="24"/>
        <v>1996-11-15</v>
      </c>
      <c r="I420" t="str">
        <f>'Table 17'!B5</f>
        <v>DF</v>
      </c>
      <c r="J420">
        <f t="shared" si="28"/>
        <v>2</v>
      </c>
      <c r="K420">
        <v>17</v>
      </c>
      <c r="L420" t="str">
        <f>VLOOKUP(K420,Seleções!$A$1:$B$33,2,0)</f>
        <v>Korea Republic</v>
      </c>
      <c r="N420" t="str">
        <f t="shared" si="25"/>
        <v>INSERT INTO Jogador VALUES(419,4,'KIM Minjae','1996-11-15',2,17);</v>
      </c>
    </row>
    <row r="421" spans="2:14" x14ac:dyDescent="0.3">
      <c r="B421">
        <v>420</v>
      </c>
      <c r="C421" s="13">
        <f>'Table 17'!A6</f>
        <v>5</v>
      </c>
      <c r="D421" t="str">
        <f>'Table 17'!C6</f>
        <v>JUNG Wooyoung</v>
      </c>
      <c r="E421">
        <f>IF(DAY('Table 17'!H6)&lt;10,"0"&amp;DAY('Table 17'!H6),DAY('Table 17'!H6))</f>
        <v>14</v>
      </c>
      <c r="F421">
        <f>IF(MONTH('Table 17'!H6)&lt;10,"0"&amp;MONTH('Table 17'!H6),MONTH('Table 17'!H6))</f>
        <v>12</v>
      </c>
      <c r="G421">
        <f>YEAR('Table 17'!H6)</f>
        <v>1989</v>
      </c>
      <c r="H421" t="str">
        <f t="shared" si="24"/>
        <v>1989-12-14</v>
      </c>
      <c r="I421" t="str">
        <f>'Table 17'!B6</f>
        <v>MF</v>
      </c>
      <c r="J421">
        <f t="shared" si="28"/>
        <v>3</v>
      </c>
      <c r="K421">
        <v>17</v>
      </c>
      <c r="L421" t="str">
        <f>VLOOKUP(K421,Seleções!$A$1:$B$33,2,0)</f>
        <v>Korea Republic</v>
      </c>
      <c r="N421" t="str">
        <f t="shared" si="25"/>
        <v>INSERT INTO Jogador VALUES(420,5,'JUNG Wooyoung','1989-12-14',3,17);</v>
      </c>
    </row>
    <row r="422" spans="2:14" x14ac:dyDescent="0.3">
      <c r="B422">
        <v>421</v>
      </c>
      <c r="C422" s="13">
        <f>'Table 17'!A7</f>
        <v>6</v>
      </c>
      <c r="D422" t="str">
        <f>'Table 17'!C7</f>
        <v>HWANG Inbeom</v>
      </c>
      <c r="E422">
        <f>IF(DAY('Table 17'!H7)&lt;10,"0"&amp;DAY('Table 17'!H7),DAY('Table 17'!H7))</f>
        <v>20</v>
      </c>
      <c r="F422" t="str">
        <f>IF(MONTH('Table 17'!H7)&lt;10,"0"&amp;MONTH('Table 17'!H7),MONTH('Table 17'!H7))</f>
        <v>09</v>
      </c>
      <c r="G422">
        <f>YEAR('Table 17'!H7)</f>
        <v>1996</v>
      </c>
      <c r="H422" t="str">
        <f t="shared" si="24"/>
        <v>1996-09-20</v>
      </c>
      <c r="I422" t="str">
        <f>'Table 17'!B7</f>
        <v>MF</v>
      </c>
      <c r="J422">
        <f t="shared" si="28"/>
        <v>3</v>
      </c>
      <c r="K422">
        <v>17</v>
      </c>
      <c r="L422" t="str">
        <f>VLOOKUP(K422,Seleções!$A$1:$B$33,2,0)</f>
        <v>Korea Republic</v>
      </c>
      <c r="N422" t="str">
        <f t="shared" si="25"/>
        <v>INSERT INTO Jogador VALUES(421,6,'HWANG Inbeom','1996-09-20',3,17);</v>
      </c>
    </row>
    <row r="423" spans="2:14" x14ac:dyDescent="0.3">
      <c r="B423">
        <v>422</v>
      </c>
      <c r="C423" s="13">
        <f>'Table 17'!A8</f>
        <v>7</v>
      </c>
      <c r="D423" t="str">
        <f>'Table 17'!C8</f>
        <v>SON Heungmin</v>
      </c>
      <c r="E423" t="str">
        <f>IF(DAY('Table 17'!H8)&lt;10,"0"&amp;DAY('Table 17'!H8),DAY('Table 17'!H8))</f>
        <v>08</v>
      </c>
      <c r="F423" t="str">
        <f>IF(MONTH('Table 17'!H8)&lt;10,"0"&amp;MONTH('Table 17'!H8),MONTH('Table 17'!H8))</f>
        <v>07</v>
      </c>
      <c r="G423">
        <f>YEAR('Table 17'!H8)</f>
        <v>1992</v>
      </c>
      <c r="H423" t="str">
        <f t="shared" si="24"/>
        <v>1992-07-08</v>
      </c>
      <c r="I423" t="str">
        <f>'Table 17'!B8</f>
        <v>MF</v>
      </c>
      <c r="J423">
        <f t="shared" si="28"/>
        <v>3</v>
      </c>
      <c r="K423">
        <v>17</v>
      </c>
      <c r="L423" t="str">
        <f>VLOOKUP(K423,Seleções!$A$1:$B$33,2,0)</f>
        <v>Korea Republic</v>
      </c>
      <c r="N423" t="str">
        <f t="shared" si="25"/>
        <v>INSERT INTO Jogador VALUES(422,7,'SON Heungmin','1992-07-08',3,17);</v>
      </c>
    </row>
    <row r="424" spans="2:14" x14ac:dyDescent="0.3">
      <c r="B424">
        <v>423</v>
      </c>
      <c r="C424" s="13">
        <f>'Table 17'!A9</f>
        <v>8</v>
      </c>
      <c r="D424" t="str">
        <f>'Table 17'!C9</f>
        <v>PAIK Seungho</v>
      </c>
      <c r="E424">
        <f>IF(DAY('Table 17'!H9)&lt;10,"0"&amp;DAY('Table 17'!H9),DAY('Table 17'!H9))</f>
        <v>17</v>
      </c>
      <c r="F424" t="str">
        <f>IF(MONTH('Table 17'!H9)&lt;10,"0"&amp;MONTH('Table 17'!H9),MONTH('Table 17'!H9))</f>
        <v>03</v>
      </c>
      <c r="G424">
        <f>YEAR('Table 17'!H9)</f>
        <v>1997</v>
      </c>
      <c r="H424" t="str">
        <f t="shared" si="24"/>
        <v>1997-03-17</v>
      </c>
      <c r="I424" t="str">
        <f>'Table 17'!B9</f>
        <v>MF</v>
      </c>
      <c r="J424">
        <f t="shared" si="28"/>
        <v>3</v>
      </c>
      <c r="K424">
        <v>17</v>
      </c>
      <c r="L424" t="str">
        <f>VLOOKUP(K424,Seleções!$A$1:$B$33,2,0)</f>
        <v>Korea Republic</v>
      </c>
      <c r="N424" t="str">
        <f t="shared" si="25"/>
        <v>INSERT INTO Jogador VALUES(423,8,'PAIK Seungho','1997-03-17',3,17);</v>
      </c>
    </row>
    <row r="425" spans="2:14" x14ac:dyDescent="0.3">
      <c r="B425">
        <v>424</v>
      </c>
      <c r="C425" s="13">
        <f>'Table 17'!A10</f>
        <v>9</v>
      </c>
      <c r="D425" t="str">
        <f>'Table 17'!C10</f>
        <v>CHO Guesung</v>
      </c>
      <c r="E425">
        <f>IF(DAY('Table 17'!H10)&lt;10,"0"&amp;DAY('Table 17'!H10),DAY('Table 17'!H10))</f>
        <v>25</v>
      </c>
      <c r="F425" t="str">
        <f>IF(MONTH('Table 17'!H10)&lt;10,"0"&amp;MONTH('Table 17'!H10),MONTH('Table 17'!H10))</f>
        <v>01</v>
      </c>
      <c r="G425">
        <f>YEAR('Table 17'!H10)</f>
        <v>1998</v>
      </c>
      <c r="H425" t="str">
        <f t="shared" si="24"/>
        <v>1998-01-25</v>
      </c>
      <c r="I425" t="str">
        <f>'Table 17'!B10</f>
        <v>FW</v>
      </c>
      <c r="J425">
        <f t="shared" si="28"/>
        <v>4</v>
      </c>
      <c r="K425">
        <v>17</v>
      </c>
      <c r="L425" t="str">
        <f>VLOOKUP(K425,Seleções!$A$1:$B$33,2,0)</f>
        <v>Korea Republic</v>
      </c>
      <c r="N425" t="str">
        <f t="shared" si="25"/>
        <v>INSERT INTO Jogador VALUES(424,9,'CHO Guesung','1998-01-25',4,17);</v>
      </c>
    </row>
    <row r="426" spans="2:14" x14ac:dyDescent="0.3">
      <c r="B426">
        <v>425</v>
      </c>
      <c r="C426" s="13">
        <f>'Table 17'!A11</f>
        <v>10</v>
      </c>
      <c r="D426" t="str">
        <f>'Table 17'!C11</f>
        <v>LEE Jaesung</v>
      </c>
      <c r="E426">
        <f>IF(DAY('Table 17'!H11)&lt;10,"0"&amp;DAY('Table 17'!H11),DAY('Table 17'!H11))</f>
        <v>10</v>
      </c>
      <c r="F426" t="str">
        <f>IF(MONTH('Table 17'!H11)&lt;10,"0"&amp;MONTH('Table 17'!H11),MONTH('Table 17'!H11))</f>
        <v>08</v>
      </c>
      <c r="G426">
        <f>YEAR('Table 17'!H11)</f>
        <v>1992</v>
      </c>
      <c r="H426" t="str">
        <f t="shared" si="24"/>
        <v>1992-08-10</v>
      </c>
      <c r="I426" t="str">
        <f>'Table 17'!B11</f>
        <v>MF</v>
      </c>
      <c r="J426">
        <f t="shared" si="28"/>
        <v>3</v>
      </c>
      <c r="K426">
        <v>17</v>
      </c>
      <c r="L426" t="str">
        <f>VLOOKUP(K426,Seleções!$A$1:$B$33,2,0)</f>
        <v>Korea Republic</v>
      </c>
      <c r="N426" t="str">
        <f t="shared" si="25"/>
        <v>INSERT INTO Jogador VALUES(425,10,'LEE Jaesung','1992-08-10',3,17);</v>
      </c>
    </row>
    <row r="427" spans="2:14" x14ac:dyDescent="0.3">
      <c r="B427">
        <v>426</v>
      </c>
      <c r="C427" s="13">
        <f>'Table 17'!A12</f>
        <v>11</v>
      </c>
      <c r="D427" t="str">
        <f>'Table 17'!C12</f>
        <v>HWANG Heechan</v>
      </c>
      <c r="E427">
        <f>IF(DAY('Table 17'!H12)&lt;10,"0"&amp;DAY('Table 17'!H12),DAY('Table 17'!H12))</f>
        <v>26</v>
      </c>
      <c r="F427" t="str">
        <f>IF(MONTH('Table 17'!H12)&lt;10,"0"&amp;MONTH('Table 17'!H12),MONTH('Table 17'!H12))</f>
        <v>01</v>
      </c>
      <c r="G427">
        <f>YEAR('Table 17'!H12)</f>
        <v>1996</v>
      </c>
      <c r="H427" t="str">
        <f t="shared" si="24"/>
        <v>1996-01-26</v>
      </c>
      <c r="I427" t="str">
        <f>'Table 17'!B12</f>
        <v>MF</v>
      </c>
      <c r="J427">
        <f t="shared" si="28"/>
        <v>3</v>
      </c>
      <c r="K427">
        <v>17</v>
      </c>
      <c r="L427" t="str">
        <f>VLOOKUP(K427,Seleções!$A$1:$B$33,2,0)</f>
        <v>Korea Republic</v>
      </c>
      <c r="N427" t="str">
        <f t="shared" si="25"/>
        <v>INSERT INTO Jogador VALUES(426,11,'HWANG Heechan','1996-01-26',3,17);</v>
      </c>
    </row>
    <row r="428" spans="2:14" x14ac:dyDescent="0.3">
      <c r="B428">
        <v>427</v>
      </c>
      <c r="C428" s="13">
        <f>'Table 17'!A13</f>
        <v>12</v>
      </c>
      <c r="D428" t="str">
        <f>'Table 17'!C13</f>
        <v>SONG Bumkeun</v>
      </c>
      <c r="E428">
        <f>IF(DAY('Table 17'!H13)&lt;10,"0"&amp;DAY('Table 17'!H13),DAY('Table 17'!H13))</f>
        <v>15</v>
      </c>
      <c r="F428">
        <f>IF(MONTH('Table 17'!H13)&lt;10,"0"&amp;MONTH('Table 17'!H13),MONTH('Table 17'!H13))</f>
        <v>10</v>
      </c>
      <c r="G428">
        <f>YEAR('Table 17'!H13)</f>
        <v>1997</v>
      </c>
      <c r="H428" t="str">
        <f t="shared" si="24"/>
        <v>1997-10-15</v>
      </c>
      <c r="I428" t="str">
        <f>'Table 17'!B13</f>
        <v>GK</v>
      </c>
      <c r="J428">
        <f t="shared" si="28"/>
        <v>1</v>
      </c>
      <c r="K428">
        <v>17</v>
      </c>
      <c r="L428" t="str">
        <f>VLOOKUP(K428,Seleções!$A$1:$B$33,2,0)</f>
        <v>Korea Republic</v>
      </c>
      <c r="N428" t="str">
        <f t="shared" si="25"/>
        <v>INSERT INTO Jogador VALUES(427,12,'SONG Bumkeun','1997-10-15',1,17);</v>
      </c>
    </row>
    <row r="429" spans="2:14" x14ac:dyDescent="0.3">
      <c r="B429">
        <v>428</v>
      </c>
      <c r="C429" s="13">
        <f>'Table 17'!A14</f>
        <v>13</v>
      </c>
      <c r="D429" t="str">
        <f>'Table 17'!C14</f>
        <v>SON Junho</v>
      </c>
      <c r="E429">
        <f>IF(DAY('Table 17'!H14)&lt;10,"0"&amp;DAY('Table 17'!H14),DAY('Table 17'!H14))</f>
        <v>12</v>
      </c>
      <c r="F429" t="str">
        <f>IF(MONTH('Table 17'!H14)&lt;10,"0"&amp;MONTH('Table 17'!H14),MONTH('Table 17'!H14))</f>
        <v>05</v>
      </c>
      <c r="G429">
        <f>YEAR('Table 17'!H14)</f>
        <v>1992</v>
      </c>
      <c r="H429" t="str">
        <f t="shared" si="24"/>
        <v>1992-05-12</v>
      </c>
      <c r="I429" t="str">
        <f>'Table 17'!B14</f>
        <v>MF</v>
      </c>
      <c r="J429">
        <f t="shared" si="28"/>
        <v>3</v>
      </c>
      <c r="K429">
        <v>17</v>
      </c>
      <c r="L429" t="str">
        <f>VLOOKUP(K429,Seleções!$A$1:$B$33,2,0)</f>
        <v>Korea Republic</v>
      </c>
      <c r="N429" t="str">
        <f t="shared" si="25"/>
        <v>INSERT INTO Jogador VALUES(428,13,'SON Junho','1992-05-12',3,17);</v>
      </c>
    </row>
    <row r="430" spans="2:14" x14ac:dyDescent="0.3">
      <c r="B430">
        <v>429</v>
      </c>
      <c r="C430" s="13">
        <f>'Table 17'!A15</f>
        <v>14</v>
      </c>
      <c r="D430" t="str">
        <f>'Table 17'!C15</f>
        <v>HONG Chul</v>
      </c>
      <c r="E430">
        <f>IF(DAY('Table 17'!H15)&lt;10,"0"&amp;DAY('Table 17'!H15),DAY('Table 17'!H15))</f>
        <v>17</v>
      </c>
      <c r="F430" t="str">
        <f>IF(MONTH('Table 17'!H15)&lt;10,"0"&amp;MONTH('Table 17'!H15),MONTH('Table 17'!H15))</f>
        <v>09</v>
      </c>
      <c r="G430">
        <f>YEAR('Table 17'!H15)</f>
        <v>1990</v>
      </c>
      <c r="H430" t="str">
        <f t="shared" si="24"/>
        <v>1990-09-17</v>
      </c>
      <c r="I430" t="str">
        <f>'Table 17'!B15</f>
        <v>DF</v>
      </c>
      <c r="J430">
        <f t="shared" si="28"/>
        <v>2</v>
      </c>
      <c r="K430">
        <v>17</v>
      </c>
      <c r="L430" t="str">
        <f>VLOOKUP(K430,Seleções!$A$1:$B$33,2,0)</f>
        <v>Korea Republic</v>
      </c>
      <c r="N430" t="str">
        <f t="shared" si="25"/>
        <v>INSERT INTO Jogador VALUES(429,14,'HONG Chul','1990-09-17',2,17);</v>
      </c>
    </row>
    <row r="431" spans="2:14" x14ac:dyDescent="0.3">
      <c r="B431">
        <v>430</v>
      </c>
      <c r="C431" s="13">
        <f>'Table 17'!A16</f>
        <v>15</v>
      </c>
      <c r="D431" t="str">
        <f>'Table 17'!C16</f>
        <v>KIM Moonhwan</v>
      </c>
      <c r="E431" t="str">
        <f>IF(DAY('Table 17'!H16)&lt;10,"0"&amp;DAY('Table 17'!H16),DAY('Table 17'!H16))</f>
        <v>01</v>
      </c>
      <c r="F431" t="str">
        <f>IF(MONTH('Table 17'!H16)&lt;10,"0"&amp;MONTH('Table 17'!H16),MONTH('Table 17'!H16))</f>
        <v>08</v>
      </c>
      <c r="G431">
        <f>YEAR('Table 17'!H16)</f>
        <v>1995</v>
      </c>
      <c r="H431" t="str">
        <f t="shared" si="24"/>
        <v>1995-08-01</v>
      </c>
      <c r="I431" t="str">
        <f>'Table 17'!B16</f>
        <v>DF</v>
      </c>
      <c r="J431">
        <f t="shared" si="28"/>
        <v>2</v>
      </c>
      <c r="K431">
        <v>17</v>
      </c>
      <c r="L431" t="str">
        <f>VLOOKUP(K431,Seleções!$A$1:$B$33,2,0)</f>
        <v>Korea Republic</v>
      </c>
      <c r="N431" t="str">
        <f t="shared" si="25"/>
        <v>INSERT INTO Jogador VALUES(430,15,'KIM Moonhwan','1995-08-01',2,17);</v>
      </c>
    </row>
    <row r="432" spans="2:14" x14ac:dyDescent="0.3">
      <c r="B432">
        <v>431</v>
      </c>
      <c r="C432" s="13">
        <f>'Table 17'!A17</f>
        <v>16</v>
      </c>
      <c r="D432" t="str">
        <f>'Table 17'!C17</f>
        <v>HWANG Uijo</v>
      </c>
      <c r="E432">
        <f>IF(DAY('Table 17'!H17)&lt;10,"0"&amp;DAY('Table 17'!H17),DAY('Table 17'!H17))</f>
        <v>28</v>
      </c>
      <c r="F432" t="str">
        <f>IF(MONTH('Table 17'!H17)&lt;10,"0"&amp;MONTH('Table 17'!H17),MONTH('Table 17'!H17))</f>
        <v>08</v>
      </c>
      <c r="G432">
        <f>YEAR('Table 17'!H17)</f>
        <v>1992</v>
      </c>
      <c r="H432" t="str">
        <f t="shared" si="24"/>
        <v>1992-08-28</v>
      </c>
      <c r="I432" t="str">
        <f>'Table 17'!B17</f>
        <v>FW</v>
      </c>
      <c r="J432">
        <f t="shared" si="28"/>
        <v>4</v>
      </c>
      <c r="K432">
        <v>17</v>
      </c>
      <c r="L432" t="str">
        <f>VLOOKUP(K432,Seleções!$A$1:$B$33,2,0)</f>
        <v>Korea Republic</v>
      </c>
      <c r="N432" t="str">
        <f t="shared" si="25"/>
        <v>INSERT INTO Jogador VALUES(431,16,'HWANG Uijo','1992-08-28',4,17);</v>
      </c>
    </row>
    <row r="433" spans="2:14" x14ac:dyDescent="0.3">
      <c r="B433">
        <v>432</v>
      </c>
      <c r="C433" s="13">
        <f>'Table 17'!A18</f>
        <v>17</v>
      </c>
      <c r="D433" t="str">
        <f>'Table 17'!C18</f>
        <v>NA Sangho</v>
      </c>
      <c r="E433">
        <f>IF(DAY('Table 17'!H18)&lt;10,"0"&amp;DAY('Table 17'!H18),DAY('Table 17'!H18))</f>
        <v>12</v>
      </c>
      <c r="F433" t="str">
        <f>IF(MONTH('Table 17'!H18)&lt;10,"0"&amp;MONTH('Table 17'!H18),MONTH('Table 17'!H18))</f>
        <v>08</v>
      </c>
      <c r="G433">
        <f>YEAR('Table 17'!H18)</f>
        <v>1996</v>
      </c>
      <c r="H433" t="str">
        <f t="shared" si="24"/>
        <v>1996-08-12</v>
      </c>
      <c r="I433" t="str">
        <f>'Table 17'!B18</f>
        <v>MF</v>
      </c>
      <c r="J433">
        <f t="shared" si="28"/>
        <v>3</v>
      </c>
      <c r="K433">
        <v>17</v>
      </c>
      <c r="L433" t="str">
        <f>VLOOKUP(K433,Seleções!$A$1:$B$33,2,0)</f>
        <v>Korea Republic</v>
      </c>
      <c r="N433" t="str">
        <f t="shared" si="25"/>
        <v>INSERT INTO Jogador VALUES(432,17,'NA Sangho','1996-08-12',3,17);</v>
      </c>
    </row>
    <row r="434" spans="2:14" x14ac:dyDescent="0.3">
      <c r="B434">
        <v>433</v>
      </c>
      <c r="C434" s="13">
        <f>'Table 17'!A19</f>
        <v>18</v>
      </c>
      <c r="D434" t="str">
        <f>'Table 17'!C19</f>
        <v>LEE Kangin</v>
      </c>
      <c r="E434">
        <f>IF(DAY('Table 17'!H19)&lt;10,"0"&amp;DAY('Table 17'!H19),DAY('Table 17'!H19))</f>
        <v>19</v>
      </c>
      <c r="F434" t="str">
        <f>IF(MONTH('Table 17'!H19)&lt;10,"0"&amp;MONTH('Table 17'!H19),MONTH('Table 17'!H19))</f>
        <v>02</v>
      </c>
      <c r="G434">
        <f>YEAR('Table 17'!H19)</f>
        <v>2001</v>
      </c>
      <c r="H434" t="str">
        <f t="shared" si="24"/>
        <v>2001-02-19</v>
      </c>
      <c r="I434" t="str">
        <f>'Table 17'!B19</f>
        <v>MF</v>
      </c>
      <c r="J434">
        <f t="shared" si="28"/>
        <v>3</v>
      </c>
      <c r="K434">
        <v>17</v>
      </c>
      <c r="L434" t="str">
        <f>VLOOKUP(K434,Seleções!$A$1:$B$33,2,0)</f>
        <v>Korea Republic</v>
      </c>
      <c r="N434" t="str">
        <f t="shared" si="25"/>
        <v>INSERT INTO Jogador VALUES(433,18,'LEE Kangin','2001-02-19',3,17);</v>
      </c>
    </row>
    <row r="435" spans="2:14" x14ac:dyDescent="0.3">
      <c r="B435">
        <v>434</v>
      </c>
      <c r="C435" s="13">
        <f>'Table 17'!A20</f>
        <v>19</v>
      </c>
      <c r="D435" t="str">
        <f>'Table 17'!C20</f>
        <v>KIM Younggwon</v>
      </c>
      <c r="E435">
        <f>IF(DAY('Table 17'!H20)&lt;10,"0"&amp;DAY('Table 17'!H20),DAY('Table 17'!H20))</f>
        <v>27</v>
      </c>
      <c r="F435" t="str">
        <f>IF(MONTH('Table 17'!H20)&lt;10,"0"&amp;MONTH('Table 17'!H20),MONTH('Table 17'!H20))</f>
        <v>02</v>
      </c>
      <c r="G435">
        <f>YEAR('Table 17'!H20)</f>
        <v>1990</v>
      </c>
      <c r="H435" t="str">
        <f t="shared" si="24"/>
        <v>1990-02-27</v>
      </c>
      <c r="I435" t="str">
        <f>'Table 17'!B20</f>
        <v>DF</v>
      </c>
      <c r="J435">
        <f t="shared" si="28"/>
        <v>2</v>
      </c>
      <c r="K435">
        <v>17</v>
      </c>
      <c r="L435" t="str">
        <f>VLOOKUP(K435,Seleções!$A$1:$B$33,2,0)</f>
        <v>Korea Republic</v>
      </c>
      <c r="N435" t="str">
        <f t="shared" si="25"/>
        <v>INSERT INTO Jogador VALUES(434,19,'KIM Younggwon','1990-02-27',2,17);</v>
      </c>
    </row>
    <row r="436" spans="2:14" x14ac:dyDescent="0.3">
      <c r="B436">
        <v>435</v>
      </c>
      <c r="C436" s="13">
        <f>'Table 17'!A21</f>
        <v>20</v>
      </c>
      <c r="D436" t="str">
        <f>'Table 17'!C21</f>
        <v>KWON Kyungwon</v>
      </c>
      <c r="E436">
        <f>IF(DAY('Table 17'!H21)&lt;10,"0"&amp;DAY('Table 17'!H21),DAY('Table 17'!H21))</f>
        <v>31</v>
      </c>
      <c r="F436" t="str">
        <f>IF(MONTH('Table 17'!H21)&lt;10,"0"&amp;MONTH('Table 17'!H21),MONTH('Table 17'!H21))</f>
        <v>01</v>
      </c>
      <c r="G436">
        <f>YEAR('Table 17'!H21)</f>
        <v>1992</v>
      </c>
      <c r="H436" t="str">
        <f t="shared" si="24"/>
        <v>1992-01-31</v>
      </c>
      <c r="I436" t="str">
        <f>'Table 17'!B21</f>
        <v>DF</v>
      </c>
      <c r="J436">
        <f t="shared" si="28"/>
        <v>2</v>
      </c>
      <c r="K436">
        <v>17</v>
      </c>
      <c r="L436" t="str">
        <f>VLOOKUP(K436,Seleções!$A$1:$B$33,2,0)</f>
        <v>Korea Republic</v>
      </c>
      <c r="N436" t="str">
        <f t="shared" si="25"/>
        <v>INSERT INTO Jogador VALUES(435,20,'KWON Kyungwon','1992-01-31',2,17);</v>
      </c>
    </row>
    <row r="437" spans="2:14" x14ac:dyDescent="0.3">
      <c r="B437">
        <v>436</v>
      </c>
      <c r="C437" s="13">
        <f>'Table 17'!A22</f>
        <v>21</v>
      </c>
      <c r="D437" t="str">
        <f>'Table 17'!C22</f>
        <v>JO Hyeonwoo</v>
      </c>
      <c r="E437">
        <f>IF(DAY('Table 17'!H22)&lt;10,"0"&amp;DAY('Table 17'!H22),DAY('Table 17'!H22))</f>
        <v>25</v>
      </c>
      <c r="F437" t="str">
        <f>IF(MONTH('Table 17'!H22)&lt;10,"0"&amp;MONTH('Table 17'!H22),MONTH('Table 17'!H22))</f>
        <v>09</v>
      </c>
      <c r="G437">
        <f>YEAR('Table 17'!H22)</f>
        <v>1991</v>
      </c>
      <c r="H437" t="str">
        <f t="shared" si="24"/>
        <v>1991-09-25</v>
      </c>
      <c r="I437" t="str">
        <f>'Table 17'!B22</f>
        <v>GK</v>
      </c>
      <c r="J437">
        <f t="shared" si="28"/>
        <v>1</v>
      </c>
      <c r="K437">
        <v>17</v>
      </c>
      <c r="L437" t="str">
        <f>VLOOKUP(K437,Seleções!$A$1:$B$33,2,0)</f>
        <v>Korea Republic</v>
      </c>
      <c r="N437" t="str">
        <f t="shared" si="25"/>
        <v>INSERT INTO Jogador VALUES(436,21,'JO Hyeonwoo','1991-09-25',1,17);</v>
      </c>
    </row>
    <row r="438" spans="2:14" x14ac:dyDescent="0.3">
      <c r="B438">
        <v>437</v>
      </c>
      <c r="C438" s="13">
        <f>'Table 17'!A23</f>
        <v>22</v>
      </c>
      <c r="D438" t="str">
        <f>'Table 17'!C23</f>
        <v>KWON Changhoon</v>
      </c>
      <c r="E438">
        <f>IF(DAY('Table 17'!H23)&lt;10,"0"&amp;DAY('Table 17'!H23),DAY('Table 17'!H23))</f>
        <v>30</v>
      </c>
      <c r="F438" t="str">
        <f>IF(MONTH('Table 17'!H23)&lt;10,"0"&amp;MONTH('Table 17'!H23),MONTH('Table 17'!H23))</f>
        <v>06</v>
      </c>
      <c r="G438">
        <f>YEAR('Table 17'!H23)</f>
        <v>1994</v>
      </c>
      <c r="H438" t="str">
        <f t="shared" si="24"/>
        <v>1994-06-30</v>
      </c>
      <c r="I438" t="str">
        <f>'Table 17'!B23</f>
        <v>MF</v>
      </c>
      <c r="J438">
        <f t="shared" si="28"/>
        <v>3</v>
      </c>
      <c r="K438">
        <v>17</v>
      </c>
      <c r="L438" t="str">
        <f>VLOOKUP(K438,Seleções!$A$1:$B$33,2,0)</f>
        <v>Korea Republic</v>
      </c>
      <c r="N438" t="str">
        <f t="shared" si="25"/>
        <v>INSERT INTO Jogador VALUES(437,22,'KWON Changhoon','1994-06-30',3,17);</v>
      </c>
    </row>
    <row r="439" spans="2:14" x14ac:dyDescent="0.3">
      <c r="B439">
        <v>438</v>
      </c>
      <c r="C439" s="13">
        <f>'Table 17'!A24</f>
        <v>23</v>
      </c>
      <c r="D439" t="str">
        <f>'Table 17'!C24</f>
        <v>KIM Taehwan</v>
      </c>
      <c r="E439">
        <f>IF(DAY('Table 17'!H24)&lt;10,"0"&amp;DAY('Table 17'!H24),DAY('Table 17'!H24))</f>
        <v>24</v>
      </c>
      <c r="F439" t="str">
        <f>IF(MONTH('Table 17'!H24)&lt;10,"0"&amp;MONTH('Table 17'!H24),MONTH('Table 17'!H24))</f>
        <v>07</v>
      </c>
      <c r="G439">
        <f>YEAR('Table 17'!H24)</f>
        <v>1989</v>
      </c>
      <c r="H439" t="str">
        <f t="shared" si="24"/>
        <v>1989-07-24</v>
      </c>
      <c r="I439" t="str">
        <f>'Table 17'!B24</f>
        <v>DF</v>
      </c>
      <c r="J439">
        <f t="shared" si="28"/>
        <v>2</v>
      </c>
      <c r="K439">
        <v>17</v>
      </c>
      <c r="L439" t="str">
        <f>VLOOKUP(K439,Seleções!$A$1:$B$33,2,0)</f>
        <v>Korea Republic</v>
      </c>
      <c r="N439" t="str">
        <f t="shared" si="25"/>
        <v>INSERT INTO Jogador VALUES(438,23,'KIM Taehwan','1989-07-24',2,17);</v>
      </c>
    </row>
    <row r="440" spans="2:14" x14ac:dyDescent="0.3">
      <c r="B440">
        <v>439</v>
      </c>
      <c r="C440" s="13">
        <f>'Table 17'!A25</f>
        <v>24</v>
      </c>
      <c r="D440" t="str">
        <f>'Table 17'!C25</f>
        <v>CHO Yumin</v>
      </c>
      <c r="E440">
        <f>IF(DAY('Table 17'!H25)&lt;10,"0"&amp;DAY('Table 17'!H25),DAY('Table 17'!H25))</f>
        <v>17</v>
      </c>
      <c r="F440">
        <f>IF(MONTH('Table 17'!H25)&lt;10,"0"&amp;MONTH('Table 17'!H25),MONTH('Table 17'!H25))</f>
        <v>11</v>
      </c>
      <c r="G440">
        <f>YEAR('Table 17'!H25)</f>
        <v>1996</v>
      </c>
      <c r="H440" t="str">
        <f t="shared" si="24"/>
        <v>1996-11-17</v>
      </c>
      <c r="I440" t="str">
        <f>'Table 17'!B25</f>
        <v>DF</v>
      </c>
      <c r="J440">
        <f t="shared" si="28"/>
        <v>2</v>
      </c>
      <c r="K440">
        <v>17</v>
      </c>
      <c r="L440" t="str">
        <f>VLOOKUP(K440,Seleções!$A$1:$B$33,2,0)</f>
        <v>Korea Republic</v>
      </c>
      <c r="N440" t="str">
        <f t="shared" si="25"/>
        <v>INSERT INTO Jogador VALUES(439,24,'CHO Yumin','1996-11-17',2,17);</v>
      </c>
    </row>
    <row r="441" spans="2:14" x14ac:dyDescent="0.3">
      <c r="B441">
        <v>440</v>
      </c>
      <c r="C441" s="13">
        <f>'Table 17'!A26</f>
        <v>25</v>
      </c>
      <c r="D441" t="str">
        <f>'Table 17'!C26</f>
        <v>JEONG Wooyeong</v>
      </c>
      <c r="E441">
        <f>IF(DAY('Table 17'!H26)&lt;10,"0"&amp;DAY('Table 17'!H26),DAY('Table 17'!H26))</f>
        <v>20</v>
      </c>
      <c r="F441" t="str">
        <f>IF(MONTH('Table 17'!H26)&lt;10,"0"&amp;MONTH('Table 17'!H26),MONTH('Table 17'!H26))</f>
        <v>09</v>
      </c>
      <c r="G441">
        <f>YEAR('Table 17'!H26)</f>
        <v>1999</v>
      </c>
      <c r="H441" t="str">
        <f t="shared" si="24"/>
        <v>1999-09-20</v>
      </c>
      <c r="I441" t="str">
        <f>'Table 17'!B26</f>
        <v>MF</v>
      </c>
      <c r="J441">
        <f t="shared" si="28"/>
        <v>3</v>
      </c>
      <c r="K441">
        <v>17</v>
      </c>
      <c r="L441" t="str">
        <f>VLOOKUP(K441,Seleções!$A$1:$B$33,2,0)</f>
        <v>Korea Republic</v>
      </c>
      <c r="N441" t="str">
        <f t="shared" si="25"/>
        <v>INSERT INTO Jogador VALUES(440,25,'JEONG Wooyeong','1999-09-20',3,17);</v>
      </c>
    </row>
    <row r="442" spans="2:14" x14ac:dyDescent="0.3">
      <c r="B442">
        <v>441</v>
      </c>
      <c r="C442" s="13">
        <f>'Table 17'!A27</f>
        <v>26</v>
      </c>
      <c r="D442" t="str">
        <f>'Table 17'!C27</f>
        <v>SONG Minkyu</v>
      </c>
      <c r="E442">
        <f>IF(DAY('Table 17'!H27)&lt;10,"0"&amp;DAY('Table 17'!H27),DAY('Table 17'!H27))</f>
        <v>12</v>
      </c>
      <c r="F442" t="str">
        <f>IF(MONTH('Table 17'!H27)&lt;10,"0"&amp;MONTH('Table 17'!H27),MONTH('Table 17'!H27))</f>
        <v>09</v>
      </c>
      <c r="G442">
        <f>YEAR('Table 17'!H27)</f>
        <v>1999</v>
      </c>
      <c r="H442" t="str">
        <f t="shared" si="24"/>
        <v>1999-09-12</v>
      </c>
      <c r="I442" t="str">
        <f>'Table 17'!B27</f>
        <v>MF</v>
      </c>
      <c r="J442">
        <f t="shared" si="28"/>
        <v>3</v>
      </c>
      <c r="K442">
        <v>17</v>
      </c>
      <c r="L442" t="str">
        <f>VLOOKUP(K442,Seleções!$A$1:$B$33,2,0)</f>
        <v>Korea Republic</v>
      </c>
      <c r="N442" t="str">
        <f t="shared" si="25"/>
        <v>INSERT INTO Jogador VALUES(441,26,'SONG Minkyu','1999-09-12',3,17);</v>
      </c>
    </row>
    <row r="443" spans="2:14" x14ac:dyDescent="0.3">
      <c r="B443">
        <v>442</v>
      </c>
      <c r="C443" s="13">
        <f>'Table 18'!A2</f>
        <v>1</v>
      </c>
      <c r="D443" t="str">
        <f>'Table 18'!C2</f>
        <v>TALAVERA Alfredo</v>
      </c>
      <c r="E443">
        <f>IF(DAY('Table 18'!I2)&lt;10,"0"&amp;DAY('Table 18'!I2),DAY('Table 18'!I2))</f>
        <v>18</v>
      </c>
      <c r="F443" t="str">
        <f>IF(MONTH('Table 18'!I2)&lt;10,"0"&amp;MONTH('Table 18'!I2),MONTH('Table 18'!I2))</f>
        <v>09</v>
      </c>
      <c r="G443">
        <f>YEAR('Table 18'!I2)</f>
        <v>1982</v>
      </c>
      <c r="H443" t="str">
        <f t="shared" si="24"/>
        <v>1982-09-18</v>
      </c>
      <c r="I443" t="str">
        <f>'Table 18'!B2</f>
        <v>GK</v>
      </c>
      <c r="J443">
        <f t="shared" si="27"/>
        <v>1</v>
      </c>
      <c r="K443">
        <v>18</v>
      </c>
      <c r="L443" t="str">
        <f>VLOOKUP(K443,Seleções!$A$1:$B$33,2,0)</f>
        <v>Mexico</v>
      </c>
      <c r="N443" t="str">
        <f t="shared" si="25"/>
        <v>INSERT INTO Jogador VALUES(442,1,'TALAVERA Alfredo','1982-09-18',1,18);</v>
      </c>
    </row>
    <row r="444" spans="2:14" x14ac:dyDescent="0.3">
      <c r="B444">
        <v>443</v>
      </c>
      <c r="C444" s="13">
        <f>'Table 18'!A3</f>
        <v>2</v>
      </c>
      <c r="D444" t="str">
        <f>'Table 18'!C3</f>
        <v>ARAUJO Nestor</v>
      </c>
      <c r="E444">
        <f>IF(DAY('Table 18'!I3)&lt;10,"0"&amp;DAY('Table 18'!I3),DAY('Table 18'!I3))</f>
        <v>29</v>
      </c>
      <c r="F444" t="str">
        <f>IF(MONTH('Table 18'!I3)&lt;10,"0"&amp;MONTH('Table 18'!I3),MONTH('Table 18'!I3))</f>
        <v>08</v>
      </c>
      <c r="G444">
        <f>YEAR('Table 18'!I3)</f>
        <v>1991</v>
      </c>
      <c r="H444" t="str">
        <f t="shared" si="24"/>
        <v>1991-08-29</v>
      </c>
      <c r="I444" t="str">
        <f>'Table 18'!B3</f>
        <v>DF</v>
      </c>
      <c r="J444">
        <f t="shared" ref="J444:J466" si="29">IF(I444="GK",1,IF(I444="DF",2,IF(I444="MF",3,IF(I444="FW",4,0))))</f>
        <v>2</v>
      </c>
      <c r="K444">
        <v>18</v>
      </c>
      <c r="L444" t="str">
        <f>VLOOKUP(K444,Seleções!$A$1:$B$33,2,0)</f>
        <v>Mexico</v>
      </c>
      <c r="N444" t="str">
        <f t="shared" si="25"/>
        <v>INSERT INTO Jogador VALUES(443,2,'ARAUJO Nestor','1991-08-29',2,18);</v>
      </c>
    </row>
    <row r="445" spans="2:14" x14ac:dyDescent="0.3">
      <c r="B445">
        <v>444</v>
      </c>
      <c r="C445" s="13">
        <f>'Table 18'!A4</f>
        <v>3</v>
      </c>
      <c r="D445" t="str">
        <f>'Table 18'!C4</f>
        <v>MONTES Cesar</v>
      </c>
      <c r="E445">
        <f>IF(DAY('Table 18'!I4)&lt;10,"0"&amp;DAY('Table 18'!I4),DAY('Table 18'!I4))</f>
        <v>24</v>
      </c>
      <c r="F445" t="str">
        <f>IF(MONTH('Table 18'!I4)&lt;10,"0"&amp;MONTH('Table 18'!I4),MONTH('Table 18'!I4))</f>
        <v>02</v>
      </c>
      <c r="G445">
        <f>YEAR('Table 18'!I4)</f>
        <v>1997</v>
      </c>
      <c r="H445" t="str">
        <f t="shared" si="24"/>
        <v>1997-02-24</v>
      </c>
      <c r="I445" t="str">
        <f>'Table 18'!B4</f>
        <v>DF</v>
      </c>
      <c r="J445">
        <f t="shared" si="29"/>
        <v>2</v>
      </c>
      <c r="K445">
        <v>18</v>
      </c>
      <c r="L445" t="str">
        <f>VLOOKUP(K445,Seleções!$A$1:$B$33,2,0)</f>
        <v>Mexico</v>
      </c>
      <c r="N445" t="str">
        <f t="shared" si="25"/>
        <v>INSERT INTO Jogador VALUES(444,3,'MONTES Cesar','1997-02-24',2,18);</v>
      </c>
    </row>
    <row r="446" spans="2:14" x14ac:dyDescent="0.3">
      <c r="B446">
        <v>445</v>
      </c>
      <c r="C446" s="13">
        <f>'Table 18'!A5</f>
        <v>4</v>
      </c>
      <c r="D446" t="str">
        <f>'Table 18'!C5</f>
        <v>ALVAREZ Edson</v>
      </c>
      <c r="E446">
        <f>IF(DAY('Table 18'!I5)&lt;10,"0"&amp;DAY('Table 18'!I5),DAY('Table 18'!I5))</f>
        <v>24</v>
      </c>
      <c r="F446">
        <f>IF(MONTH('Table 18'!I5)&lt;10,"0"&amp;MONTH('Table 18'!I5),MONTH('Table 18'!I5))</f>
        <v>10</v>
      </c>
      <c r="G446">
        <f>YEAR('Table 18'!I5)</f>
        <v>1997</v>
      </c>
      <c r="H446" t="str">
        <f t="shared" si="24"/>
        <v>1997-10-24</v>
      </c>
      <c r="I446" t="str">
        <f>'Table 18'!B5</f>
        <v>DF</v>
      </c>
      <c r="J446">
        <f t="shared" si="29"/>
        <v>2</v>
      </c>
      <c r="K446">
        <v>18</v>
      </c>
      <c r="L446" t="str">
        <f>VLOOKUP(K446,Seleções!$A$1:$B$33,2,0)</f>
        <v>Mexico</v>
      </c>
      <c r="N446" t="str">
        <f t="shared" si="25"/>
        <v>INSERT INTO Jogador VALUES(445,4,'ALVAREZ Edson','1997-10-24',2,18);</v>
      </c>
    </row>
    <row r="447" spans="2:14" x14ac:dyDescent="0.3">
      <c r="B447">
        <v>446</v>
      </c>
      <c r="C447" s="13">
        <f>'Table 18'!A6</f>
        <v>5</v>
      </c>
      <c r="D447" t="str">
        <f>'Table 18'!C6</f>
        <v>VASQUEZ Johan</v>
      </c>
      <c r="E447">
        <f>IF(DAY('Table 18'!I6)&lt;10,"0"&amp;DAY('Table 18'!I6),DAY('Table 18'!I6))</f>
        <v>22</v>
      </c>
      <c r="F447">
        <f>IF(MONTH('Table 18'!I6)&lt;10,"0"&amp;MONTH('Table 18'!I6),MONTH('Table 18'!I6))</f>
        <v>10</v>
      </c>
      <c r="G447">
        <f>YEAR('Table 18'!I6)</f>
        <v>1998</v>
      </c>
      <c r="H447" t="str">
        <f t="shared" si="24"/>
        <v>1998-10-22</v>
      </c>
      <c r="I447" t="str">
        <f>'Table 18'!B6</f>
        <v>DF</v>
      </c>
      <c r="J447">
        <f t="shared" si="29"/>
        <v>2</v>
      </c>
      <c r="K447">
        <v>18</v>
      </c>
      <c r="L447" t="str">
        <f>VLOOKUP(K447,Seleções!$A$1:$B$33,2,0)</f>
        <v>Mexico</v>
      </c>
      <c r="N447" t="str">
        <f t="shared" si="25"/>
        <v>INSERT INTO Jogador VALUES(446,5,'VASQUEZ Johan','1998-10-22',2,18);</v>
      </c>
    </row>
    <row r="448" spans="2:14" x14ac:dyDescent="0.3">
      <c r="B448">
        <v>447</v>
      </c>
      <c r="C448" s="13">
        <f>'Table 18'!A7</f>
        <v>6</v>
      </c>
      <c r="D448" t="str">
        <f>'Table 18'!C7</f>
        <v>ARTEAGA Gerardo</v>
      </c>
      <c r="E448" t="str">
        <f>IF(DAY('Table 18'!I7)&lt;10,"0"&amp;DAY('Table 18'!I7),DAY('Table 18'!I7))</f>
        <v>07</v>
      </c>
      <c r="F448" t="str">
        <f>IF(MONTH('Table 18'!I7)&lt;10,"0"&amp;MONTH('Table 18'!I7),MONTH('Table 18'!I7))</f>
        <v>09</v>
      </c>
      <c r="G448">
        <f>YEAR('Table 18'!I7)</f>
        <v>1998</v>
      </c>
      <c r="H448" t="str">
        <f t="shared" si="24"/>
        <v>1998-09-07</v>
      </c>
      <c r="I448" t="str">
        <f>'Table 18'!B7</f>
        <v>DF</v>
      </c>
      <c r="J448">
        <f t="shared" si="29"/>
        <v>2</v>
      </c>
      <c r="K448">
        <v>18</v>
      </c>
      <c r="L448" t="str">
        <f>VLOOKUP(K448,Seleções!$A$1:$B$33,2,0)</f>
        <v>Mexico</v>
      </c>
      <c r="N448" t="str">
        <f t="shared" si="25"/>
        <v>INSERT INTO Jogador VALUES(447,6,'ARTEAGA Gerardo','1998-09-07',2,18);</v>
      </c>
    </row>
    <row r="449" spans="2:14" x14ac:dyDescent="0.3">
      <c r="B449">
        <v>448</v>
      </c>
      <c r="C449" s="13">
        <f>'Table 18'!A8</f>
        <v>7</v>
      </c>
      <c r="D449" t="str">
        <f>'Table 18'!C8</f>
        <v>ROMO Luis</v>
      </c>
      <c r="E449" t="str">
        <f>IF(DAY('Table 18'!I8)&lt;10,"0"&amp;DAY('Table 18'!I8),DAY('Table 18'!I8))</f>
        <v>05</v>
      </c>
      <c r="F449" t="str">
        <f>IF(MONTH('Table 18'!I8)&lt;10,"0"&amp;MONTH('Table 18'!I8),MONTH('Table 18'!I8))</f>
        <v>06</v>
      </c>
      <c r="G449">
        <f>YEAR('Table 18'!I8)</f>
        <v>1995</v>
      </c>
      <c r="H449" t="str">
        <f t="shared" si="24"/>
        <v>1995-06-05</v>
      </c>
      <c r="I449" t="str">
        <f>'Table 18'!B8</f>
        <v>MF</v>
      </c>
      <c r="J449">
        <f t="shared" si="29"/>
        <v>3</v>
      </c>
      <c r="K449">
        <v>18</v>
      </c>
      <c r="L449" t="str">
        <f>VLOOKUP(K449,Seleções!$A$1:$B$33,2,0)</f>
        <v>Mexico</v>
      </c>
      <c r="N449" t="str">
        <f t="shared" si="25"/>
        <v>INSERT INTO Jogador VALUES(448,7,'ROMO Luis','1995-06-05',3,18);</v>
      </c>
    </row>
    <row r="450" spans="2:14" x14ac:dyDescent="0.3">
      <c r="B450">
        <v>449</v>
      </c>
      <c r="C450" s="13">
        <f>'Table 18'!A9</f>
        <v>8</v>
      </c>
      <c r="D450" t="str">
        <f>'Table 18'!C9</f>
        <v>RODRIGUEZ Carlos</v>
      </c>
      <c r="E450" t="str">
        <f>IF(DAY('Table 18'!I9)&lt;10,"0"&amp;DAY('Table 18'!I9),DAY('Table 18'!I9))</f>
        <v>03</v>
      </c>
      <c r="F450" t="str">
        <f>IF(MONTH('Table 18'!I9)&lt;10,"0"&amp;MONTH('Table 18'!I9),MONTH('Table 18'!I9))</f>
        <v>01</v>
      </c>
      <c r="G450">
        <f>YEAR('Table 18'!I9)</f>
        <v>1997</v>
      </c>
      <c r="H450" t="str">
        <f t="shared" si="24"/>
        <v>1997-01-03</v>
      </c>
      <c r="I450" t="str">
        <f>'Table 18'!B9</f>
        <v>MF</v>
      </c>
      <c r="J450">
        <f t="shared" si="29"/>
        <v>3</v>
      </c>
      <c r="K450">
        <v>18</v>
      </c>
      <c r="L450" t="str">
        <f>VLOOKUP(K450,Seleções!$A$1:$B$33,2,0)</f>
        <v>Mexico</v>
      </c>
      <c r="N450" t="str">
        <f t="shared" si="25"/>
        <v>INSERT INTO Jogador VALUES(449,8,'RODRIGUEZ Carlos','1997-01-03',3,18);</v>
      </c>
    </row>
    <row r="451" spans="2:14" x14ac:dyDescent="0.3">
      <c r="B451">
        <v>450</v>
      </c>
      <c r="C451" s="13">
        <f>'Table 18'!A10</f>
        <v>9</v>
      </c>
      <c r="D451" t="str">
        <f>'Table 18'!C10</f>
        <v>JIMENEZ Raul</v>
      </c>
      <c r="E451" t="str">
        <f>IF(DAY('Table 18'!I10)&lt;10,"0"&amp;DAY('Table 18'!I10),DAY('Table 18'!I10))</f>
        <v>05</v>
      </c>
      <c r="F451" t="str">
        <f>IF(MONTH('Table 18'!I10)&lt;10,"0"&amp;MONTH('Table 18'!I10),MONTH('Table 18'!I10))</f>
        <v>05</v>
      </c>
      <c r="G451">
        <f>YEAR('Table 18'!I10)</f>
        <v>1991</v>
      </c>
      <c r="H451" t="str">
        <f t="shared" ref="H451:H514" si="30">G451&amp;"-"&amp;F451&amp;"-"&amp;E451</f>
        <v>1991-05-05</v>
      </c>
      <c r="I451" t="str">
        <f>'Table 18'!B10</f>
        <v>FW</v>
      </c>
      <c r="J451">
        <f t="shared" si="29"/>
        <v>4</v>
      </c>
      <c r="K451">
        <v>18</v>
      </c>
      <c r="L451" t="str">
        <f>VLOOKUP(K451,Seleções!$A$1:$B$33,2,0)</f>
        <v>Mexico</v>
      </c>
      <c r="N451" t="str">
        <f t="shared" ref="N451:N514" si="31">"INSERT INTO Jogador VALUES("&amp;B451&amp;","&amp;C451&amp;","&amp;"'"&amp;D451&amp;"','"&amp;H451&amp;"',"&amp;J451&amp;","&amp;K451&amp;");"</f>
        <v>INSERT INTO Jogador VALUES(450,9,'JIMENEZ Raul','1991-05-05',4,18);</v>
      </c>
    </row>
    <row r="452" spans="2:14" x14ac:dyDescent="0.3">
      <c r="B452">
        <v>451</v>
      </c>
      <c r="C452" s="13">
        <f>'Table 18'!A11</f>
        <v>10</v>
      </c>
      <c r="D452" t="str">
        <f>'Table 18'!C11</f>
        <v>VEGA Alexis</v>
      </c>
      <c r="E452">
        <f>IF(DAY('Table 18'!I11)&lt;10,"0"&amp;DAY('Table 18'!I11),DAY('Table 18'!I11))</f>
        <v>25</v>
      </c>
      <c r="F452">
        <f>IF(MONTH('Table 18'!I11)&lt;10,"0"&amp;MONTH('Table 18'!I11),MONTH('Table 18'!I11))</f>
        <v>11</v>
      </c>
      <c r="G452">
        <f>YEAR('Table 18'!I11)</f>
        <v>1997</v>
      </c>
      <c r="H452" t="str">
        <f t="shared" si="30"/>
        <v>1997-11-25</v>
      </c>
      <c r="I452" t="str">
        <f>'Table 18'!B11</f>
        <v>FW</v>
      </c>
      <c r="J452">
        <f t="shared" si="29"/>
        <v>4</v>
      </c>
      <c r="K452">
        <v>18</v>
      </c>
      <c r="L452" t="str">
        <f>VLOOKUP(K452,Seleções!$A$1:$B$33,2,0)</f>
        <v>Mexico</v>
      </c>
      <c r="N452" t="str">
        <f t="shared" si="31"/>
        <v>INSERT INTO Jogador VALUES(451,10,'VEGA Alexis','1997-11-25',4,18);</v>
      </c>
    </row>
    <row r="453" spans="2:14" x14ac:dyDescent="0.3">
      <c r="B453">
        <v>452</v>
      </c>
      <c r="C453" s="13">
        <f>'Table 18'!A12</f>
        <v>11</v>
      </c>
      <c r="D453" t="str">
        <f>'Table 18'!C12</f>
        <v>FUNES MORI Rogelio</v>
      </c>
      <c r="E453" t="str">
        <f>IF(DAY('Table 18'!I12)&lt;10,"0"&amp;DAY('Table 18'!I12),DAY('Table 18'!I12))</f>
        <v>05</v>
      </c>
      <c r="F453" t="str">
        <f>IF(MONTH('Table 18'!I12)&lt;10,"0"&amp;MONTH('Table 18'!I12),MONTH('Table 18'!I12))</f>
        <v>03</v>
      </c>
      <c r="G453">
        <f>YEAR('Table 18'!I12)</f>
        <v>1991</v>
      </c>
      <c r="H453" t="str">
        <f t="shared" si="30"/>
        <v>1991-03-05</v>
      </c>
      <c r="I453" t="str">
        <f>'Table 18'!B12</f>
        <v>FW</v>
      </c>
      <c r="J453">
        <f t="shared" si="29"/>
        <v>4</v>
      </c>
      <c r="K453">
        <v>18</v>
      </c>
      <c r="L453" t="str">
        <f>VLOOKUP(K453,Seleções!$A$1:$B$33,2,0)</f>
        <v>Mexico</v>
      </c>
      <c r="N453" t="str">
        <f t="shared" si="31"/>
        <v>INSERT INTO Jogador VALUES(452,11,'FUNES MORI Rogelio','1991-03-05',4,18);</v>
      </c>
    </row>
    <row r="454" spans="2:14" x14ac:dyDescent="0.3">
      <c r="B454">
        <v>453</v>
      </c>
      <c r="C454" s="13">
        <f>'Table 18'!A13</f>
        <v>12</v>
      </c>
      <c r="D454" t="str">
        <f>'Table 18'!C13</f>
        <v>COTA Rodolfo</v>
      </c>
      <c r="E454" t="str">
        <f>IF(DAY('Table 18'!I13)&lt;10,"0"&amp;DAY('Table 18'!I13),DAY('Table 18'!I13))</f>
        <v>03</v>
      </c>
      <c r="F454" t="str">
        <f>IF(MONTH('Table 18'!I13)&lt;10,"0"&amp;MONTH('Table 18'!I13),MONTH('Table 18'!I13))</f>
        <v>07</v>
      </c>
      <c r="G454">
        <f>YEAR('Table 18'!I13)</f>
        <v>1987</v>
      </c>
      <c r="H454" t="str">
        <f t="shared" si="30"/>
        <v>1987-07-03</v>
      </c>
      <c r="I454" t="str">
        <f>'Table 18'!B13</f>
        <v>GK</v>
      </c>
      <c r="J454">
        <f t="shared" si="29"/>
        <v>1</v>
      </c>
      <c r="K454">
        <v>18</v>
      </c>
      <c r="L454" t="str">
        <f>VLOOKUP(K454,Seleções!$A$1:$B$33,2,0)</f>
        <v>Mexico</v>
      </c>
      <c r="N454" t="str">
        <f t="shared" si="31"/>
        <v>INSERT INTO Jogador VALUES(453,12,'COTA Rodolfo','1987-07-03',1,18);</v>
      </c>
    </row>
    <row r="455" spans="2:14" x14ac:dyDescent="0.3">
      <c r="B455">
        <v>454</v>
      </c>
      <c r="C455" s="13">
        <f>'Table 18'!A14</f>
        <v>13</v>
      </c>
      <c r="D455" t="str">
        <f>'Table 18'!C14</f>
        <v>OCHOA Guillermo</v>
      </c>
      <c r="E455">
        <f>IF(DAY('Table 18'!I14)&lt;10,"0"&amp;DAY('Table 18'!I14),DAY('Table 18'!I14))</f>
        <v>13</v>
      </c>
      <c r="F455" t="str">
        <f>IF(MONTH('Table 18'!I14)&lt;10,"0"&amp;MONTH('Table 18'!I14),MONTH('Table 18'!I14))</f>
        <v>07</v>
      </c>
      <c r="G455">
        <f>YEAR('Table 18'!I14)</f>
        <v>1985</v>
      </c>
      <c r="H455" t="str">
        <f t="shared" si="30"/>
        <v>1985-07-13</v>
      </c>
      <c r="I455" t="str">
        <f>'Table 18'!B14</f>
        <v>GK</v>
      </c>
      <c r="J455">
        <f t="shared" si="29"/>
        <v>1</v>
      </c>
      <c r="K455">
        <v>18</v>
      </c>
      <c r="L455" t="str">
        <f>VLOOKUP(K455,Seleções!$A$1:$B$33,2,0)</f>
        <v>Mexico</v>
      </c>
      <c r="N455" t="str">
        <f t="shared" si="31"/>
        <v>INSERT INTO Jogador VALUES(454,13,'OCHOA Guillermo','1985-07-13',1,18);</v>
      </c>
    </row>
    <row r="456" spans="2:14" x14ac:dyDescent="0.3">
      <c r="B456">
        <v>455</v>
      </c>
      <c r="C456" s="13">
        <f>'Table 18'!A15</f>
        <v>14</v>
      </c>
      <c r="D456" t="str">
        <f>'Table 18'!C15</f>
        <v>GUTIERREZ Erick</v>
      </c>
      <c r="E456">
        <f>IF(DAY('Table 18'!I15)&lt;10,"0"&amp;DAY('Table 18'!I15),DAY('Table 18'!I15))</f>
        <v>15</v>
      </c>
      <c r="F456" t="str">
        <f>IF(MONTH('Table 18'!I15)&lt;10,"0"&amp;MONTH('Table 18'!I15),MONTH('Table 18'!I15))</f>
        <v>06</v>
      </c>
      <c r="G456">
        <f>YEAR('Table 18'!I15)</f>
        <v>1995</v>
      </c>
      <c r="H456" t="str">
        <f t="shared" si="30"/>
        <v>1995-06-15</v>
      </c>
      <c r="I456" t="str">
        <f>'Table 18'!B15</f>
        <v>MF</v>
      </c>
      <c r="J456">
        <f t="shared" si="29"/>
        <v>3</v>
      </c>
      <c r="K456">
        <v>18</v>
      </c>
      <c r="L456" t="str">
        <f>VLOOKUP(K456,Seleções!$A$1:$B$33,2,0)</f>
        <v>Mexico</v>
      </c>
      <c r="N456" t="str">
        <f t="shared" si="31"/>
        <v>INSERT INTO Jogador VALUES(455,14,'GUTIERREZ Erick','1995-06-15',3,18);</v>
      </c>
    </row>
    <row r="457" spans="2:14" x14ac:dyDescent="0.3">
      <c r="B457">
        <v>456</v>
      </c>
      <c r="C457" s="13">
        <f>'Table 18'!A16</f>
        <v>15</v>
      </c>
      <c r="D457" t="str">
        <f>'Table 18'!C16</f>
        <v>MORENO Hector</v>
      </c>
      <c r="E457">
        <f>IF(DAY('Table 18'!I16)&lt;10,"0"&amp;DAY('Table 18'!I16),DAY('Table 18'!I16))</f>
        <v>17</v>
      </c>
      <c r="F457" t="str">
        <f>IF(MONTH('Table 18'!I16)&lt;10,"0"&amp;MONTH('Table 18'!I16),MONTH('Table 18'!I16))</f>
        <v>01</v>
      </c>
      <c r="G457">
        <f>YEAR('Table 18'!I16)</f>
        <v>1988</v>
      </c>
      <c r="H457" t="str">
        <f t="shared" si="30"/>
        <v>1988-01-17</v>
      </c>
      <c r="I457" t="str">
        <f>'Table 18'!B16</f>
        <v>DF</v>
      </c>
      <c r="J457">
        <f t="shared" si="29"/>
        <v>2</v>
      </c>
      <c r="K457">
        <v>18</v>
      </c>
      <c r="L457" t="str">
        <f>VLOOKUP(K457,Seleções!$A$1:$B$33,2,0)</f>
        <v>Mexico</v>
      </c>
      <c r="N457" t="str">
        <f t="shared" si="31"/>
        <v>INSERT INTO Jogador VALUES(456,15,'MORENO Hector','1988-01-17',2,18);</v>
      </c>
    </row>
    <row r="458" spans="2:14" x14ac:dyDescent="0.3">
      <c r="B458">
        <v>457</v>
      </c>
      <c r="C458" s="13">
        <f>'Table 18'!A17</f>
        <v>16</v>
      </c>
      <c r="D458" t="str">
        <f>'Table 18'!C17</f>
        <v>HERRERA Hector</v>
      </c>
      <c r="E458">
        <f>IF(DAY('Table 18'!I17)&lt;10,"0"&amp;DAY('Table 18'!I17),DAY('Table 18'!I17))</f>
        <v>19</v>
      </c>
      <c r="F458" t="str">
        <f>IF(MONTH('Table 18'!I17)&lt;10,"0"&amp;MONTH('Table 18'!I17),MONTH('Table 18'!I17))</f>
        <v>04</v>
      </c>
      <c r="G458">
        <f>YEAR('Table 18'!I17)</f>
        <v>1990</v>
      </c>
      <c r="H458" t="str">
        <f t="shared" si="30"/>
        <v>1990-04-19</v>
      </c>
      <c r="I458" t="str">
        <f>'Table 18'!B17</f>
        <v>MF</v>
      </c>
      <c r="J458">
        <f t="shared" si="29"/>
        <v>3</v>
      </c>
      <c r="K458">
        <v>18</v>
      </c>
      <c r="L458" t="str">
        <f>VLOOKUP(K458,Seleções!$A$1:$B$33,2,0)</f>
        <v>Mexico</v>
      </c>
      <c r="N458" t="str">
        <f t="shared" si="31"/>
        <v>INSERT INTO Jogador VALUES(457,16,'HERRERA Hector','1990-04-19',3,18);</v>
      </c>
    </row>
    <row r="459" spans="2:14" x14ac:dyDescent="0.3">
      <c r="B459">
        <v>458</v>
      </c>
      <c r="C459" s="13">
        <f>'Table 18'!A18</f>
        <v>17</v>
      </c>
      <c r="D459" t="str">
        <f>'Table 18'!C18</f>
        <v>PINEDA Orbelin</v>
      </c>
      <c r="E459">
        <f>IF(DAY('Table 18'!I18)&lt;10,"0"&amp;DAY('Table 18'!I18),DAY('Table 18'!I18))</f>
        <v>24</v>
      </c>
      <c r="F459" t="str">
        <f>IF(MONTH('Table 18'!I18)&lt;10,"0"&amp;MONTH('Table 18'!I18),MONTH('Table 18'!I18))</f>
        <v>03</v>
      </c>
      <c r="G459">
        <f>YEAR('Table 18'!I18)</f>
        <v>1996</v>
      </c>
      <c r="H459" t="str">
        <f t="shared" si="30"/>
        <v>1996-03-24</v>
      </c>
      <c r="I459" t="str">
        <f>'Table 18'!B18</f>
        <v>FW</v>
      </c>
      <c r="J459">
        <f t="shared" si="29"/>
        <v>4</v>
      </c>
      <c r="K459">
        <v>18</v>
      </c>
      <c r="L459" t="str">
        <f>VLOOKUP(K459,Seleções!$A$1:$B$33,2,0)</f>
        <v>Mexico</v>
      </c>
      <c r="N459" t="str">
        <f t="shared" si="31"/>
        <v>INSERT INTO Jogador VALUES(458,17,'PINEDA Orbelin','1996-03-24',4,18);</v>
      </c>
    </row>
    <row r="460" spans="2:14" x14ac:dyDescent="0.3">
      <c r="B460">
        <v>459</v>
      </c>
      <c r="C460" s="13">
        <f>'Table 18'!A19</f>
        <v>18</v>
      </c>
      <c r="D460" t="str">
        <f>'Table 18'!C19</f>
        <v>GUARDADO Andres</v>
      </c>
      <c r="E460">
        <f>IF(DAY('Table 18'!I19)&lt;10,"0"&amp;DAY('Table 18'!I19),DAY('Table 18'!I19))</f>
        <v>28</v>
      </c>
      <c r="F460" t="str">
        <f>IF(MONTH('Table 18'!I19)&lt;10,"0"&amp;MONTH('Table 18'!I19),MONTH('Table 18'!I19))</f>
        <v>09</v>
      </c>
      <c r="G460">
        <f>YEAR('Table 18'!I19)</f>
        <v>1986</v>
      </c>
      <c r="H460" t="str">
        <f t="shared" si="30"/>
        <v>1986-09-28</v>
      </c>
      <c r="I460" t="str">
        <f>'Table 18'!B19</f>
        <v>MF</v>
      </c>
      <c r="J460">
        <f t="shared" si="29"/>
        <v>3</v>
      </c>
      <c r="K460">
        <v>18</v>
      </c>
      <c r="L460" t="str">
        <f>VLOOKUP(K460,Seleções!$A$1:$B$33,2,0)</f>
        <v>Mexico</v>
      </c>
      <c r="N460" t="str">
        <f t="shared" si="31"/>
        <v>INSERT INTO Jogador VALUES(459,18,'GUARDADO Andres','1986-09-28',3,18);</v>
      </c>
    </row>
    <row r="461" spans="2:14" x14ac:dyDescent="0.3">
      <c r="B461">
        <v>460</v>
      </c>
      <c r="C461" s="13">
        <f>'Table 18'!A20</f>
        <v>19</v>
      </c>
      <c r="D461" t="str">
        <f>'Table 18'!C20</f>
        <v>SANCHEZ Jorge</v>
      </c>
      <c r="E461">
        <f>IF(DAY('Table 18'!I20)&lt;10,"0"&amp;DAY('Table 18'!I20),DAY('Table 18'!I20))</f>
        <v>10</v>
      </c>
      <c r="F461">
        <f>IF(MONTH('Table 18'!I20)&lt;10,"0"&amp;MONTH('Table 18'!I20),MONTH('Table 18'!I20))</f>
        <v>12</v>
      </c>
      <c r="G461">
        <f>YEAR('Table 18'!I20)</f>
        <v>1997</v>
      </c>
      <c r="H461" t="str">
        <f t="shared" si="30"/>
        <v>1997-12-10</v>
      </c>
      <c r="I461" t="str">
        <f>'Table 18'!B20</f>
        <v>DF</v>
      </c>
      <c r="J461">
        <f t="shared" si="29"/>
        <v>2</v>
      </c>
      <c r="K461">
        <v>18</v>
      </c>
      <c r="L461" t="str">
        <f>VLOOKUP(K461,Seleções!$A$1:$B$33,2,0)</f>
        <v>Mexico</v>
      </c>
      <c r="N461" t="str">
        <f t="shared" si="31"/>
        <v>INSERT INTO Jogador VALUES(460,19,'SANCHEZ Jorge','1997-12-10',2,18);</v>
      </c>
    </row>
    <row r="462" spans="2:14" x14ac:dyDescent="0.3">
      <c r="B462">
        <v>461</v>
      </c>
      <c r="C462" s="13">
        <f>'Table 18'!A21</f>
        <v>20</v>
      </c>
      <c r="D462" t="str">
        <f>'Table 18'!C21</f>
        <v>MARTIN Henry</v>
      </c>
      <c r="E462">
        <f>IF(DAY('Table 18'!I21)&lt;10,"0"&amp;DAY('Table 18'!I21),DAY('Table 18'!I21))</f>
        <v>18</v>
      </c>
      <c r="F462">
        <f>IF(MONTH('Table 18'!I21)&lt;10,"0"&amp;MONTH('Table 18'!I21),MONTH('Table 18'!I21))</f>
        <v>11</v>
      </c>
      <c r="G462">
        <f>YEAR('Table 18'!I21)</f>
        <v>1992</v>
      </c>
      <c r="H462" t="str">
        <f t="shared" si="30"/>
        <v>1992-11-18</v>
      </c>
      <c r="I462" t="str">
        <f>'Table 18'!B21</f>
        <v>FW</v>
      </c>
      <c r="J462">
        <f t="shared" si="29"/>
        <v>4</v>
      </c>
      <c r="K462">
        <v>18</v>
      </c>
      <c r="L462" t="str">
        <f>VLOOKUP(K462,Seleções!$A$1:$B$33,2,0)</f>
        <v>Mexico</v>
      </c>
      <c r="N462" t="str">
        <f t="shared" si="31"/>
        <v>INSERT INTO Jogador VALUES(461,20,'MARTIN Henry','1992-11-18',4,18);</v>
      </c>
    </row>
    <row r="463" spans="2:14" x14ac:dyDescent="0.3">
      <c r="B463">
        <v>462</v>
      </c>
      <c r="C463" s="13">
        <f>'Table 18'!A22</f>
        <v>21</v>
      </c>
      <c r="D463" t="str">
        <f>'Table 18'!C22</f>
        <v>ANTUNA Uriel</v>
      </c>
      <c r="E463">
        <f>IF(DAY('Table 18'!I22)&lt;10,"0"&amp;DAY('Table 18'!I22),DAY('Table 18'!I22))</f>
        <v>21</v>
      </c>
      <c r="F463" t="str">
        <f>IF(MONTH('Table 18'!I22)&lt;10,"0"&amp;MONTH('Table 18'!I22),MONTH('Table 18'!I22))</f>
        <v>08</v>
      </c>
      <c r="G463">
        <f>YEAR('Table 18'!I22)</f>
        <v>1997</v>
      </c>
      <c r="H463" t="str">
        <f t="shared" si="30"/>
        <v>1997-08-21</v>
      </c>
      <c r="I463" t="str">
        <f>'Table 18'!B22</f>
        <v>FW</v>
      </c>
      <c r="J463">
        <f t="shared" si="29"/>
        <v>4</v>
      </c>
      <c r="K463">
        <v>18</v>
      </c>
      <c r="L463" t="str">
        <f>VLOOKUP(K463,Seleções!$A$1:$B$33,2,0)</f>
        <v>Mexico</v>
      </c>
      <c r="N463" t="str">
        <f t="shared" si="31"/>
        <v>INSERT INTO Jogador VALUES(462,21,'ANTUNA Uriel','1997-08-21',4,18);</v>
      </c>
    </row>
    <row r="464" spans="2:14" x14ac:dyDescent="0.3">
      <c r="B464">
        <v>463</v>
      </c>
      <c r="C464" s="13">
        <f>'Table 18'!A23</f>
        <v>22</v>
      </c>
      <c r="D464" t="str">
        <f>'Table 18'!C23</f>
        <v>LOZANO Hirving</v>
      </c>
      <c r="E464">
        <f>IF(DAY('Table 18'!I23)&lt;10,"0"&amp;DAY('Table 18'!I23),DAY('Table 18'!I23))</f>
        <v>30</v>
      </c>
      <c r="F464" t="str">
        <f>IF(MONTH('Table 18'!I23)&lt;10,"0"&amp;MONTH('Table 18'!I23),MONTH('Table 18'!I23))</f>
        <v>07</v>
      </c>
      <c r="G464">
        <f>YEAR('Table 18'!I23)</f>
        <v>1995</v>
      </c>
      <c r="H464" t="str">
        <f t="shared" si="30"/>
        <v>1995-07-30</v>
      </c>
      <c r="I464" t="str">
        <f>'Table 18'!B23</f>
        <v>FW</v>
      </c>
      <c r="J464">
        <f t="shared" si="29"/>
        <v>4</v>
      </c>
      <c r="K464">
        <v>18</v>
      </c>
      <c r="L464" t="str">
        <f>VLOOKUP(K464,Seleções!$A$1:$B$33,2,0)</f>
        <v>Mexico</v>
      </c>
      <c r="N464" t="str">
        <f t="shared" si="31"/>
        <v>INSERT INTO Jogador VALUES(463,22,'LOZANO Hirving','1995-07-30',4,18);</v>
      </c>
    </row>
    <row r="465" spans="2:14" x14ac:dyDescent="0.3">
      <c r="B465">
        <v>464</v>
      </c>
      <c r="C465" s="13">
        <f>'Table 18'!A24</f>
        <v>23</v>
      </c>
      <c r="D465" t="str">
        <f>'Table 18'!C24</f>
        <v>GALLARDO Jesus</v>
      </c>
      <c r="E465">
        <f>IF(DAY('Table 18'!I24)&lt;10,"0"&amp;DAY('Table 18'!I24),DAY('Table 18'!I24))</f>
        <v>15</v>
      </c>
      <c r="F465" t="str">
        <f>IF(MONTH('Table 18'!I24)&lt;10,"0"&amp;MONTH('Table 18'!I24),MONTH('Table 18'!I24))</f>
        <v>08</v>
      </c>
      <c r="G465">
        <f>YEAR('Table 18'!I24)</f>
        <v>1994</v>
      </c>
      <c r="H465" t="str">
        <f t="shared" si="30"/>
        <v>1994-08-15</v>
      </c>
      <c r="I465" t="str">
        <f>'Table 18'!B24</f>
        <v>DF</v>
      </c>
      <c r="J465">
        <f t="shared" si="29"/>
        <v>2</v>
      </c>
      <c r="K465">
        <v>18</v>
      </c>
      <c r="L465" t="str">
        <f>VLOOKUP(K465,Seleções!$A$1:$B$33,2,0)</f>
        <v>Mexico</v>
      </c>
      <c r="N465" t="str">
        <f t="shared" si="31"/>
        <v>INSERT INTO Jogador VALUES(464,23,'GALLARDO Jesus','1994-08-15',2,18);</v>
      </c>
    </row>
    <row r="466" spans="2:14" x14ac:dyDescent="0.3">
      <c r="B466">
        <v>465</v>
      </c>
      <c r="C466" s="13">
        <f>'Table 18'!A25</f>
        <v>24</v>
      </c>
      <c r="D466" t="str">
        <f>'Table 18'!C25</f>
        <v>CHAVEZ Luis</v>
      </c>
      <c r="E466">
        <f>IF(DAY('Table 18'!I25)&lt;10,"0"&amp;DAY('Table 18'!I25),DAY('Table 18'!I25))</f>
        <v>15</v>
      </c>
      <c r="F466" t="str">
        <f>IF(MONTH('Table 18'!I25)&lt;10,"0"&amp;MONTH('Table 18'!I25),MONTH('Table 18'!I25))</f>
        <v>01</v>
      </c>
      <c r="G466">
        <f>YEAR('Table 18'!I25)</f>
        <v>1996</v>
      </c>
      <c r="H466" t="str">
        <f t="shared" si="30"/>
        <v>1996-01-15</v>
      </c>
      <c r="I466" t="str">
        <f>'Table 18'!B25</f>
        <v>MF</v>
      </c>
      <c r="J466">
        <f t="shared" si="29"/>
        <v>3</v>
      </c>
      <c r="K466">
        <v>18</v>
      </c>
      <c r="L466" t="str">
        <f>VLOOKUP(K466,Seleções!$A$1:$B$33,2,0)</f>
        <v>Mexico</v>
      </c>
      <c r="N466" t="str">
        <f t="shared" si="31"/>
        <v>INSERT INTO Jogador VALUES(465,24,'CHAVEZ Luis','1996-01-15',3,18);</v>
      </c>
    </row>
    <row r="467" spans="2:14" x14ac:dyDescent="0.3">
      <c r="B467">
        <v>466</v>
      </c>
      <c r="C467" s="13">
        <f>'Table 18'!A26</f>
        <v>25</v>
      </c>
      <c r="D467" t="str">
        <f>'Table 18'!C26</f>
        <v>ALVARADO Roberto</v>
      </c>
      <c r="E467" t="str">
        <f>IF(DAY('Table 18'!I26)&lt;10,"0"&amp;DAY('Table 18'!I26),DAY('Table 18'!I26))</f>
        <v>07</v>
      </c>
      <c r="F467" t="str">
        <f>IF(MONTH('Table 18'!I26)&lt;10,"0"&amp;MONTH('Table 18'!I26),MONTH('Table 18'!I26))</f>
        <v>09</v>
      </c>
      <c r="G467">
        <f>YEAR('Table 18'!I26)</f>
        <v>1998</v>
      </c>
      <c r="H467" t="str">
        <f t="shared" si="30"/>
        <v>1998-09-07</v>
      </c>
      <c r="I467" t="str">
        <f>'Table 18'!B26</f>
        <v>FW</v>
      </c>
      <c r="J467">
        <f t="shared" ref="J467:J468" si="32">IF(I467="GK",1,IF(I467="DF",2,IF(I467="MF",3,IF(I467="FW",4,0))))</f>
        <v>4</v>
      </c>
      <c r="K467">
        <v>18</v>
      </c>
      <c r="L467" t="str">
        <f>VLOOKUP(K467,Seleções!$A$1:$B$33,2,0)</f>
        <v>Mexico</v>
      </c>
      <c r="N467" t="str">
        <f t="shared" si="31"/>
        <v>INSERT INTO Jogador VALUES(466,25,'ALVARADO Roberto','1998-09-07',4,18);</v>
      </c>
    </row>
    <row r="468" spans="2:14" x14ac:dyDescent="0.3">
      <c r="B468">
        <v>467</v>
      </c>
      <c r="C468" s="13">
        <f>'Table 18'!A27</f>
        <v>26</v>
      </c>
      <c r="D468" t="str">
        <f>'Table 18'!C27</f>
        <v>ALVAREZ Kevin</v>
      </c>
      <c r="E468">
        <f>IF(DAY('Table 18'!I27)&lt;10,"0"&amp;DAY('Table 18'!I27),DAY('Table 18'!I27))</f>
        <v>15</v>
      </c>
      <c r="F468" t="str">
        <f>IF(MONTH('Table 18'!I27)&lt;10,"0"&amp;MONTH('Table 18'!I27),MONTH('Table 18'!I27))</f>
        <v>01</v>
      </c>
      <c r="G468">
        <f>YEAR('Table 18'!I27)</f>
        <v>1999</v>
      </c>
      <c r="H468" t="str">
        <f t="shared" si="30"/>
        <v>1999-01-15</v>
      </c>
      <c r="I468" t="str">
        <f>'Table 18'!B27</f>
        <v>DF</v>
      </c>
      <c r="J468">
        <f t="shared" si="32"/>
        <v>2</v>
      </c>
      <c r="K468">
        <v>18</v>
      </c>
      <c r="L468" t="str">
        <f>VLOOKUP(K468,Seleções!$A$1:$B$33,2,0)</f>
        <v>Mexico</v>
      </c>
      <c r="N468" t="str">
        <f t="shared" si="31"/>
        <v>INSERT INTO Jogador VALUES(467,26,'ALVAREZ Kevin','1999-01-15',2,18);</v>
      </c>
    </row>
    <row r="469" spans="2:14" x14ac:dyDescent="0.3">
      <c r="B469">
        <v>468</v>
      </c>
      <c r="C469" s="13">
        <f>'Table 19'!A2</f>
        <v>1</v>
      </c>
      <c r="D469" t="str">
        <f>'Table 19'!C2</f>
        <v>BOUNOU Yassine</v>
      </c>
      <c r="E469" t="str">
        <f>IF(DAY('Table 19'!J2)&lt;10,"0"&amp;DAY('Table 19'!J2),DAY('Table 19'!J2))</f>
        <v>05</v>
      </c>
      <c r="F469" t="str">
        <f>IF(MONTH('Table 19'!J2)&lt;10,"0"&amp;MONTH('Table 19'!J2),MONTH('Table 19'!J2))</f>
        <v>04</v>
      </c>
      <c r="G469">
        <f>YEAR('Table 19'!J2)</f>
        <v>1991</v>
      </c>
      <c r="H469" t="str">
        <f t="shared" si="30"/>
        <v>1991-04-05</v>
      </c>
      <c r="I469" s="13" t="str">
        <f>'Table 19'!B2</f>
        <v>GK</v>
      </c>
      <c r="J469">
        <f t="shared" ref="J469:J495" si="33">IF(I469="GK",1,IF(I469="DF",2,IF(I469="MF",3,IF(I469="FW",4,0))))</f>
        <v>1</v>
      </c>
      <c r="K469">
        <v>19</v>
      </c>
      <c r="L469" t="str">
        <f>VLOOKUP(K469,Seleções!$A$1:$B$33,2,0)</f>
        <v>MoroCco</v>
      </c>
      <c r="N469" t="str">
        <f t="shared" si="31"/>
        <v>INSERT INTO Jogador VALUES(468,1,'BOUNOU Yassine','1991-04-05',1,19);</v>
      </c>
    </row>
    <row r="470" spans="2:14" x14ac:dyDescent="0.3">
      <c r="B470">
        <v>469</v>
      </c>
      <c r="C470" s="13">
        <f>'Table 19'!A3</f>
        <v>2</v>
      </c>
      <c r="D470" t="str">
        <f>'Table 19'!C3</f>
        <v>HAKIMI Achraf</v>
      </c>
      <c r="E470" t="str">
        <f>IF(DAY('Table 19'!J3)&lt;10,"0"&amp;DAY('Table 19'!J3),DAY('Table 19'!J3))</f>
        <v>04</v>
      </c>
      <c r="F470">
        <f>IF(MONTH('Table 19'!J3)&lt;10,"0"&amp;MONTH('Table 19'!J3),MONTH('Table 19'!J3))</f>
        <v>11</v>
      </c>
      <c r="G470">
        <f>YEAR('Table 19'!J3)</f>
        <v>1998</v>
      </c>
      <c r="H470" t="str">
        <f t="shared" si="30"/>
        <v>1998-11-04</v>
      </c>
      <c r="I470" s="13" t="str">
        <f>'Table 19'!B3</f>
        <v>DF</v>
      </c>
      <c r="J470">
        <f t="shared" si="33"/>
        <v>2</v>
      </c>
      <c r="K470">
        <v>19</v>
      </c>
      <c r="L470" t="str">
        <f>VLOOKUP(K470,Seleções!$A$1:$B$33,2,0)</f>
        <v>MoroCco</v>
      </c>
      <c r="N470" t="str">
        <f t="shared" si="31"/>
        <v>INSERT INTO Jogador VALUES(469,2,'HAKIMI Achraf','1998-11-04',2,19);</v>
      </c>
    </row>
    <row r="471" spans="2:14" x14ac:dyDescent="0.3">
      <c r="B471">
        <v>470</v>
      </c>
      <c r="C471" s="13">
        <f>'Table 19'!A4</f>
        <v>3</v>
      </c>
      <c r="D471" t="str">
        <f>'Table 19'!C4</f>
        <v>MAZRAOUI Noussair</v>
      </c>
      <c r="E471">
        <f>IF(DAY('Table 19'!J4)&lt;10,"0"&amp;DAY('Table 19'!J4),DAY('Table 19'!J4))</f>
        <v>14</v>
      </c>
      <c r="F471">
        <f>IF(MONTH('Table 19'!J4)&lt;10,"0"&amp;MONTH('Table 19'!J4),MONTH('Table 19'!J4))</f>
        <v>11</v>
      </c>
      <c r="G471">
        <f>YEAR('Table 19'!J4)</f>
        <v>1997</v>
      </c>
      <c r="H471" t="str">
        <f t="shared" si="30"/>
        <v>1997-11-14</v>
      </c>
      <c r="I471" s="13" t="str">
        <f>'Table 19'!B4</f>
        <v>DF</v>
      </c>
      <c r="J471">
        <f t="shared" si="33"/>
        <v>2</v>
      </c>
      <c r="K471">
        <v>19</v>
      </c>
      <c r="L471" t="str">
        <f>VLOOKUP(K471,Seleções!$A$1:$B$33,2,0)</f>
        <v>MoroCco</v>
      </c>
      <c r="N471" t="str">
        <f t="shared" si="31"/>
        <v>INSERT INTO Jogador VALUES(470,3,'MAZRAOUI Noussair','1997-11-14',2,19);</v>
      </c>
    </row>
    <row r="472" spans="2:14" x14ac:dyDescent="0.3">
      <c r="B472">
        <v>471</v>
      </c>
      <c r="C472" s="13">
        <f>'Table 19'!A5</f>
        <v>4</v>
      </c>
      <c r="D472" t="str">
        <f>'Table 19'!C5</f>
        <v>AMRABAT Sofyan</v>
      </c>
      <c r="E472">
        <f>IF(DAY('Table 19'!J5)&lt;10,"0"&amp;DAY('Table 19'!J5),DAY('Table 19'!J5))</f>
        <v>21</v>
      </c>
      <c r="F472" t="str">
        <f>IF(MONTH('Table 19'!J5)&lt;10,"0"&amp;MONTH('Table 19'!J5),MONTH('Table 19'!J5))</f>
        <v>08</v>
      </c>
      <c r="G472">
        <f>YEAR('Table 19'!J5)</f>
        <v>1996</v>
      </c>
      <c r="H472" t="str">
        <f t="shared" si="30"/>
        <v>1996-08-21</v>
      </c>
      <c r="I472" s="13" t="str">
        <f>'Table 19'!B5</f>
        <v>MF</v>
      </c>
      <c r="J472">
        <f t="shared" si="33"/>
        <v>3</v>
      </c>
      <c r="K472">
        <v>19</v>
      </c>
      <c r="L472" t="str">
        <f>VLOOKUP(K472,Seleções!$A$1:$B$33,2,0)</f>
        <v>MoroCco</v>
      </c>
      <c r="N472" t="str">
        <f t="shared" si="31"/>
        <v>INSERT INTO Jogador VALUES(471,4,'AMRABAT Sofyan','1996-08-21',3,19);</v>
      </c>
    </row>
    <row r="473" spans="2:14" x14ac:dyDescent="0.3">
      <c r="B473">
        <v>472</v>
      </c>
      <c r="C473" s="13">
        <f>'Table 19'!A6</f>
        <v>5</v>
      </c>
      <c r="D473" t="str">
        <f>'Table 19'!C6</f>
        <v>AGUERD Nayef</v>
      </c>
      <c r="E473">
        <f>IF(DAY('Table 19'!J6)&lt;10,"0"&amp;DAY('Table 19'!J6),DAY('Table 19'!J6))</f>
        <v>30</v>
      </c>
      <c r="F473" t="str">
        <f>IF(MONTH('Table 19'!J6)&lt;10,"0"&amp;MONTH('Table 19'!J6),MONTH('Table 19'!J6))</f>
        <v>03</v>
      </c>
      <c r="G473">
        <f>YEAR('Table 19'!J6)</f>
        <v>1996</v>
      </c>
      <c r="H473" t="str">
        <f t="shared" si="30"/>
        <v>1996-03-30</v>
      </c>
      <c r="I473" s="13" t="str">
        <f>'Table 19'!B6</f>
        <v>DF</v>
      </c>
      <c r="J473">
        <f t="shared" si="33"/>
        <v>2</v>
      </c>
      <c r="K473">
        <v>19</v>
      </c>
      <c r="L473" t="str">
        <f>VLOOKUP(K473,Seleções!$A$1:$B$33,2,0)</f>
        <v>MoroCco</v>
      </c>
      <c r="N473" t="str">
        <f t="shared" si="31"/>
        <v>INSERT INTO Jogador VALUES(472,5,'AGUERD Nayef','1996-03-30',2,19);</v>
      </c>
    </row>
    <row r="474" spans="2:14" x14ac:dyDescent="0.3">
      <c r="B474">
        <v>473</v>
      </c>
      <c r="C474" s="13">
        <f>'Table 19'!A7</f>
        <v>6</v>
      </c>
      <c r="D474" t="str">
        <f>'Table 19'!C7</f>
        <v>SAISS Romain</v>
      </c>
      <c r="E474">
        <f>IF(DAY('Table 19'!J7)&lt;10,"0"&amp;DAY('Table 19'!J7),DAY('Table 19'!J7))</f>
        <v>26</v>
      </c>
      <c r="F474" t="str">
        <f>IF(MONTH('Table 19'!J7)&lt;10,"0"&amp;MONTH('Table 19'!J7),MONTH('Table 19'!J7))</f>
        <v>03</v>
      </c>
      <c r="G474">
        <f>YEAR('Table 19'!J7)</f>
        <v>1990</v>
      </c>
      <c r="H474" t="str">
        <f t="shared" si="30"/>
        <v>1990-03-26</v>
      </c>
      <c r="I474" s="13" t="str">
        <f>'Table 19'!B7</f>
        <v>DF</v>
      </c>
      <c r="J474">
        <f t="shared" si="33"/>
        <v>2</v>
      </c>
      <c r="K474">
        <v>19</v>
      </c>
      <c r="L474" t="str">
        <f>VLOOKUP(K474,Seleções!$A$1:$B$33,2,0)</f>
        <v>MoroCco</v>
      </c>
      <c r="N474" t="str">
        <f t="shared" si="31"/>
        <v>INSERT INTO Jogador VALUES(473,6,'SAISS Romain','1990-03-26',2,19);</v>
      </c>
    </row>
    <row r="475" spans="2:14" x14ac:dyDescent="0.3">
      <c r="B475">
        <v>474</v>
      </c>
      <c r="C475" s="13">
        <f>'Table 19'!A8</f>
        <v>7</v>
      </c>
      <c r="D475" t="str">
        <f>'Table 19'!C8</f>
        <v>ZIYECH Hakim</v>
      </c>
      <c r="E475">
        <f>IF(DAY('Table 19'!J8)&lt;10,"0"&amp;DAY('Table 19'!J8),DAY('Table 19'!J8))</f>
        <v>19</v>
      </c>
      <c r="F475" t="str">
        <f>IF(MONTH('Table 19'!J8)&lt;10,"0"&amp;MONTH('Table 19'!J8),MONTH('Table 19'!J8))</f>
        <v>03</v>
      </c>
      <c r="G475">
        <f>YEAR('Table 19'!J8)</f>
        <v>1993</v>
      </c>
      <c r="H475" t="str">
        <f t="shared" si="30"/>
        <v>1993-03-19</v>
      </c>
      <c r="I475" s="13" t="str">
        <f>'Table 19'!B8</f>
        <v>MF</v>
      </c>
      <c r="J475">
        <f t="shared" si="33"/>
        <v>3</v>
      </c>
      <c r="K475">
        <v>19</v>
      </c>
      <c r="L475" t="str">
        <f>VLOOKUP(K475,Seleções!$A$1:$B$33,2,0)</f>
        <v>MoroCco</v>
      </c>
      <c r="N475" t="str">
        <f t="shared" si="31"/>
        <v>INSERT INTO Jogador VALUES(474,7,'ZIYECH Hakim','1993-03-19',3,19);</v>
      </c>
    </row>
    <row r="476" spans="2:14" x14ac:dyDescent="0.3">
      <c r="B476">
        <v>475</v>
      </c>
      <c r="C476" s="13">
        <f>'Table 19'!A9</f>
        <v>8</v>
      </c>
      <c r="D476" t="str">
        <f>'Table 19'!C9</f>
        <v>OUNAHI Azzedine</v>
      </c>
      <c r="E476">
        <f>IF(DAY('Table 19'!J9)&lt;10,"0"&amp;DAY('Table 19'!J9),DAY('Table 19'!J9))</f>
        <v>19</v>
      </c>
      <c r="F476" t="str">
        <f>IF(MONTH('Table 19'!J9)&lt;10,"0"&amp;MONTH('Table 19'!J9),MONTH('Table 19'!J9))</f>
        <v>04</v>
      </c>
      <c r="G476">
        <f>YEAR('Table 19'!J9)</f>
        <v>2000</v>
      </c>
      <c r="H476" t="str">
        <f t="shared" si="30"/>
        <v>2000-04-19</v>
      </c>
      <c r="I476" s="13" t="str">
        <f>'Table 19'!B9</f>
        <v>MF</v>
      </c>
      <c r="J476">
        <f t="shared" si="33"/>
        <v>3</v>
      </c>
      <c r="K476">
        <v>19</v>
      </c>
      <c r="L476" t="str">
        <f>VLOOKUP(K476,Seleções!$A$1:$B$33,2,0)</f>
        <v>MoroCco</v>
      </c>
      <c r="N476" t="str">
        <f t="shared" si="31"/>
        <v>INSERT INTO Jogador VALUES(475,8,'OUNAHI Azzedine','2000-04-19',3,19);</v>
      </c>
    </row>
    <row r="477" spans="2:14" x14ac:dyDescent="0.3">
      <c r="B477">
        <v>476</v>
      </c>
      <c r="C477" s="13">
        <f>'Table 19'!A10</f>
        <v>9</v>
      </c>
      <c r="D477" t="str">
        <f>'Table 19'!C10</f>
        <v>HAMDALLAH Abderrazak</v>
      </c>
      <c r="E477">
        <f>IF(DAY('Table 19'!J10)&lt;10,"0"&amp;DAY('Table 19'!J10),DAY('Table 19'!J10))</f>
        <v>17</v>
      </c>
      <c r="F477">
        <f>IF(MONTH('Table 19'!J10)&lt;10,"0"&amp;MONTH('Table 19'!J10),MONTH('Table 19'!J10))</f>
        <v>12</v>
      </c>
      <c r="G477">
        <f>YEAR('Table 19'!J10)</f>
        <v>1990</v>
      </c>
      <c r="H477" t="str">
        <f t="shared" si="30"/>
        <v>1990-12-17</v>
      </c>
      <c r="I477" s="13" t="str">
        <f>'Table 19'!B10</f>
        <v>FW</v>
      </c>
      <c r="J477">
        <f t="shared" si="33"/>
        <v>4</v>
      </c>
      <c r="K477">
        <v>19</v>
      </c>
      <c r="L477" t="str">
        <f>VLOOKUP(K477,Seleções!$A$1:$B$33,2,0)</f>
        <v>MoroCco</v>
      </c>
      <c r="N477" t="str">
        <f t="shared" si="31"/>
        <v>INSERT INTO Jogador VALUES(476,9,'HAMDALLAH Abderrazak','1990-12-17',4,19);</v>
      </c>
    </row>
    <row r="478" spans="2:14" x14ac:dyDescent="0.3">
      <c r="B478">
        <v>477</v>
      </c>
      <c r="C478" s="13">
        <f>'Table 19'!A11</f>
        <v>10</v>
      </c>
      <c r="D478" t="str">
        <f>'Table 19'!C11</f>
        <v>ZAROURY Anass</v>
      </c>
      <c r="E478" t="str">
        <f>IF(DAY('Table 19'!J11)&lt;10,"0"&amp;DAY('Table 19'!J11),DAY('Table 19'!J11))</f>
        <v>07</v>
      </c>
      <c r="F478">
        <f>IF(MONTH('Table 19'!J11)&lt;10,"0"&amp;MONTH('Table 19'!J11),MONTH('Table 19'!J11))</f>
        <v>11</v>
      </c>
      <c r="G478">
        <f>YEAR('Table 19'!J11)</f>
        <v>2000</v>
      </c>
      <c r="H478" t="str">
        <f t="shared" si="30"/>
        <v>2000-11-07</v>
      </c>
      <c r="I478" s="13" t="str">
        <f>'Table 19'!B11</f>
        <v>MF</v>
      </c>
      <c r="J478">
        <f t="shared" si="33"/>
        <v>3</v>
      </c>
      <c r="K478">
        <v>19</v>
      </c>
      <c r="L478" t="str">
        <f>VLOOKUP(K478,Seleções!$A$1:$B$33,2,0)</f>
        <v>MoroCco</v>
      </c>
      <c r="N478" t="str">
        <f t="shared" si="31"/>
        <v>INSERT INTO Jogador VALUES(477,10,'ZAROURY Anass','2000-11-07',3,19);</v>
      </c>
    </row>
    <row r="479" spans="2:14" x14ac:dyDescent="0.3">
      <c r="B479">
        <v>478</v>
      </c>
      <c r="C479" s="13">
        <f>'Table 19'!A12</f>
        <v>11</v>
      </c>
      <c r="D479" t="str">
        <f>'Table 19'!C12</f>
        <v>SABIRI Abdelhamid</v>
      </c>
      <c r="E479">
        <f>IF(DAY('Table 19'!J12)&lt;10,"0"&amp;DAY('Table 19'!J12),DAY('Table 19'!J12))</f>
        <v>28</v>
      </c>
      <c r="F479">
        <f>IF(MONTH('Table 19'!J12)&lt;10,"0"&amp;MONTH('Table 19'!J12),MONTH('Table 19'!J12))</f>
        <v>11</v>
      </c>
      <c r="G479">
        <f>YEAR('Table 19'!J12)</f>
        <v>1996</v>
      </c>
      <c r="H479" t="str">
        <f t="shared" si="30"/>
        <v>1996-11-28</v>
      </c>
      <c r="I479" s="13" t="str">
        <f>'Table 19'!B12</f>
        <v>FW</v>
      </c>
      <c r="J479">
        <f t="shared" si="33"/>
        <v>4</v>
      </c>
      <c r="K479">
        <v>19</v>
      </c>
      <c r="L479" t="str">
        <f>VLOOKUP(K479,Seleções!$A$1:$B$33,2,0)</f>
        <v>MoroCco</v>
      </c>
      <c r="N479" t="str">
        <f t="shared" si="31"/>
        <v>INSERT INTO Jogador VALUES(478,11,'SABIRI Abdelhamid','1996-11-28',4,19);</v>
      </c>
    </row>
    <row r="480" spans="2:14" x14ac:dyDescent="0.3">
      <c r="B480">
        <v>479</v>
      </c>
      <c r="C480" s="13">
        <f>'Table 19'!A13</f>
        <v>12</v>
      </c>
      <c r="D480" t="str">
        <f>'Table 19'!C13</f>
        <v>EL KAJOUI Munir</v>
      </c>
      <c r="E480">
        <f>IF(DAY('Table 19'!J13)&lt;10,"0"&amp;DAY('Table 19'!J13),DAY('Table 19'!J13))</f>
        <v>10</v>
      </c>
      <c r="F480" t="str">
        <f>IF(MONTH('Table 19'!J13)&lt;10,"0"&amp;MONTH('Table 19'!J13),MONTH('Table 19'!J13))</f>
        <v>05</v>
      </c>
      <c r="G480">
        <f>YEAR('Table 19'!J13)</f>
        <v>1989</v>
      </c>
      <c r="H480" t="str">
        <f t="shared" si="30"/>
        <v>1989-05-10</v>
      </c>
      <c r="I480" s="13" t="str">
        <f>'Table 19'!B13</f>
        <v>GK</v>
      </c>
      <c r="J480">
        <f t="shared" si="33"/>
        <v>1</v>
      </c>
      <c r="K480">
        <v>19</v>
      </c>
      <c r="L480" t="str">
        <f>VLOOKUP(K480,Seleções!$A$1:$B$33,2,0)</f>
        <v>MoroCco</v>
      </c>
      <c r="N480" t="str">
        <f t="shared" si="31"/>
        <v>INSERT INTO Jogador VALUES(479,12,'EL KAJOUI Munir','1989-05-10',1,19);</v>
      </c>
    </row>
    <row r="481" spans="2:14" x14ac:dyDescent="0.3">
      <c r="B481">
        <v>480</v>
      </c>
      <c r="C481" s="13">
        <f>'Table 19'!A14</f>
        <v>13</v>
      </c>
      <c r="D481" t="str">
        <f>'Table 19'!C14</f>
        <v>CHAIR Ilias</v>
      </c>
      <c r="E481">
        <f>IF(DAY('Table 19'!J14)&lt;10,"0"&amp;DAY('Table 19'!J14),DAY('Table 19'!J14))</f>
        <v>30</v>
      </c>
      <c r="F481">
        <f>IF(MONTH('Table 19'!J14)&lt;10,"0"&amp;MONTH('Table 19'!J14),MONTH('Table 19'!J14))</f>
        <v>10</v>
      </c>
      <c r="G481">
        <f>YEAR('Table 19'!J14)</f>
        <v>1997</v>
      </c>
      <c r="H481" t="str">
        <f t="shared" si="30"/>
        <v>1997-10-30</v>
      </c>
      <c r="I481" s="13" t="str">
        <f>'Table 19'!B14</f>
        <v>MF</v>
      </c>
      <c r="J481">
        <f t="shared" si="33"/>
        <v>3</v>
      </c>
      <c r="K481">
        <v>19</v>
      </c>
      <c r="L481" t="str">
        <f>VLOOKUP(K481,Seleções!$A$1:$B$33,2,0)</f>
        <v>MoroCco</v>
      </c>
      <c r="N481" t="str">
        <f t="shared" si="31"/>
        <v>INSERT INTO Jogador VALUES(480,13,'CHAIR Ilias','1997-10-30',3,19);</v>
      </c>
    </row>
    <row r="482" spans="2:14" x14ac:dyDescent="0.3">
      <c r="B482">
        <v>481</v>
      </c>
      <c r="C482" s="13">
        <f>'Table 19'!A15</f>
        <v>14</v>
      </c>
      <c r="D482" t="str">
        <f>'Table 19'!C15</f>
        <v>ABOUKHLAL Zakaria</v>
      </c>
      <c r="E482">
        <f>IF(DAY('Table 19'!J15)&lt;10,"0"&amp;DAY('Table 19'!J15),DAY('Table 19'!J15))</f>
        <v>18</v>
      </c>
      <c r="F482" t="str">
        <f>IF(MONTH('Table 19'!J15)&lt;10,"0"&amp;MONTH('Table 19'!J15),MONTH('Table 19'!J15))</f>
        <v>02</v>
      </c>
      <c r="G482">
        <f>YEAR('Table 19'!J15)</f>
        <v>2000</v>
      </c>
      <c r="H482" t="str">
        <f t="shared" si="30"/>
        <v>2000-02-18</v>
      </c>
      <c r="I482" s="13" t="str">
        <f>'Table 19'!B15</f>
        <v>MF</v>
      </c>
      <c r="J482">
        <f t="shared" si="33"/>
        <v>3</v>
      </c>
      <c r="K482">
        <v>19</v>
      </c>
      <c r="L482" t="str">
        <f>VLOOKUP(K482,Seleções!$A$1:$B$33,2,0)</f>
        <v>MoroCco</v>
      </c>
      <c r="N482" t="str">
        <f t="shared" si="31"/>
        <v>INSERT INTO Jogador VALUES(481,14,'ABOUKHLAL Zakaria','2000-02-18',3,19);</v>
      </c>
    </row>
    <row r="483" spans="2:14" x14ac:dyDescent="0.3">
      <c r="B483">
        <v>482</v>
      </c>
      <c r="C483" s="13">
        <f>'Table 19'!A16</f>
        <v>15</v>
      </c>
      <c r="D483" t="str">
        <f>'Table 19'!C16</f>
        <v>AMALLAH Selim</v>
      </c>
      <c r="E483">
        <f>IF(DAY('Table 19'!J16)&lt;10,"0"&amp;DAY('Table 19'!J16),DAY('Table 19'!J16))</f>
        <v>15</v>
      </c>
      <c r="F483">
        <f>IF(MONTH('Table 19'!J16)&lt;10,"0"&amp;MONTH('Table 19'!J16),MONTH('Table 19'!J16))</f>
        <v>11</v>
      </c>
      <c r="G483">
        <f>YEAR('Table 19'!J16)</f>
        <v>1996</v>
      </c>
      <c r="H483" t="str">
        <f t="shared" si="30"/>
        <v>1996-11-15</v>
      </c>
      <c r="I483" s="13" t="str">
        <f>'Table 19'!B16</f>
        <v>MF</v>
      </c>
      <c r="J483">
        <f t="shared" si="33"/>
        <v>3</v>
      </c>
      <c r="K483">
        <v>19</v>
      </c>
      <c r="L483" t="str">
        <f>VLOOKUP(K483,Seleções!$A$1:$B$33,2,0)</f>
        <v>MoroCco</v>
      </c>
      <c r="N483" t="str">
        <f t="shared" si="31"/>
        <v>INSERT INTO Jogador VALUES(482,15,'AMALLAH Selim','1996-11-15',3,19);</v>
      </c>
    </row>
    <row r="484" spans="2:14" x14ac:dyDescent="0.3">
      <c r="B484">
        <v>483</v>
      </c>
      <c r="C484" s="13">
        <f>'Table 19'!A17</f>
        <v>16</v>
      </c>
      <c r="D484" t="str">
        <f>'Table 19'!C17</f>
        <v>EZ Abde</v>
      </c>
      <c r="E484">
        <f>IF(DAY('Table 19'!J17)&lt;10,"0"&amp;DAY('Table 19'!J17),DAY('Table 19'!J17))</f>
        <v>17</v>
      </c>
      <c r="F484">
        <f>IF(MONTH('Table 19'!J17)&lt;10,"0"&amp;MONTH('Table 19'!J17),MONTH('Table 19'!J17))</f>
        <v>12</v>
      </c>
      <c r="G484">
        <f>YEAR('Table 19'!J17)</f>
        <v>2001</v>
      </c>
      <c r="H484" t="str">
        <f t="shared" si="30"/>
        <v>2001-12-17</v>
      </c>
      <c r="I484" s="13" t="str">
        <f>'Table 19'!B17</f>
        <v>FW</v>
      </c>
      <c r="J484">
        <f t="shared" si="33"/>
        <v>4</v>
      </c>
      <c r="K484">
        <v>19</v>
      </c>
      <c r="L484" t="str">
        <f>VLOOKUP(K484,Seleções!$A$1:$B$33,2,0)</f>
        <v>MoroCco</v>
      </c>
      <c r="N484" t="str">
        <f t="shared" si="31"/>
        <v>INSERT INTO Jogador VALUES(483,16,'EZ Abde','2001-12-17',4,19);</v>
      </c>
    </row>
    <row r="485" spans="2:14" x14ac:dyDescent="0.3">
      <c r="B485">
        <v>484</v>
      </c>
      <c r="C485" s="13">
        <f>'Table 19'!A18</f>
        <v>17</v>
      </c>
      <c r="D485" t="str">
        <f>'Table 19'!C18</f>
        <v>BOUFAL Sofiane</v>
      </c>
      <c r="E485">
        <f>IF(DAY('Table 19'!J18)&lt;10,"0"&amp;DAY('Table 19'!J18),DAY('Table 19'!J18))</f>
        <v>17</v>
      </c>
      <c r="F485" t="str">
        <f>IF(MONTH('Table 19'!J18)&lt;10,"0"&amp;MONTH('Table 19'!J18),MONTH('Table 19'!J18))</f>
        <v>09</v>
      </c>
      <c r="G485">
        <f>YEAR('Table 19'!J18)</f>
        <v>1993</v>
      </c>
      <c r="H485" t="str">
        <f t="shared" si="30"/>
        <v>1993-09-17</v>
      </c>
      <c r="I485" s="13" t="str">
        <f>'Table 19'!B18</f>
        <v>MF</v>
      </c>
      <c r="J485">
        <f t="shared" si="33"/>
        <v>3</v>
      </c>
      <c r="K485">
        <v>19</v>
      </c>
      <c r="L485" t="str">
        <f>VLOOKUP(K485,Seleções!$A$1:$B$33,2,0)</f>
        <v>MoroCco</v>
      </c>
      <c r="N485" t="str">
        <f t="shared" si="31"/>
        <v>INSERT INTO Jogador VALUES(484,17,'BOUFAL Sofiane','1993-09-17',3,19);</v>
      </c>
    </row>
    <row r="486" spans="2:14" x14ac:dyDescent="0.3">
      <c r="B486">
        <v>485</v>
      </c>
      <c r="C486" s="13">
        <f>'Table 19'!A19</f>
        <v>18</v>
      </c>
      <c r="D486" t="str">
        <f>'Table 19'!C19</f>
        <v>EL YAMIQ Jawad</v>
      </c>
      <c r="E486">
        <f>IF(DAY('Table 19'!J19)&lt;10,"0"&amp;DAY('Table 19'!J19),DAY('Table 19'!J19))</f>
        <v>29</v>
      </c>
      <c r="F486" t="str">
        <f>IF(MONTH('Table 19'!J19)&lt;10,"0"&amp;MONTH('Table 19'!J19),MONTH('Table 19'!J19))</f>
        <v>02</v>
      </c>
      <c r="G486">
        <f>YEAR('Table 19'!J19)</f>
        <v>1992</v>
      </c>
      <c r="H486" t="str">
        <f t="shared" si="30"/>
        <v>1992-02-29</v>
      </c>
      <c r="I486" s="13" t="str">
        <f>'Table 19'!B19</f>
        <v>DF</v>
      </c>
      <c r="J486">
        <f t="shared" si="33"/>
        <v>2</v>
      </c>
      <c r="K486">
        <v>19</v>
      </c>
      <c r="L486" t="str">
        <f>VLOOKUP(K486,Seleções!$A$1:$B$33,2,0)</f>
        <v>MoroCco</v>
      </c>
      <c r="N486" t="str">
        <f t="shared" si="31"/>
        <v>INSERT INTO Jogador VALUES(485,18,'EL YAMIQ Jawad','1992-02-29',2,19);</v>
      </c>
    </row>
    <row r="487" spans="2:14" x14ac:dyDescent="0.3">
      <c r="B487">
        <v>486</v>
      </c>
      <c r="C487" s="13">
        <f>'Table 19'!A20</f>
        <v>19</v>
      </c>
      <c r="D487" t="str">
        <f>'Table 19'!C20</f>
        <v>EN-NESYRI Youssef</v>
      </c>
      <c r="E487" t="str">
        <f>IF(DAY('Table 19'!J20)&lt;10,"0"&amp;DAY('Table 19'!J20),DAY('Table 19'!J20))</f>
        <v>01</v>
      </c>
      <c r="F487" t="str">
        <f>IF(MONTH('Table 19'!J20)&lt;10,"0"&amp;MONTH('Table 19'!J20),MONTH('Table 19'!J20))</f>
        <v>06</v>
      </c>
      <c r="G487">
        <f>YEAR('Table 19'!J20)</f>
        <v>1997</v>
      </c>
      <c r="H487" t="str">
        <f t="shared" si="30"/>
        <v>1997-06-01</v>
      </c>
      <c r="I487" s="13" t="str">
        <f>'Table 19'!B20</f>
        <v>FW</v>
      </c>
      <c r="J487">
        <f t="shared" si="33"/>
        <v>4</v>
      </c>
      <c r="K487">
        <v>19</v>
      </c>
      <c r="L487" t="str">
        <f>VLOOKUP(K487,Seleções!$A$1:$B$33,2,0)</f>
        <v>MoroCco</v>
      </c>
      <c r="N487" t="str">
        <f t="shared" si="31"/>
        <v>INSERT INTO Jogador VALUES(486,19,'EN-NESYRI Youssef','1997-06-01',4,19);</v>
      </c>
    </row>
    <row r="488" spans="2:14" x14ac:dyDescent="0.3">
      <c r="B488">
        <v>487</v>
      </c>
      <c r="C488" s="13">
        <f>'Table 19'!A21</f>
        <v>20</v>
      </c>
      <c r="D488" t="str">
        <f>'Table 19'!C21</f>
        <v>DARI Achraf</v>
      </c>
      <c r="E488" t="str">
        <f>IF(DAY('Table 19'!J21)&lt;10,"0"&amp;DAY('Table 19'!J21),DAY('Table 19'!J21))</f>
        <v>06</v>
      </c>
      <c r="F488" t="str">
        <f>IF(MONTH('Table 19'!J21)&lt;10,"0"&amp;MONTH('Table 19'!J21),MONTH('Table 19'!J21))</f>
        <v>05</v>
      </c>
      <c r="G488">
        <f>YEAR('Table 19'!J21)</f>
        <v>1999</v>
      </c>
      <c r="H488" t="str">
        <f t="shared" si="30"/>
        <v>1999-05-06</v>
      </c>
      <c r="I488" s="13" t="str">
        <f>'Table 19'!B21</f>
        <v>DF</v>
      </c>
      <c r="J488">
        <f t="shared" si="33"/>
        <v>2</v>
      </c>
      <c r="K488">
        <v>19</v>
      </c>
      <c r="L488" t="str">
        <f>VLOOKUP(K488,Seleções!$A$1:$B$33,2,0)</f>
        <v>MoroCco</v>
      </c>
      <c r="N488" t="str">
        <f t="shared" si="31"/>
        <v>INSERT INTO Jogador VALUES(487,20,'DARI Achraf','1999-05-06',2,19);</v>
      </c>
    </row>
    <row r="489" spans="2:14" x14ac:dyDescent="0.3">
      <c r="B489">
        <v>488</v>
      </c>
      <c r="C489" s="13">
        <f>'Table 19'!A22</f>
        <v>21</v>
      </c>
      <c r="D489" t="str">
        <f>'Table 19'!C22</f>
        <v>CHEDDIRA Walid</v>
      </c>
      <c r="E489">
        <f>IF(DAY('Table 19'!J22)&lt;10,"0"&amp;DAY('Table 19'!J22),DAY('Table 19'!J22))</f>
        <v>22</v>
      </c>
      <c r="F489" t="str">
        <f>IF(MONTH('Table 19'!J22)&lt;10,"0"&amp;MONTH('Table 19'!J22),MONTH('Table 19'!J22))</f>
        <v>01</v>
      </c>
      <c r="G489">
        <f>YEAR('Table 19'!J22)</f>
        <v>1998</v>
      </c>
      <c r="H489" t="str">
        <f t="shared" si="30"/>
        <v>1998-01-22</v>
      </c>
      <c r="I489" s="13" t="str">
        <f>'Table 19'!B22</f>
        <v>FW</v>
      </c>
      <c r="J489">
        <f t="shared" si="33"/>
        <v>4</v>
      </c>
      <c r="K489">
        <v>19</v>
      </c>
      <c r="L489" t="str">
        <f>VLOOKUP(K489,Seleções!$A$1:$B$33,2,0)</f>
        <v>MoroCco</v>
      </c>
      <c r="N489" t="str">
        <f t="shared" si="31"/>
        <v>INSERT INTO Jogador VALUES(488,21,'CHEDDIRA Walid','1998-01-22',4,19);</v>
      </c>
    </row>
    <row r="490" spans="2:14" x14ac:dyDescent="0.3">
      <c r="B490">
        <v>489</v>
      </c>
      <c r="C490" s="13">
        <f>'Table 19'!A23</f>
        <v>22</v>
      </c>
      <c r="D490" t="str">
        <f>'Table 19'!C23</f>
        <v>TAGNAOUTI Reda</v>
      </c>
      <c r="E490" t="str">
        <f>IF(DAY('Table 19'!J23)&lt;10,"0"&amp;DAY('Table 19'!J23),DAY('Table 19'!J23))</f>
        <v>05</v>
      </c>
      <c r="F490" t="str">
        <f>IF(MONTH('Table 19'!J23)&lt;10,"0"&amp;MONTH('Table 19'!J23),MONTH('Table 19'!J23))</f>
        <v>04</v>
      </c>
      <c r="G490">
        <f>YEAR('Table 19'!J23)</f>
        <v>1996</v>
      </c>
      <c r="H490" t="str">
        <f t="shared" si="30"/>
        <v>1996-04-05</v>
      </c>
      <c r="I490" s="13" t="str">
        <f>'Table 19'!B23</f>
        <v>GK</v>
      </c>
      <c r="J490">
        <f t="shared" si="33"/>
        <v>1</v>
      </c>
      <c r="K490">
        <v>19</v>
      </c>
      <c r="L490" t="str">
        <f>VLOOKUP(K490,Seleções!$A$1:$B$33,2,0)</f>
        <v>MoroCco</v>
      </c>
      <c r="N490" t="str">
        <f t="shared" si="31"/>
        <v>INSERT INTO Jogador VALUES(489,22,'TAGNAOUTI Reda','1996-04-05',1,19);</v>
      </c>
    </row>
    <row r="491" spans="2:14" x14ac:dyDescent="0.3">
      <c r="B491">
        <v>490</v>
      </c>
      <c r="C491" s="13">
        <f>'Table 19'!A24</f>
        <v>23</v>
      </c>
      <c r="D491" t="str">
        <f>'Table 19'!C24</f>
        <v>EL KHANNOUSS Bilal</v>
      </c>
      <c r="E491">
        <f>IF(DAY('Table 19'!J24)&lt;10,"0"&amp;DAY('Table 19'!J24),DAY('Table 19'!J24))</f>
        <v>10</v>
      </c>
      <c r="F491" t="str">
        <f>IF(MONTH('Table 19'!J24)&lt;10,"0"&amp;MONTH('Table 19'!J24),MONTH('Table 19'!J24))</f>
        <v>05</v>
      </c>
      <c r="G491">
        <f>YEAR('Table 19'!J24)</f>
        <v>2004</v>
      </c>
      <c r="H491" t="str">
        <f t="shared" si="30"/>
        <v>2004-05-10</v>
      </c>
      <c r="I491" s="13" t="str">
        <f>'Table 19'!B24</f>
        <v>MF</v>
      </c>
      <c r="J491">
        <f t="shared" si="33"/>
        <v>3</v>
      </c>
      <c r="K491">
        <v>19</v>
      </c>
      <c r="L491" t="str">
        <f>VLOOKUP(K491,Seleções!$A$1:$B$33,2,0)</f>
        <v>MoroCco</v>
      </c>
      <c r="N491" t="str">
        <f t="shared" si="31"/>
        <v>INSERT INTO Jogador VALUES(490,23,'EL KHANNOUSS Bilal','2004-05-10',3,19);</v>
      </c>
    </row>
    <row r="492" spans="2:14" x14ac:dyDescent="0.3">
      <c r="B492">
        <v>491</v>
      </c>
      <c r="C492" s="13">
        <f>'Table 19'!A25</f>
        <v>24</v>
      </c>
      <c r="D492" t="str">
        <f>'Table 19'!C25</f>
        <v>BENOUN Badr</v>
      </c>
      <c r="E492">
        <f>IF(DAY('Table 19'!J25)&lt;10,"0"&amp;DAY('Table 19'!J25),DAY('Table 19'!J25))</f>
        <v>30</v>
      </c>
      <c r="F492" t="str">
        <f>IF(MONTH('Table 19'!J25)&lt;10,"0"&amp;MONTH('Table 19'!J25),MONTH('Table 19'!J25))</f>
        <v>09</v>
      </c>
      <c r="G492">
        <f>YEAR('Table 19'!J25)</f>
        <v>1993</v>
      </c>
      <c r="H492" t="str">
        <f t="shared" si="30"/>
        <v>1993-09-30</v>
      </c>
      <c r="I492" s="13" t="str">
        <f>'Table 19'!B25</f>
        <v>DF</v>
      </c>
      <c r="J492">
        <f t="shared" si="33"/>
        <v>2</v>
      </c>
      <c r="K492">
        <v>19</v>
      </c>
      <c r="L492" t="str">
        <f>VLOOKUP(K492,Seleções!$A$1:$B$33,2,0)</f>
        <v>MoroCco</v>
      </c>
      <c r="N492" t="str">
        <f t="shared" si="31"/>
        <v>INSERT INTO Jogador VALUES(491,24,'BENOUN Badr','1993-09-30',2,19);</v>
      </c>
    </row>
    <row r="493" spans="2:14" x14ac:dyDescent="0.3">
      <c r="B493">
        <v>492</v>
      </c>
      <c r="C493" s="13">
        <f>'Table 19'!A26</f>
        <v>25</v>
      </c>
      <c r="D493" t="str">
        <f>'Table 19'!C26</f>
        <v>ATTIAT-ALLAH Yahya</v>
      </c>
      <c r="E493" t="str">
        <f>IF(DAY('Table 19'!J26)&lt;10,"0"&amp;DAY('Table 19'!J26),DAY('Table 19'!J26))</f>
        <v>02</v>
      </c>
      <c r="F493" t="str">
        <f>IF(MONTH('Table 19'!J26)&lt;10,"0"&amp;MONTH('Table 19'!J26),MONTH('Table 19'!J26))</f>
        <v>03</v>
      </c>
      <c r="G493">
        <f>YEAR('Table 19'!J26)</f>
        <v>1995</v>
      </c>
      <c r="H493" t="str">
        <f t="shared" si="30"/>
        <v>1995-03-02</v>
      </c>
      <c r="I493" s="13" t="str">
        <f>'Table 19'!B26</f>
        <v>DF</v>
      </c>
      <c r="J493">
        <f t="shared" si="33"/>
        <v>2</v>
      </c>
      <c r="K493">
        <v>19</v>
      </c>
      <c r="L493" t="str">
        <f>VLOOKUP(K493,Seleções!$A$1:$B$33,2,0)</f>
        <v>MoroCco</v>
      </c>
      <c r="N493" t="str">
        <f t="shared" si="31"/>
        <v>INSERT INTO Jogador VALUES(492,25,'ATTIAT-ALLAH Yahya','1995-03-02',2,19);</v>
      </c>
    </row>
    <row r="494" spans="2:14" x14ac:dyDescent="0.3">
      <c r="B494">
        <v>493</v>
      </c>
      <c r="C494" s="13">
        <f>'Table 19'!A27</f>
        <v>26</v>
      </c>
      <c r="D494" t="str">
        <f>'Table 19'!C27</f>
        <v>JABRANE Yahya</v>
      </c>
      <c r="E494">
        <f>IF(DAY('Table 19'!J27)&lt;10,"0"&amp;DAY('Table 19'!J27),DAY('Table 19'!J27))</f>
        <v>18</v>
      </c>
      <c r="F494" t="str">
        <f>IF(MONTH('Table 19'!J27)&lt;10,"0"&amp;MONTH('Table 19'!J27),MONTH('Table 19'!J27))</f>
        <v>06</v>
      </c>
      <c r="G494">
        <f>YEAR('Table 19'!J27)</f>
        <v>1991</v>
      </c>
      <c r="H494" t="str">
        <f t="shared" si="30"/>
        <v>1991-06-18</v>
      </c>
      <c r="I494" s="13" t="str">
        <f>'Table 19'!B27</f>
        <v>MF</v>
      </c>
      <c r="J494">
        <f t="shared" si="33"/>
        <v>3</v>
      </c>
      <c r="K494">
        <v>19</v>
      </c>
      <c r="L494" t="str">
        <f>VLOOKUP(K494,Seleções!$A$1:$B$33,2,0)</f>
        <v>MoroCco</v>
      </c>
      <c r="N494" t="str">
        <f t="shared" si="31"/>
        <v>INSERT INTO Jogador VALUES(493,26,'JABRANE Yahya','1991-06-18',3,19);</v>
      </c>
    </row>
    <row r="495" spans="2:14" x14ac:dyDescent="0.3">
      <c r="B495">
        <v>494</v>
      </c>
      <c r="C495" s="13">
        <f>'Table 20'!A2</f>
        <v>1</v>
      </c>
      <c r="D495" t="str">
        <f>'Table 20'!C2</f>
        <v>PASVEER Remko</v>
      </c>
      <c r="E495" t="str">
        <f>IF(DAY('Table 20'!H2)&lt;10,"0"&amp;DAY('Table 20'!H2),DAY('Table 20'!H2))</f>
        <v>08</v>
      </c>
      <c r="F495">
        <f>IF(MONTH('Table 20'!H2)&lt;10,"0"&amp;MONTH('Table 20'!H2),MONTH('Table 20'!H2))</f>
        <v>11</v>
      </c>
      <c r="G495">
        <f>YEAR('Table 20'!H2)</f>
        <v>1983</v>
      </c>
      <c r="H495" t="str">
        <f t="shared" si="30"/>
        <v>1983-11-08</v>
      </c>
      <c r="I495" t="str">
        <f>'Table 20'!B2</f>
        <v>GK</v>
      </c>
      <c r="J495">
        <f t="shared" si="33"/>
        <v>1</v>
      </c>
      <c r="K495">
        <v>20</v>
      </c>
      <c r="L495" t="str">
        <f>VLOOKUP(K495,Seleções!$A$1:$B$33,2,0)</f>
        <v>Netherlands</v>
      </c>
      <c r="N495" t="str">
        <f t="shared" si="31"/>
        <v>INSERT INTO Jogador VALUES(494,1,'PASVEER Remko','1983-11-08',1,20);</v>
      </c>
    </row>
    <row r="496" spans="2:14" x14ac:dyDescent="0.3">
      <c r="B496">
        <v>495</v>
      </c>
      <c r="C496" s="13">
        <f>'Table 20'!A3</f>
        <v>2</v>
      </c>
      <c r="D496" t="str">
        <f>'Table 20'!C3</f>
        <v>TIMBER Jurrien</v>
      </c>
      <c r="E496">
        <f>IF(DAY('Table 20'!H3)&lt;10,"0"&amp;DAY('Table 20'!H3),DAY('Table 20'!H3))</f>
        <v>17</v>
      </c>
      <c r="F496" t="str">
        <f>IF(MONTH('Table 20'!H3)&lt;10,"0"&amp;MONTH('Table 20'!H3),MONTH('Table 20'!H3))</f>
        <v>06</v>
      </c>
      <c r="G496">
        <f>YEAR('Table 20'!H3)</f>
        <v>2001</v>
      </c>
      <c r="H496" t="str">
        <f t="shared" si="30"/>
        <v>2001-06-17</v>
      </c>
      <c r="I496" t="str">
        <f>'Table 20'!B3</f>
        <v>DF</v>
      </c>
      <c r="J496">
        <f t="shared" ref="J496:J519" si="34">IF(I496="GK",1,IF(I496="DF",2,IF(I496="MF",3,IF(I496="FW",4,0))))</f>
        <v>2</v>
      </c>
      <c r="K496">
        <v>20</v>
      </c>
      <c r="L496" t="str">
        <f>VLOOKUP(K496,Seleções!$A$1:$B$33,2,0)</f>
        <v>Netherlands</v>
      </c>
      <c r="N496" t="str">
        <f t="shared" si="31"/>
        <v>INSERT INTO Jogador VALUES(495,2,'TIMBER Jurrien','2001-06-17',2,20);</v>
      </c>
    </row>
    <row r="497" spans="2:14" x14ac:dyDescent="0.3">
      <c r="B497">
        <v>496</v>
      </c>
      <c r="C497" s="13">
        <f>'Table 20'!A4</f>
        <v>3</v>
      </c>
      <c r="D497" t="str">
        <f>'Table 20'!C4</f>
        <v>DE LIGT Matthijs</v>
      </c>
      <c r="E497">
        <f>IF(DAY('Table 20'!H4)&lt;10,"0"&amp;DAY('Table 20'!H4),DAY('Table 20'!H4))</f>
        <v>12</v>
      </c>
      <c r="F497" t="str">
        <f>IF(MONTH('Table 20'!H4)&lt;10,"0"&amp;MONTH('Table 20'!H4),MONTH('Table 20'!H4))</f>
        <v>08</v>
      </c>
      <c r="G497">
        <f>YEAR('Table 20'!H4)</f>
        <v>1999</v>
      </c>
      <c r="H497" t="str">
        <f t="shared" si="30"/>
        <v>1999-08-12</v>
      </c>
      <c r="I497" t="str">
        <f>'Table 20'!B4</f>
        <v>DF</v>
      </c>
      <c r="J497">
        <f t="shared" si="34"/>
        <v>2</v>
      </c>
      <c r="K497">
        <v>20</v>
      </c>
      <c r="L497" t="str">
        <f>VLOOKUP(K497,Seleções!$A$1:$B$33,2,0)</f>
        <v>Netherlands</v>
      </c>
      <c r="N497" t="str">
        <f t="shared" si="31"/>
        <v>INSERT INTO Jogador VALUES(496,3,'DE LIGT Matthijs','1999-08-12',2,20);</v>
      </c>
    </row>
    <row r="498" spans="2:14" x14ac:dyDescent="0.3">
      <c r="B498">
        <v>497</v>
      </c>
      <c r="C498" s="13">
        <f>'Table 20'!A5</f>
        <v>4</v>
      </c>
      <c r="D498" t="str">
        <f>'Table 20'!C5</f>
        <v>VAN DIJK Virgil</v>
      </c>
      <c r="E498" t="str">
        <f>IF(DAY('Table 20'!H5)&lt;10,"0"&amp;DAY('Table 20'!H5),DAY('Table 20'!H5))</f>
        <v>08</v>
      </c>
      <c r="F498" t="str">
        <f>IF(MONTH('Table 20'!H5)&lt;10,"0"&amp;MONTH('Table 20'!H5),MONTH('Table 20'!H5))</f>
        <v>07</v>
      </c>
      <c r="G498">
        <f>YEAR('Table 20'!H5)</f>
        <v>1991</v>
      </c>
      <c r="H498" t="str">
        <f t="shared" si="30"/>
        <v>1991-07-08</v>
      </c>
      <c r="I498" t="str">
        <f>'Table 20'!B5</f>
        <v>DF</v>
      </c>
      <c r="J498">
        <f t="shared" si="34"/>
        <v>2</v>
      </c>
      <c r="K498">
        <v>20</v>
      </c>
      <c r="L498" t="str">
        <f>VLOOKUP(K498,Seleções!$A$1:$B$33,2,0)</f>
        <v>Netherlands</v>
      </c>
      <c r="N498" t="str">
        <f t="shared" si="31"/>
        <v>INSERT INTO Jogador VALUES(497,4,'VAN DIJK Virgil','1991-07-08',2,20);</v>
      </c>
    </row>
    <row r="499" spans="2:14" x14ac:dyDescent="0.3">
      <c r="B499">
        <v>498</v>
      </c>
      <c r="C499" s="13">
        <f>'Table 20'!A6</f>
        <v>5</v>
      </c>
      <c r="D499" t="str">
        <f>'Table 20'!C6</f>
        <v>AKE Nathan</v>
      </c>
      <c r="E499">
        <f>IF(DAY('Table 20'!H6)&lt;10,"0"&amp;DAY('Table 20'!H6),DAY('Table 20'!H6))</f>
        <v>18</v>
      </c>
      <c r="F499" t="str">
        <f>IF(MONTH('Table 20'!H6)&lt;10,"0"&amp;MONTH('Table 20'!H6),MONTH('Table 20'!H6))</f>
        <v>02</v>
      </c>
      <c r="G499">
        <f>YEAR('Table 20'!H6)</f>
        <v>1995</v>
      </c>
      <c r="H499" t="str">
        <f t="shared" si="30"/>
        <v>1995-02-18</v>
      </c>
      <c r="I499" t="str">
        <f>'Table 20'!B6</f>
        <v>DF</v>
      </c>
      <c r="J499">
        <f t="shared" si="34"/>
        <v>2</v>
      </c>
      <c r="K499">
        <v>20</v>
      </c>
      <c r="L499" t="str">
        <f>VLOOKUP(K499,Seleções!$A$1:$B$33,2,0)</f>
        <v>Netherlands</v>
      </c>
      <c r="N499" t="str">
        <f t="shared" si="31"/>
        <v>INSERT INTO Jogador VALUES(498,5,'AKE Nathan','1995-02-18',2,20);</v>
      </c>
    </row>
    <row r="500" spans="2:14" x14ac:dyDescent="0.3">
      <c r="B500">
        <v>499</v>
      </c>
      <c r="C500" s="13">
        <f>'Table 20'!A7</f>
        <v>6</v>
      </c>
      <c r="D500" t="str">
        <f>'Table 20'!C7</f>
        <v>DE VRIJ Stefan</v>
      </c>
      <c r="E500" t="str">
        <f>IF(DAY('Table 20'!H7)&lt;10,"0"&amp;DAY('Table 20'!H7),DAY('Table 20'!H7))</f>
        <v>05</v>
      </c>
      <c r="F500" t="str">
        <f>IF(MONTH('Table 20'!H7)&lt;10,"0"&amp;MONTH('Table 20'!H7),MONTH('Table 20'!H7))</f>
        <v>02</v>
      </c>
      <c r="G500">
        <f>YEAR('Table 20'!H7)</f>
        <v>1992</v>
      </c>
      <c r="H500" t="str">
        <f t="shared" si="30"/>
        <v>1992-02-05</v>
      </c>
      <c r="I500" t="str">
        <f>'Table 20'!B7</f>
        <v>DF</v>
      </c>
      <c r="J500">
        <f t="shared" si="34"/>
        <v>2</v>
      </c>
      <c r="K500">
        <v>20</v>
      </c>
      <c r="L500" t="str">
        <f>VLOOKUP(K500,Seleções!$A$1:$B$33,2,0)</f>
        <v>Netherlands</v>
      </c>
      <c r="N500" t="str">
        <f t="shared" si="31"/>
        <v>INSERT INTO Jogador VALUES(499,6,'DE VRIJ Stefan','1992-02-05',2,20);</v>
      </c>
    </row>
    <row r="501" spans="2:14" x14ac:dyDescent="0.3">
      <c r="B501">
        <v>500</v>
      </c>
      <c r="C501" s="13">
        <f>'Table 20'!A8</f>
        <v>7</v>
      </c>
      <c r="D501" t="str">
        <f>'Table 20'!C8</f>
        <v>BERGWIJN Steven</v>
      </c>
      <c r="E501" t="str">
        <f>IF(DAY('Table 20'!H8)&lt;10,"0"&amp;DAY('Table 20'!H8),DAY('Table 20'!H8))</f>
        <v>08</v>
      </c>
      <c r="F501">
        <f>IF(MONTH('Table 20'!H8)&lt;10,"0"&amp;MONTH('Table 20'!H8),MONTH('Table 20'!H8))</f>
        <v>10</v>
      </c>
      <c r="G501">
        <f>YEAR('Table 20'!H8)</f>
        <v>1997</v>
      </c>
      <c r="H501" t="str">
        <f t="shared" si="30"/>
        <v>1997-10-08</v>
      </c>
      <c r="I501" t="str">
        <f>'Table 20'!B8</f>
        <v>FW</v>
      </c>
      <c r="J501">
        <f t="shared" si="34"/>
        <v>4</v>
      </c>
      <c r="K501">
        <v>20</v>
      </c>
      <c r="L501" t="str">
        <f>VLOOKUP(K501,Seleções!$A$1:$B$33,2,0)</f>
        <v>Netherlands</v>
      </c>
      <c r="N501" t="str">
        <f t="shared" si="31"/>
        <v>INSERT INTO Jogador VALUES(500,7,'BERGWIJN Steven','1997-10-08',4,20);</v>
      </c>
    </row>
    <row r="502" spans="2:14" x14ac:dyDescent="0.3">
      <c r="B502">
        <v>501</v>
      </c>
      <c r="C502" s="13">
        <f>'Table 20'!A9</f>
        <v>8</v>
      </c>
      <c r="D502" t="str">
        <f>'Table 20'!C9</f>
        <v>GAKPO Cody</v>
      </c>
      <c r="E502" t="str">
        <f>IF(DAY('Table 20'!H9)&lt;10,"0"&amp;DAY('Table 20'!H9),DAY('Table 20'!H9))</f>
        <v>07</v>
      </c>
      <c r="F502" t="str">
        <f>IF(MONTH('Table 20'!H9)&lt;10,"0"&amp;MONTH('Table 20'!H9),MONTH('Table 20'!H9))</f>
        <v>05</v>
      </c>
      <c r="G502">
        <f>YEAR('Table 20'!H9)</f>
        <v>1999</v>
      </c>
      <c r="H502" t="str">
        <f t="shared" si="30"/>
        <v>1999-05-07</v>
      </c>
      <c r="I502" t="str">
        <f>'Table 20'!B9</f>
        <v>FW</v>
      </c>
      <c r="J502">
        <f t="shared" si="34"/>
        <v>4</v>
      </c>
      <c r="K502">
        <v>20</v>
      </c>
      <c r="L502" t="str">
        <f>VLOOKUP(K502,Seleções!$A$1:$B$33,2,0)</f>
        <v>Netherlands</v>
      </c>
      <c r="N502" t="str">
        <f t="shared" si="31"/>
        <v>INSERT INTO Jogador VALUES(501,8,'GAKPO Cody','1999-05-07',4,20);</v>
      </c>
    </row>
    <row r="503" spans="2:14" x14ac:dyDescent="0.3">
      <c r="B503">
        <v>502</v>
      </c>
      <c r="C503" s="13">
        <f>'Table 20'!A10</f>
        <v>9</v>
      </c>
      <c r="D503" t="str">
        <f>'Table 20'!C10</f>
        <v>DE JONG Luuk</v>
      </c>
      <c r="E503">
        <f>IF(DAY('Table 20'!H10)&lt;10,"0"&amp;DAY('Table 20'!H10),DAY('Table 20'!H10))</f>
        <v>27</v>
      </c>
      <c r="F503" t="str">
        <f>IF(MONTH('Table 20'!H10)&lt;10,"0"&amp;MONTH('Table 20'!H10),MONTH('Table 20'!H10))</f>
        <v>08</v>
      </c>
      <c r="G503">
        <f>YEAR('Table 20'!H10)</f>
        <v>1990</v>
      </c>
      <c r="H503" t="str">
        <f t="shared" si="30"/>
        <v>1990-08-27</v>
      </c>
      <c r="I503" t="str">
        <f>'Table 20'!B10</f>
        <v>FW</v>
      </c>
      <c r="J503">
        <f t="shared" si="34"/>
        <v>4</v>
      </c>
      <c r="K503">
        <v>20</v>
      </c>
      <c r="L503" t="str">
        <f>VLOOKUP(K503,Seleções!$A$1:$B$33,2,0)</f>
        <v>Netherlands</v>
      </c>
      <c r="N503" t="str">
        <f t="shared" si="31"/>
        <v>INSERT INTO Jogador VALUES(502,9,'DE JONG Luuk','1990-08-27',4,20);</v>
      </c>
    </row>
    <row r="504" spans="2:14" x14ac:dyDescent="0.3">
      <c r="B504">
        <v>503</v>
      </c>
      <c r="C504" s="13">
        <f>'Table 20'!A11</f>
        <v>10</v>
      </c>
      <c r="D504" t="str">
        <f>'Table 20'!C11</f>
        <v>DEPAY Memphis</v>
      </c>
      <c r="E504">
        <f>IF(DAY('Table 20'!H11)&lt;10,"0"&amp;DAY('Table 20'!H11),DAY('Table 20'!H11))</f>
        <v>13</v>
      </c>
      <c r="F504" t="str">
        <f>IF(MONTH('Table 20'!H11)&lt;10,"0"&amp;MONTH('Table 20'!H11),MONTH('Table 20'!H11))</f>
        <v>02</v>
      </c>
      <c r="G504">
        <f>YEAR('Table 20'!H11)</f>
        <v>1994</v>
      </c>
      <c r="H504" t="str">
        <f t="shared" si="30"/>
        <v>1994-02-13</v>
      </c>
      <c r="I504" t="str">
        <f>'Table 20'!B11</f>
        <v>FW</v>
      </c>
      <c r="J504">
        <f t="shared" si="34"/>
        <v>4</v>
      </c>
      <c r="K504">
        <v>20</v>
      </c>
      <c r="L504" t="str">
        <f>VLOOKUP(K504,Seleções!$A$1:$B$33,2,0)</f>
        <v>Netherlands</v>
      </c>
      <c r="N504" t="str">
        <f t="shared" si="31"/>
        <v>INSERT INTO Jogador VALUES(503,10,'DEPAY Memphis','1994-02-13',4,20);</v>
      </c>
    </row>
    <row r="505" spans="2:14" x14ac:dyDescent="0.3">
      <c r="B505">
        <v>504</v>
      </c>
      <c r="C505" s="13">
        <f>'Table 20'!A12</f>
        <v>11</v>
      </c>
      <c r="D505" t="str">
        <f>'Table 20'!C12</f>
        <v>BERGHUIS Steven</v>
      </c>
      <c r="E505">
        <f>IF(DAY('Table 20'!H12)&lt;10,"0"&amp;DAY('Table 20'!H12),DAY('Table 20'!H12))</f>
        <v>19</v>
      </c>
      <c r="F505">
        <f>IF(MONTH('Table 20'!H12)&lt;10,"0"&amp;MONTH('Table 20'!H12),MONTH('Table 20'!H12))</f>
        <v>12</v>
      </c>
      <c r="G505">
        <f>YEAR('Table 20'!H12)</f>
        <v>1991</v>
      </c>
      <c r="H505" t="str">
        <f t="shared" si="30"/>
        <v>1991-12-19</v>
      </c>
      <c r="I505" t="str">
        <f>'Table 20'!B12</f>
        <v>MF</v>
      </c>
      <c r="J505">
        <f t="shared" si="34"/>
        <v>3</v>
      </c>
      <c r="K505">
        <v>20</v>
      </c>
      <c r="L505" t="str">
        <f>VLOOKUP(K505,Seleções!$A$1:$B$33,2,0)</f>
        <v>Netherlands</v>
      </c>
      <c r="N505" t="str">
        <f t="shared" si="31"/>
        <v>INSERT INTO Jogador VALUES(504,11,'BERGHUIS Steven','1991-12-19',3,20);</v>
      </c>
    </row>
    <row r="506" spans="2:14" x14ac:dyDescent="0.3">
      <c r="B506">
        <v>505</v>
      </c>
      <c r="C506" s="13">
        <f>'Table 20'!A13</f>
        <v>12</v>
      </c>
      <c r="D506" t="str">
        <f>'Table 20'!C13</f>
        <v>LANG Noa</v>
      </c>
      <c r="E506">
        <f>IF(DAY('Table 20'!H13)&lt;10,"0"&amp;DAY('Table 20'!H13),DAY('Table 20'!H13))</f>
        <v>17</v>
      </c>
      <c r="F506" t="str">
        <f>IF(MONTH('Table 20'!H13)&lt;10,"0"&amp;MONTH('Table 20'!H13),MONTH('Table 20'!H13))</f>
        <v>06</v>
      </c>
      <c r="G506">
        <f>YEAR('Table 20'!H13)</f>
        <v>1999</v>
      </c>
      <c r="H506" t="str">
        <f t="shared" si="30"/>
        <v>1999-06-17</v>
      </c>
      <c r="I506" t="str">
        <f>'Table 20'!B13</f>
        <v>FW</v>
      </c>
      <c r="J506">
        <f t="shared" si="34"/>
        <v>4</v>
      </c>
      <c r="K506">
        <v>20</v>
      </c>
      <c r="L506" t="str">
        <f>VLOOKUP(K506,Seleções!$A$1:$B$33,2,0)</f>
        <v>Netherlands</v>
      </c>
      <c r="N506" t="str">
        <f t="shared" si="31"/>
        <v>INSERT INTO Jogador VALUES(505,12,'LANG Noa','1999-06-17',4,20);</v>
      </c>
    </row>
    <row r="507" spans="2:14" x14ac:dyDescent="0.3">
      <c r="B507">
        <v>506</v>
      </c>
      <c r="C507" s="13">
        <f>'Table 20'!A14</f>
        <v>13</v>
      </c>
      <c r="D507" t="str">
        <f>'Table 20'!C14</f>
        <v>BIJLOW Justin</v>
      </c>
      <c r="E507">
        <f>IF(DAY('Table 20'!H14)&lt;10,"0"&amp;DAY('Table 20'!H14),DAY('Table 20'!H14))</f>
        <v>22</v>
      </c>
      <c r="F507" t="str">
        <f>IF(MONTH('Table 20'!H14)&lt;10,"0"&amp;MONTH('Table 20'!H14),MONTH('Table 20'!H14))</f>
        <v>01</v>
      </c>
      <c r="G507">
        <f>YEAR('Table 20'!H14)</f>
        <v>1998</v>
      </c>
      <c r="H507" t="str">
        <f t="shared" si="30"/>
        <v>1998-01-22</v>
      </c>
      <c r="I507" t="str">
        <f>'Table 20'!B14</f>
        <v>GK</v>
      </c>
      <c r="J507">
        <f t="shared" si="34"/>
        <v>1</v>
      </c>
      <c r="K507">
        <v>20</v>
      </c>
      <c r="L507" t="str">
        <f>VLOOKUP(K507,Seleções!$A$1:$B$33,2,0)</f>
        <v>Netherlands</v>
      </c>
      <c r="N507" t="str">
        <f t="shared" si="31"/>
        <v>INSERT INTO Jogador VALUES(506,13,'BIJLOW Justin','1998-01-22',1,20);</v>
      </c>
    </row>
    <row r="508" spans="2:14" x14ac:dyDescent="0.3">
      <c r="B508">
        <v>507</v>
      </c>
      <c r="C508" s="13">
        <f>'Table 20'!A15</f>
        <v>14</v>
      </c>
      <c r="D508" t="str">
        <f>'Table 20'!C15</f>
        <v>KLAASSEN Davy</v>
      </c>
      <c r="E508">
        <f>IF(DAY('Table 20'!H15)&lt;10,"0"&amp;DAY('Table 20'!H15),DAY('Table 20'!H15))</f>
        <v>21</v>
      </c>
      <c r="F508" t="str">
        <f>IF(MONTH('Table 20'!H15)&lt;10,"0"&amp;MONTH('Table 20'!H15),MONTH('Table 20'!H15))</f>
        <v>02</v>
      </c>
      <c r="G508">
        <f>YEAR('Table 20'!H15)</f>
        <v>1993</v>
      </c>
      <c r="H508" t="str">
        <f t="shared" si="30"/>
        <v>1993-02-21</v>
      </c>
      <c r="I508" t="str">
        <f>'Table 20'!B15</f>
        <v>MF</v>
      </c>
      <c r="J508">
        <f t="shared" si="34"/>
        <v>3</v>
      </c>
      <c r="K508">
        <v>20</v>
      </c>
      <c r="L508" t="str">
        <f>VLOOKUP(K508,Seleções!$A$1:$B$33,2,0)</f>
        <v>Netherlands</v>
      </c>
      <c r="N508" t="str">
        <f t="shared" si="31"/>
        <v>INSERT INTO Jogador VALUES(507,14,'KLAASSEN Davy','1993-02-21',3,20);</v>
      </c>
    </row>
    <row r="509" spans="2:14" x14ac:dyDescent="0.3">
      <c r="B509">
        <v>508</v>
      </c>
      <c r="C509" s="13">
        <f>'Table 20'!A16</f>
        <v>15</v>
      </c>
      <c r="D509" t="str">
        <f>'Table 20'!C16</f>
        <v>DE ROON Marten</v>
      </c>
      <c r="E509">
        <f>IF(DAY('Table 20'!H16)&lt;10,"0"&amp;DAY('Table 20'!H16),DAY('Table 20'!H16))</f>
        <v>29</v>
      </c>
      <c r="F509" t="str">
        <f>IF(MONTH('Table 20'!H16)&lt;10,"0"&amp;MONTH('Table 20'!H16),MONTH('Table 20'!H16))</f>
        <v>03</v>
      </c>
      <c r="G509">
        <f>YEAR('Table 20'!H16)</f>
        <v>1991</v>
      </c>
      <c r="H509" t="str">
        <f t="shared" si="30"/>
        <v>1991-03-29</v>
      </c>
      <c r="I509" t="str">
        <f>'Table 20'!B16</f>
        <v>MF</v>
      </c>
      <c r="J509">
        <f t="shared" si="34"/>
        <v>3</v>
      </c>
      <c r="K509">
        <v>20</v>
      </c>
      <c r="L509" t="str">
        <f>VLOOKUP(K509,Seleções!$A$1:$B$33,2,0)</f>
        <v>Netherlands</v>
      </c>
      <c r="N509" t="str">
        <f t="shared" si="31"/>
        <v>INSERT INTO Jogador VALUES(508,15,'DE ROON Marten','1991-03-29',3,20);</v>
      </c>
    </row>
    <row r="510" spans="2:14" x14ac:dyDescent="0.3">
      <c r="B510">
        <v>509</v>
      </c>
      <c r="C510" s="13">
        <f>'Table 20'!A17</f>
        <v>16</v>
      </c>
      <c r="D510" t="str">
        <f>'Table 20'!C17</f>
        <v>MALACIA Tyrell</v>
      </c>
      <c r="E510">
        <f>IF(DAY('Table 20'!H17)&lt;10,"0"&amp;DAY('Table 20'!H17),DAY('Table 20'!H17))</f>
        <v>17</v>
      </c>
      <c r="F510" t="str">
        <f>IF(MONTH('Table 20'!H17)&lt;10,"0"&amp;MONTH('Table 20'!H17),MONTH('Table 20'!H17))</f>
        <v>08</v>
      </c>
      <c r="G510">
        <f>YEAR('Table 20'!H17)</f>
        <v>1999</v>
      </c>
      <c r="H510" t="str">
        <f t="shared" si="30"/>
        <v>1999-08-17</v>
      </c>
      <c r="I510" t="str">
        <f>'Table 20'!B17</f>
        <v>DF</v>
      </c>
      <c r="J510">
        <f t="shared" si="34"/>
        <v>2</v>
      </c>
      <c r="K510">
        <v>20</v>
      </c>
      <c r="L510" t="str">
        <f>VLOOKUP(K510,Seleções!$A$1:$B$33,2,0)</f>
        <v>Netherlands</v>
      </c>
      <c r="N510" t="str">
        <f t="shared" si="31"/>
        <v>INSERT INTO Jogador VALUES(509,16,'MALACIA Tyrell','1999-08-17',2,20);</v>
      </c>
    </row>
    <row r="511" spans="2:14" x14ac:dyDescent="0.3">
      <c r="B511">
        <v>510</v>
      </c>
      <c r="C511" s="13">
        <f>'Table 20'!A18</f>
        <v>17</v>
      </c>
      <c r="D511" t="str">
        <f>'Table 20'!C18</f>
        <v>BLIND Daley</v>
      </c>
      <c r="E511" t="str">
        <f>IF(DAY('Table 20'!H18)&lt;10,"0"&amp;DAY('Table 20'!H18),DAY('Table 20'!H18))</f>
        <v>09</v>
      </c>
      <c r="F511" t="str">
        <f>IF(MONTH('Table 20'!H18)&lt;10,"0"&amp;MONTH('Table 20'!H18),MONTH('Table 20'!H18))</f>
        <v>03</v>
      </c>
      <c r="G511">
        <f>YEAR('Table 20'!H18)</f>
        <v>1990</v>
      </c>
      <c r="H511" t="str">
        <f t="shared" si="30"/>
        <v>1990-03-09</v>
      </c>
      <c r="I511" t="str">
        <f>'Table 20'!B18</f>
        <v>DF</v>
      </c>
      <c r="J511">
        <f t="shared" si="34"/>
        <v>2</v>
      </c>
      <c r="K511">
        <v>20</v>
      </c>
      <c r="L511" t="str">
        <f>VLOOKUP(K511,Seleções!$A$1:$B$33,2,0)</f>
        <v>Netherlands</v>
      </c>
      <c r="N511" t="str">
        <f t="shared" si="31"/>
        <v>INSERT INTO Jogador VALUES(510,17,'BLIND Daley','1990-03-09',2,20);</v>
      </c>
    </row>
    <row r="512" spans="2:14" x14ac:dyDescent="0.3">
      <c r="B512">
        <v>511</v>
      </c>
      <c r="C512" s="13">
        <f>'Table 20'!A19</f>
        <v>18</v>
      </c>
      <c r="D512" t="str">
        <f>'Table 20'!C19</f>
        <v>JANSSEN Vincent</v>
      </c>
      <c r="E512">
        <f>IF(DAY('Table 20'!H19)&lt;10,"0"&amp;DAY('Table 20'!H19),DAY('Table 20'!H19))</f>
        <v>15</v>
      </c>
      <c r="F512" t="str">
        <f>IF(MONTH('Table 20'!H19)&lt;10,"0"&amp;MONTH('Table 20'!H19),MONTH('Table 20'!H19))</f>
        <v>06</v>
      </c>
      <c r="G512">
        <f>YEAR('Table 20'!H19)</f>
        <v>1994</v>
      </c>
      <c r="H512" t="str">
        <f t="shared" si="30"/>
        <v>1994-06-15</v>
      </c>
      <c r="I512" t="str">
        <f>'Table 20'!B19</f>
        <v>FW</v>
      </c>
      <c r="J512">
        <f t="shared" si="34"/>
        <v>4</v>
      </c>
      <c r="K512">
        <v>20</v>
      </c>
      <c r="L512" t="str">
        <f>VLOOKUP(K512,Seleções!$A$1:$B$33,2,0)</f>
        <v>Netherlands</v>
      </c>
      <c r="N512" t="str">
        <f t="shared" si="31"/>
        <v>INSERT INTO Jogador VALUES(511,18,'JANSSEN Vincent','1994-06-15',4,20);</v>
      </c>
    </row>
    <row r="513" spans="2:14" x14ac:dyDescent="0.3">
      <c r="B513">
        <v>512</v>
      </c>
      <c r="C513" s="13">
        <f>'Table 20'!A20</f>
        <v>19</v>
      </c>
      <c r="D513" t="str">
        <f>'Table 20'!C20</f>
        <v>WEGHORST Wout</v>
      </c>
      <c r="E513" t="str">
        <f>IF(DAY('Table 20'!H20)&lt;10,"0"&amp;DAY('Table 20'!H20),DAY('Table 20'!H20))</f>
        <v>07</v>
      </c>
      <c r="F513" t="str">
        <f>IF(MONTH('Table 20'!H20)&lt;10,"0"&amp;MONTH('Table 20'!H20),MONTH('Table 20'!H20))</f>
        <v>08</v>
      </c>
      <c r="G513">
        <f>YEAR('Table 20'!H20)</f>
        <v>1992</v>
      </c>
      <c r="H513" t="str">
        <f t="shared" si="30"/>
        <v>1992-08-07</v>
      </c>
      <c r="I513" t="str">
        <f>'Table 20'!B20</f>
        <v>FW</v>
      </c>
      <c r="J513">
        <f t="shared" si="34"/>
        <v>4</v>
      </c>
      <c r="K513">
        <v>20</v>
      </c>
      <c r="L513" t="str">
        <f>VLOOKUP(K513,Seleções!$A$1:$B$33,2,0)</f>
        <v>Netherlands</v>
      </c>
      <c r="N513" t="str">
        <f t="shared" si="31"/>
        <v>INSERT INTO Jogador VALUES(512,19,'WEGHORST Wout','1992-08-07',4,20);</v>
      </c>
    </row>
    <row r="514" spans="2:14" x14ac:dyDescent="0.3">
      <c r="B514">
        <v>513</v>
      </c>
      <c r="C514" s="13">
        <f>'Table 20'!A21</f>
        <v>20</v>
      </c>
      <c r="D514" t="str">
        <f>'Table 20'!C21</f>
        <v>KOOPMEINERS Teun</v>
      </c>
      <c r="E514">
        <f>IF(DAY('Table 20'!H21)&lt;10,"0"&amp;DAY('Table 20'!H21),DAY('Table 20'!H21))</f>
        <v>28</v>
      </c>
      <c r="F514" t="str">
        <f>IF(MONTH('Table 20'!H21)&lt;10,"0"&amp;MONTH('Table 20'!H21),MONTH('Table 20'!H21))</f>
        <v>02</v>
      </c>
      <c r="G514">
        <f>YEAR('Table 20'!H21)</f>
        <v>1998</v>
      </c>
      <c r="H514" t="str">
        <f t="shared" si="30"/>
        <v>1998-02-28</v>
      </c>
      <c r="I514" t="str">
        <f>'Table 20'!B21</f>
        <v>MF</v>
      </c>
      <c r="J514">
        <f t="shared" si="34"/>
        <v>3</v>
      </c>
      <c r="K514">
        <v>20</v>
      </c>
      <c r="L514" t="str">
        <f>VLOOKUP(K514,Seleções!$A$1:$B$33,2,0)</f>
        <v>Netherlands</v>
      </c>
      <c r="N514" t="str">
        <f t="shared" si="31"/>
        <v>INSERT INTO Jogador VALUES(513,20,'KOOPMEINERS Teun','1998-02-28',3,20);</v>
      </c>
    </row>
    <row r="515" spans="2:14" x14ac:dyDescent="0.3">
      <c r="B515">
        <v>514</v>
      </c>
      <c r="C515" s="13">
        <f>'Table 20'!A22</f>
        <v>21</v>
      </c>
      <c r="D515" t="str">
        <f>'Table 20'!C22</f>
        <v>DE JONG Frenkie</v>
      </c>
      <c r="E515">
        <f>IF(DAY('Table 20'!H22)&lt;10,"0"&amp;DAY('Table 20'!H22),DAY('Table 20'!H22))</f>
        <v>12</v>
      </c>
      <c r="F515" t="str">
        <f>IF(MONTH('Table 20'!H22)&lt;10,"0"&amp;MONTH('Table 20'!H22),MONTH('Table 20'!H22))</f>
        <v>05</v>
      </c>
      <c r="G515">
        <f>YEAR('Table 20'!H22)</f>
        <v>1997</v>
      </c>
      <c r="H515" t="str">
        <f t="shared" ref="H515:H578" si="35">G515&amp;"-"&amp;F515&amp;"-"&amp;E515</f>
        <v>1997-05-12</v>
      </c>
      <c r="I515" t="str">
        <f>'Table 20'!B22</f>
        <v>MF</v>
      </c>
      <c r="J515">
        <f t="shared" si="34"/>
        <v>3</v>
      </c>
      <c r="K515">
        <v>20</v>
      </c>
      <c r="L515" t="str">
        <f>VLOOKUP(K515,Seleções!$A$1:$B$33,2,0)</f>
        <v>Netherlands</v>
      </c>
      <c r="N515" t="str">
        <f t="shared" ref="N515:N578" si="36">"INSERT INTO Jogador VALUES("&amp;B515&amp;","&amp;C515&amp;","&amp;"'"&amp;D515&amp;"','"&amp;H515&amp;"',"&amp;J515&amp;","&amp;K515&amp;");"</f>
        <v>INSERT INTO Jogador VALUES(514,21,'DE JONG Frenkie','1997-05-12',3,20);</v>
      </c>
    </row>
    <row r="516" spans="2:14" x14ac:dyDescent="0.3">
      <c r="B516">
        <v>515</v>
      </c>
      <c r="C516" s="13">
        <f>'Table 20'!A23</f>
        <v>22</v>
      </c>
      <c r="D516" t="str">
        <f>'Table 20'!C23</f>
        <v>DUMFRIES Denzel</v>
      </c>
      <c r="E516">
        <f>IF(DAY('Table 20'!H23)&lt;10,"0"&amp;DAY('Table 20'!H23),DAY('Table 20'!H23))</f>
        <v>18</v>
      </c>
      <c r="F516" t="str">
        <f>IF(MONTH('Table 20'!H23)&lt;10,"0"&amp;MONTH('Table 20'!H23),MONTH('Table 20'!H23))</f>
        <v>04</v>
      </c>
      <c r="G516">
        <f>YEAR('Table 20'!H23)</f>
        <v>1996</v>
      </c>
      <c r="H516" t="str">
        <f t="shared" si="35"/>
        <v>1996-04-18</v>
      </c>
      <c r="I516" t="str">
        <f>'Table 20'!B23</f>
        <v>DF</v>
      </c>
      <c r="J516">
        <f t="shared" si="34"/>
        <v>2</v>
      </c>
      <c r="K516">
        <v>20</v>
      </c>
      <c r="L516" t="str">
        <f>VLOOKUP(K516,Seleções!$A$1:$B$33,2,0)</f>
        <v>Netherlands</v>
      </c>
      <c r="N516" t="str">
        <f t="shared" si="36"/>
        <v>INSERT INTO Jogador VALUES(515,22,'DUMFRIES Denzel','1996-04-18',2,20);</v>
      </c>
    </row>
    <row r="517" spans="2:14" x14ac:dyDescent="0.3">
      <c r="B517">
        <v>516</v>
      </c>
      <c r="C517" s="13">
        <f>'Table 20'!A24</f>
        <v>23</v>
      </c>
      <c r="D517" t="str">
        <f>'Table 20'!C24</f>
        <v>NOPPERT Andries</v>
      </c>
      <c r="E517" t="str">
        <f>IF(DAY('Table 20'!H24)&lt;10,"0"&amp;DAY('Table 20'!H24),DAY('Table 20'!H24))</f>
        <v>07</v>
      </c>
      <c r="F517" t="str">
        <f>IF(MONTH('Table 20'!H24)&lt;10,"0"&amp;MONTH('Table 20'!H24),MONTH('Table 20'!H24))</f>
        <v>04</v>
      </c>
      <c r="G517">
        <f>YEAR('Table 20'!H24)</f>
        <v>1994</v>
      </c>
      <c r="H517" t="str">
        <f t="shared" si="35"/>
        <v>1994-04-07</v>
      </c>
      <c r="I517" t="str">
        <f>'Table 20'!B24</f>
        <v>GK</v>
      </c>
      <c r="J517">
        <f t="shared" si="34"/>
        <v>1</v>
      </c>
      <c r="K517">
        <v>20</v>
      </c>
      <c r="L517" t="str">
        <f>VLOOKUP(K517,Seleções!$A$1:$B$33,2,0)</f>
        <v>Netherlands</v>
      </c>
      <c r="N517" t="str">
        <f t="shared" si="36"/>
        <v>INSERT INTO Jogador VALUES(516,23,'NOPPERT Andries','1994-04-07',1,20);</v>
      </c>
    </row>
    <row r="518" spans="2:14" x14ac:dyDescent="0.3">
      <c r="B518">
        <v>517</v>
      </c>
      <c r="C518" s="13">
        <f>'Table 20'!A25</f>
        <v>24</v>
      </c>
      <c r="D518" t="str">
        <f>'Table 20'!C25</f>
        <v>TAYLOR Kenneth</v>
      </c>
      <c r="E518">
        <f>IF(DAY('Table 20'!H25)&lt;10,"0"&amp;DAY('Table 20'!H25),DAY('Table 20'!H25))</f>
        <v>16</v>
      </c>
      <c r="F518" t="str">
        <f>IF(MONTH('Table 20'!H25)&lt;10,"0"&amp;MONTH('Table 20'!H25),MONTH('Table 20'!H25))</f>
        <v>05</v>
      </c>
      <c r="G518">
        <f>YEAR('Table 20'!H25)</f>
        <v>2002</v>
      </c>
      <c r="H518" t="str">
        <f t="shared" si="35"/>
        <v>2002-05-16</v>
      </c>
      <c r="I518" t="str">
        <f>'Table 20'!B25</f>
        <v>MF</v>
      </c>
      <c r="J518">
        <f t="shared" si="34"/>
        <v>3</v>
      </c>
      <c r="K518">
        <v>20</v>
      </c>
      <c r="L518" t="str">
        <f>VLOOKUP(K518,Seleções!$A$1:$B$33,2,0)</f>
        <v>Netherlands</v>
      </c>
      <c r="N518" t="str">
        <f t="shared" si="36"/>
        <v>INSERT INTO Jogador VALUES(517,24,'TAYLOR Kenneth','2002-05-16',3,20);</v>
      </c>
    </row>
    <row r="519" spans="2:14" x14ac:dyDescent="0.3">
      <c r="B519">
        <v>518</v>
      </c>
      <c r="C519" s="13">
        <f>'Table 20'!A26</f>
        <v>25</v>
      </c>
      <c r="D519" t="str">
        <f>'Table 20'!C26</f>
        <v>SIMONS Xavi</v>
      </c>
      <c r="E519">
        <f>IF(DAY('Table 20'!H26)&lt;10,"0"&amp;DAY('Table 20'!H26),DAY('Table 20'!H26))</f>
        <v>21</v>
      </c>
      <c r="F519" t="str">
        <f>IF(MONTH('Table 20'!H26)&lt;10,"0"&amp;MONTH('Table 20'!H26),MONTH('Table 20'!H26))</f>
        <v>04</v>
      </c>
      <c r="G519">
        <f>YEAR('Table 20'!H26)</f>
        <v>2003</v>
      </c>
      <c r="H519" t="str">
        <f t="shared" si="35"/>
        <v>2003-04-21</v>
      </c>
      <c r="I519" t="str">
        <f>'Table 20'!B26</f>
        <v>MF</v>
      </c>
      <c r="J519">
        <f t="shared" si="34"/>
        <v>3</v>
      </c>
      <c r="K519">
        <v>20</v>
      </c>
      <c r="L519" t="str">
        <f>VLOOKUP(K519,Seleções!$A$1:$B$33,2,0)</f>
        <v>Netherlands</v>
      </c>
      <c r="N519" t="str">
        <f t="shared" si="36"/>
        <v>INSERT INTO Jogador VALUES(518,25,'SIMONS Xavi','2003-04-21',3,20);</v>
      </c>
    </row>
    <row r="520" spans="2:14" x14ac:dyDescent="0.3">
      <c r="B520">
        <v>519</v>
      </c>
      <c r="C520" s="13">
        <f>'Table 20'!A27</f>
        <v>26</v>
      </c>
      <c r="D520" t="str">
        <f>'Table 20'!C27</f>
        <v>FRIMPONG Jeremie</v>
      </c>
      <c r="E520">
        <f>IF(DAY('Table 20'!H27)&lt;10,"0"&amp;DAY('Table 20'!H27),DAY('Table 20'!H27))</f>
        <v>10</v>
      </c>
      <c r="F520">
        <f>IF(MONTH('Table 20'!H27)&lt;10,"0"&amp;MONTH('Table 20'!H27),MONTH('Table 20'!H27))</f>
        <v>12</v>
      </c>
      <c r="G520">
        <f>YEAR('Table 20'!H27)</f>
        <v>2000</v>
      </c>
      <c r="H520" t="str">
        <f t="shared" si="35"/>
        <v>2000-12-10</v>
      </c>
      <c r="I520" t="str">
        <f>'Table 20'!B27</f>
        <v>DF</v>
      </c>
      <c r="J520">
        <f t="shared" ref="J520" si="37">IF(I520="GK",1,IF(I520="DF",2,IF(I520="MF",3,IF(I520="FW",4,0))))</f>
        <v>2</v>
      </c>
      <c r="K520">
        <v>20</v>
      </c>
      <c r="L520" t="str">
        <f>VLOOKUP(K520,Seleções!$A$1:$B$33,2,0)</f>
        <v>Netherlands</v>
      </c>
      <c r="N520" t="str">
        <f t="shared" si="36"/>
        <v>INSERT INTO Jogador VALUES(519,26,'FRIMPONG Jeremie','2000-12-10',2,20);</v>
      </c>
    </row>
    <row r="521" spans="2:14" x14ac:dyDescent="0.3">
      <c r="B521">
        <v>520</v>
      </c>
      <c r="C521" s="13">
        <f>'Table 21'!A2</f>
        <v>1</v>
      </c>
      <c r="D521" t="str">
        <f>'Table 21'!C2</f>
        <v>SZCZESNY Wojciech</v>
      </c>
      <c r="E521">
        <f>IF(DAY('Table 21'!I2)&lt;10,"0"&amp;DAY('Table 21'!I2),DAY('Table 21'!I2))</f>
        <v>18</v>
      </c>
      <c r="F521" t="str">
        <f>IF(MONTH('Table 21'!I2)&lt;10,"0"&amp;MONTH('Table 21'!I2),MONTH('Table 21'!I2))</f>
        <v>04</v>
      </c>
      <c r="G521">
        <f>YEAR('Table 21'!I2)</f>
        <v>1990</v>
      </c>
      <c r="H521" t="str">
        <f t="shared" si="35"/>
        <v>1990-04-18</v>
      </c>
      <c r="I521" t="str">
        <f>'Table 21'!B2</f>
        <v>GK</v>
      </c>
      <c r="J521">
        <f t="shared" ref="J521:J573" si="38">IF(I521="GK",1,IF(I521="DF",2,IF(I521="MF",3,IF(I521="FW",4,0))))</f>
        <v>1</v>
      </c>
      <c r="K521">
        <v>21</v>
      </c>
      <c r="L521" t="str">
        <f>VLOOKUP(K521,Seleções!$A$1:$B$33,2,0)</f>
        <v>Poland</v>
      </c>
      <c r="N521" t="str">
        <f t="shared" si="36"/>
        <v>INSERT INTO Jogador VALUES(520,1,'SZCZESNY Wojciech','1990-04-18',1,21);</v>
      </c>
    </row>
    <row r="522" spans="2:14" x14ac:dyDescent="0.3">
      <c r="B522">
        <v>521</v>
      </c>
      <c r="C522" s="13">
        <f>'Table 21'!A3</f>
        <v>2</v>
      </c>
      <c r="D522" t="str">
        <f>'Table 21'!C3</f>
        <v>CASH Matty</v>
      </c>
      <c r="E522" t="str">
        <f>IF(DAY('Table 21'!I3)&lt;10,"0"&amp;DAY('Table 21'!I3),DAY('Table 21'!I3))</f>
        <v>07</v>
      </c>
      <c r="F522" t="str">
        <f>IF(MONTH('Table 21'!I3)&lt;10,"0"&amp;MONTH('Table 21'!I3),MONTH('Table 21'!I3))</f>
        <v>08</v>
      </c>
      <c r="G522">
        <f>YEAR('Table 21'!I3)</f>
        <v>1997</v>
      </c>
      <c r="H522" t="str">
        <f t="shared" si="35"/>
        <v>1997-08-07</v>
      </c>
      <c r="I522" t="str">
        <f>'Table 21'!B3</f>
        <v>DF</v>
      </c>
      <c r="J522">
        <f t="shared" ref="J522:J544" si="39">IF(I522="GK",1,IF(I522="DF",2,IF(I522="MF",3,IF(I522="FW",4,0))))</f>
        <v>2</v>
      </c>
      <c r="K522">
        <v>21</v>
      </c>
      <c r="L522" t="str">
        <f>VLOOKUP(K522,Seleções!$A$1:$B$33,2,0)</f>
        <v>Poland</v>
      </c>
      <c r="N522" t="str">
        <f t="shared" si="36"/>
        <v>INSERT INTO Jogador VALUES(521,2,'CASH Matty','1997-08-07',2,21);</v>
      </c>
    </row>
    <row r="523" spans="2:14" x14ac:dyDescent="0.3">
      <c r="B523">
        <v>522</v>
      </c>
      <c r="C523" s="13">
        <f>'Table 21'!A4</f>
        <v>3</v>
      </c>
      <c r="D523" t="str">
        <f>'Table 21'!C4</f>
        <v>JEDRZEJCZYK Artur</v>
      </c>
      <c r="E523" t="str">
        <f>IF(DAY('Table 21'!I4)&lt;10,"0"&amp;DAY('Table 21'!I4),DAY('Table 21'!I4))</f>
        <v>04</v>
      </c>
      <c r="F523">
        <f>IF(MONTH('Table 21'!I4)&lt;10,"0"&amp;MONTH('Table 21'!I4),MONTH('Table 21'!I4))</f>
        <v>11</v>
      </c>
      <c r="G523">
        <f>YEAR('Table 21'!I4)</f>
        <v>1987</v>
      </c>
      <c r="H523" t="str">
        <f t="shared" si="35"/>
        <v>1987-11-04</v>
      </c>
      <c r="I523" t="str">
        <f>'Table 21'!B4</f>
        <v>DF</v>
      </c>
      <c r="J523">
        <f t="shared" si="39"/>
        <v>2</v>
      </c>
      <c r="K523">
        <v>21</v>
      </c>
      <c r="L523" t="str">
        <f>VLOOKUP(K523,Seleções!$A$1:$B$33,2,0)</f>
        <v>Poland</v>
      </c>
      <c r="N523" t="str">
        <f t="shared" si="36"/>
        <v>INSERT INTO Jogador VALUES(522,3,'JEDRZEJCZYK Artur','1987-11-04',2,21);</v>
      </c>
    </row>
    <row r="524" spans="2:14" x14ac:dyDescent="0.3">
      <c r="B524">
        <v>523</v>
      </c>
      <c r="C524" s="13">
        <f>'Table 21'!A5</f>
        <v>4</v>
      </c>
      <c r="D524" t="str">
        <f>'Table 21'!C5</f>
        <v>WIETESKA Mateusz</v>
      </c>
      <c r="E524">
        <f>IF(DAY('Table 21'!I5)&lt;10,"0"&amp;DAY('Table 21'!I5),DAY('Table 21'!I5))</f>
        <v>11</v>
      </c>
      <c r="F524" t="str">
        <f>IF(MONTH('Table 21'!I5)&lt;10,"0"&amp;MONTH('Table 21'!I5),MONTH('Table 21'!I5))</f>
        <v>02</v>
      </c>
      <c r="G524">
        <f>YEAR('Table 21'!I5)</f>
        <v>1997</v>
      </c>
      <c r="H524" t="str">
        <f t="shared" si="35"/>
        <v>1997-02-11</v>
      </c>
      <c r="I524" t="str">
        <f>'Table 21'!B5</f>
        <v>DF</v>
      </c>
      <c r="J524">
        <f t="shared" si="39"/>
        <v>2</v>
      </c>
      <c r="K524">
        <v>21</v>
      </c>
      <c r="L524" t="str">
        <f>VLOOKUP(K524,Seleções!$A$1:$B$33,2,0)</f>
        <v>Poland</v>
      </c>
      <c r="N524" t="str">
        <f t="shared" si="36"/>
        <v>INSERT INTO Jogador VALUES(523,4,'WIETESKA Mateusz','1997-02-11',2,21);</v>
      </c>
    </row>
    <row r="525" spans="2:14" x14ac:dyDescent="0.3">
      <c r="B525">
        <v>524</v>
      </c>
      <c r="C525" s="13">
        <f>'Table 21'!A6</f>
        <v>5</v>
      </c>
      <c r="D525" t="str">
        <f>'Table 21'!C6</f>
        <v>BEDNAREK Jan</v>
      </c>
      <c r="E525">
        <f>IF(DAY('Table 21'!I6)&lt;10,"0"&amp;DAY('Table 21'!I6),DAY('Table 21'!I6))</f>
        <v>12</v>
      </c>
      <c r="F525" t="str">
        <f>IF(MONTH('Table 21'!I6)&lt;10,"0"&amp;MONTH('Table 21'!I6),MONTH('Table 21'!I6))</f>
        <v>04</v>
      </c>
      <c r="G525">
        <f>YEAR('Table 21'!I6)</f>
        <v>1996</v>
      </c>
      <c r="H525" t="str">
        <f t="shared" si="35"/>
        <v>1996-04-12</v>
      </c>
      <c r="I525" t="str">
        <f>'Table 21'!B6</f>
        <v>DF</v>
      </c>
      <c r="J525">
        <f t="shared" si="39"/>
        <v>2</v>
      </c>
      <c r="K525">
        <v>21</v>
      </c>
      <c r="L525" t="str">
        <f>VLOOKUP(K525,Seleções!$A$1:$B$33,2,0)</f>
        <v>Poland</v>
      </c>
      <c r="N525" t="str">
        <f t="shared" si="36"/>
        <v>INSERT INTO Jogador VALUES(524,5,'BEDNAREK Jan','1996-04-12',2,21);</v>
      </c>
    </row>
    <row r="526" spans="2:14" x14ac:dyDescent="0.3">
      <c r="B526">
        <v>525</v>
      </c>
      <c r="C526" s="13">
        <f>'Table 21'!A7</f>
        <v>6</v>
      </c>
      <c r="D526" t="str">
        <f>'Table 21'!C7</f>
        <v>BIELIK Krystian</v>
      </c>
      <c r="E526" t="str">
        <f>IF(DAY('Table 21'!I7)&lt;10,"0"&amp;DAY('Table 21'!I7),DAY('Table 21'!I7))</f>
        <v>04</v>
      </c>
      <c r="F526" t="str">
        <f>IF(MONTH('Table 21'!I7)&lt;10,"0"&amp;MONTH('Table 21'!I7),MONTH('Table 21'!I7))</f>
        <v>01</v>
      </c>
      <c r="G526">
        <f>YEAR('Table 21'!I7)</f>
        <v>1998</v>
      </c>
      <c r="H526" t="str">
        <f t="shared" si="35"/>
        <v>1998-01-04</v>
      </c>
      <c r="I526" t="str">
        <f>'Table 21'!B7</f>
        <v>MF</v>
      </c>
      <c r="J526">
        <f t="shared" si="39"/>
        <v>3</v>
      </c>
      <c r="K526">
        <v>21</v>
      </c>
      <c r="L526" t="str">
        <f>VLOOKUP(K526,Seleções!$A$1:$B$33,2,0)</f>
        <v>Poland</v>
      </c>
      <c r="N526" t="str">
        <f t="shared" si="36"/>
        <v>INSERT INTO Jogador VALUES(525,6,'BIELIK Krystian','1998-01-04',3,21);</v>
      </c>
    </row>
    <row r="527" spans="2:14" x14ac:dyDescent="0.3">
      <c r="B527">
        <v>526</v>
      </c>
      <c r="C527" s="13">
        <f>'Table 21'!A8</f>
        <v>7</v>
      </c>
      <c r="D527" t="str">
        <f>'Table 21'!C8</f>
        <v>MILIK Arkadiusz</v>
      </c>
      <c r="E527">
        <f>IF(DAY('Table 21'!I8)&lt;10,"0"&amp;DAY('Table 21'!I8),DAY('Table 21'!I8))</f>
        <v>28</v>
      </c>
      <c r="F527" t="str">
        <f>IF(MONTH('Table 21'!I8)&lt;10,"0"&amp;MONTH('Table 21'!I8),MONTH('Table 21'!I8))</f>
        <v>02</v>
      </c>
      <c r="G527">
        <f>YEAR('Table 21'!I8)</f>
        <v>1994</v>
      </c>
      <c r="H527" t="str">
        <f t="shared" si="35"/>
        <v>1994-02-28</v>
      </c>
      <c r="I527" t="str">
        <f>'Table 21'!B8</f>
        <v>FW</v>
      </c>
      <c r="J527">
        <f t="shared" si="39"/>
        <v>4</v>
      </c>
      <c r="K527">
        <v>21</v>
      </c>
      <c r="L527" t="str">
        <f>VLOOKUP(K527,Seleções!$A$1:$B$33,2,0)</f>
        <v>Poland</v>
      </c>
      <c r="N527" t="str">
        <f t="shared" si="36"/>
        <v>INSERT INTO Jogador VALUES(526,7,'MILIK Arkadiusz','1994-02-28',4,21);</v>
      </c>
    </row>
    <row r="528" spans="2:14" x14ac:dyDescent="0.3">
      <c r="B528">
        <v>527</v>
      </c>
      <c r="C528" s="13">
        <f>'Table 21'!A9</f>
        <v>8</v>
      </c>
      <c r="D528" t="str">
        <f>'Table 21'!C9</f>
        <v>SZYMANSKI Damian</v>
      </c>
      <c r="E528">
        <f>IF(DAY('Table 21'!I9)&lt;10,"0"&amp;DAY('Table 21'!I9),DAY('Table 21'!I9))</f>
        <v>16</v>
      </c>
      <c r="F528" t="str">
        <f>IF(MONTH('Table 21'!I9)&lt;10,"0"&amp;MONTH('Table 21'!I9),MONTH('Table 21'!I9))</f>
        <v>06</v>
      </c>
      <c r="G528">
        <f>YEAR('Table 21'!I9)</f>
        <v>1995</v>
      </c>
      <c r="H528" t="str">
        <f t="shared" si="35"/>
        <v>1995-06-16</v>
      </c>
      <c r="I528" t="str">
        <f>'Table 21'!B9</f>
        <v>MF</v>
      </c>
      <c r="J528">
        <f t="shared" si="39"/>
        <v>3</v>
      </c>
      <c r="K528">
        <v>21</v>
      </c>
      <c r="L528" t="str">
        <f>VLOOKUP(K528,Seleções!$A$1:$B$33,2,0)</f>
        <v>Poland</v>
      </c>
      <c r="N528" t="str">
        <f t="shared" si="36"/>
        <v>INSERT INTO Jogador VALUES(527,8,'SZYMANSKI Damian','1995-06-16',3,21);</v>
      </c>
    </row>
    <row r="529" spans="2:14" x14ac:dyDescent="0.3">
      <c r="B529">
        <v>528</v>
      </c>
      <c r="C529" s="13">
        <f>'Table 21'!A10</f>
        <v>9</v>
      </c>
      <c r="D529" t="str">
        <f>'Table 21'!C10</f>
        <v>LEWANDOWSKI Robert</v>
      </c>
      <c r="E529">
        <f>IF(DAY('Table 21'!I10)&lt;10,"0"&amp;DAY('Table 21'!I10),DAY('Table 21'!I10))</f>
        <v>21</v>
      </c>
      <c r="F529" t="str">
        <f>IF(MONTH('Table 21'!I10)&lt;10,"0"&amp;MONTH('Table 21'!I10),MONTH('Table 21'!I10))</f>
        <v>08</v>
      </c>
      <c r="G529">
        <f>YEAR('Table 21'!I10)</f>
        <v>1988</v>
      </c>
      <c r="H529" t="str">
        <f t="shared" si="35"/>
        <v>1988-08-21</v>
      </c>
      <c r="I529" t="str">
        <f>'Table 21'!B10</f>
        <v>FW</v>
      </c>
      <c r="J529">
        <f t="shared" si="39"/>
        <v>4</v>
      </c>
      <c r="K529">
        <v>21</v>
      </c>
      <c r="L529" t="str">
        <f>VLOOKUP(K529,Seleções!$A$1:$B$33,2,0)</f>
        <v>Poland</v>
      </c>
      <c r="N529" t="str">
        <f t="shared" si="36"/>
        <v>INSERT INTO Jogador VALUES(528,9,'LEWANDOWSKI Robert','1988-08-21',4,21);</v>
      </c>
    </row>
    <row r="530" spans="2:14" x14ac:dyDescent="0.3">
      <c r="B530">
        <v>529</v>
      </c>
      <c r="C530" s="13">
        <f>'Table 21'!A11</f>
        <v>10</v>
      </c>
      <c r="D530" t="str">
        <f>'Table 21'!C11</f>
        <v>KRYCHOWIAK Grzegorz</v>
      </c>
      <c r="E530">
        <f>IF(DAY('Table 21'!I11)&lt;10,"0"&amp;DAY('Table 21'!I11),DAY('Table 21'!I11))</f>
        <v>29</v>
      </c>
      <c r="F530" t="str">
        <f>IF(MONTH('Table 21'!I11)&lt;10,"0"&amp;MONTH('Table 21'!I11),MONTH('Table 21'!I11))</f>
        <v>01</v>
      </c>
      <c r="G530">
        <f>YEAR('Table 21'!I11)</f>
        <v>1990</v>
      </c>
      <c r="H530" t="str">
        <f t="shared" si="35"/>
        <v>1990-01-29</v>
      </c>
      <c r="I530" t="str">
        <f>'Table 21'!B11</f>
        <v>MF</v>
      </c>
      <c r="J530">
        <f t="shared" si="39"/>
        <v>3</v>
      </c>
      <c r="K530">
        <v>21</v>
      </c>
      <c r="L530" t="str">
        <f>VLOOKUP(K530,Seleções!$A$1:$B$33,2,0)</f>
        <v>Poland</v>
      </c>
      <c r="N530" t="str">
        <f t="shared" si="36"/>
        <v>INSERT INTO Jogador VALUES(529,10,'KRYCHOWIAK Grzegorz','1990-01-29',3,21);</v>
      </c>
    </row>
    <row r="531" spans="2:14" x14ac:dyDescent="0.3">
      <c r="B531">
        <v>530</v>
      </c>
      <c r="C531" s="13">
        <f>'Table 21'!A12</f>
        <v>11</v>
      </c>
      <c r="D531" t="str">
        <f>'Table 21'!C12</f>
        <v>GROSICKI Kamil</v>
      </c>
      <c r="E531" t="str">
        <f>IF(DAY('Table 21'!I12)&lt;10,"0"&amp;DAY('Table 21'!I12),DAY('Table 21'!I12))</f>
        <v>08</v>
      </c>
      <c r="F531" t="str">
        <f>IF(MONTH('Table 21'!I12)&lt;10,"0"&amp;MONTH('Table 21'!I12),MONTH('Table 21'!I12))</f>
        <v>06</v>
      </c>
      <c r="G531">
        <f>YEAR('Table 21'!I12)</f>
        <v>1988</v>
      </c>
      <c r="H531" t="str">
        <f t="shared" si="35"/>
        <v>1988-06-08</v>
      </c>
      <c r="I531" t="str">
        <f>'Table 21'!B12</f>
        <v>MF</v>
      </c>
      <c r="J531">
        <f t="shared" si="39"/>
        <v>3</v>
      </c>
      <c r="K531">
        <v>21</v>
      </c>
      <c r="L531" t="str">
        <f>VLOOKUP(K531,Seleções!$A$1:$B$33,2,0)</f>
        <v>Poland</v>
      </c>
      <c r="N531" t="str">
        <f t="shared" si="36"/>
        <v>INSERT INTO Jogador VALUES(530,11,'GROSICKI Kamil','1988-06-08',3,21);</v>
      </c>
    </row>
    <row r="532" spans="2:14" x14ac:dyDescent="0.3">
      <c r="B532">
        <v>531</v>
      </c>
      <c r="C532" s="13">
        <f>'Table 21'!A13</f>
        <v>12</v>
      </c>
      <c r="D532" t="str">
        <f>'Table 21'!C13</f>
        <v>SKORUPSKI Lukasz</v>
      </c>
      <c r="E532" t="str">
        <f>IF(DAY('Table 21'!I13)&lt;10,"0"&amp;DAY('Table 21'!I13),DAY('Table 21'!I13))</f>
        <v>05</v>
      </c>
      <c r="F532" t="str">
        <f>IF(MONTH('Table 21'!I13)&lt;10,"0"&amp;MONTH('Table 21'!I13),MONTH('Table 21'!I13))</f>
        <v>05</v>
      </c>
      <c r="G532">
        <f>YEAR('Table 21'!I13)</f>
        <v>1991</v>
      </c>
      <c r="H532" t="str">
        <f t="shared" si="35"/>
        <v>1991-05-05</v>
      </c>
      <c r="I532" t="str">
        <f>'Table 21'!B13</f>
        <v>GK</v>
      </c>
      <c r="J532">
        <f t="shared" si="39"/>
        <v>1</v>
      </c>
      <c r="K532">
        <v>21</v>
      </c>
      <c r="L532" t="str">
        <f>VLOOKUP(K532,Seleções!$A$1:$B$33,2,0)</f>
        <v>Poland</v>
      </c>
      <c r="N532" t="str">
        <f t="shared" si="36"/>
        <v>INSERT INTO Jogador VALUES(531,12,'SKORUPSKI Lukasz','1991-05-05',1,21);</v>
      </c>
    </row>
    <row r="533" spans="2:14" x14ac:dyDescent="0.3">
      <c r="B533">
        <v>532</v>
      </c>
      <c r="C533" s="13">
        <f>'Table 21'!A14</f>
        <v>13</v>
      </c>
      <c r="D533" t="str">
        <f>'Table 21'!C14</f>
        <v>KAMINSKI Jakub</v>
      </c>
      <c r="E533" t="str">
        <f>IF(DAY('Table 21'!I14)&lt;10,"0"&amp;DAY('Table 21'!I14),DAY('Table 21'!I14))</f>
        <v>05</v>
      </c>
      <c r="F533" t="str">
        <f>IF(MONTH('Table 21'!I14)&lt;10,"0"&amp;MONTH('Table 21'!I14),MONTH('Table 21'!I14))</f>
        <v>06</v>
      </c>
      <c r="G533">
        <f>YEAR('Table 21'!I14)</f>
        <v>2002</v>
      </c>
      <c r="H533" t="str">
        <f t="shared" si="35"/>
        <v>2002-06-05</v>
      </c>
      <c r="I533" t="str">
        <f>'Table 21'!B14</f>
        <v>MF</v>
      </c>
      <c r="J533">
        <f t="shared" si="39"/>
        <v>3</v>
      </c>
      <c r="K533">
        <v>21</v>
      </c>
      <c r="L533" t="str">
        <f>VLOOKUP(K533,Seleções!$A$1:$B$33,2,0)</f>
        <v>Poland</v>
      </c>
      <c r="N533" t="str">
        <f t="shared" si="36"/>
        <v>INSERT INTO Jogador VALUES(532,13,'KAMINSKI Jakub','2002-06-05',3,21);</v>
      </c>
    </row>
    <row r="534" spans="2:14" x14ac:dyDescent="0.3">
      <c r="B534">
        <v>533</v>
      </c>
      <c r="C534" s="13">
        <f>'Table 21'!A15</f>
        <v>14</v>
      </c>
      <c r="D534" t="str">
        <f>'Table 21'!C15</f>
        <v>KIWIOR Jakub</v>
      </c>
      <c r="E534">
        <f>IF(DAY('Table 21'!I15)&lt;10,"0"&amp;DAY('Table 21'!I15),DAY('Table 21'!I15))</f>
        <v>15</v>
      </c>
      <c r="F534" t="str">
        <f>IF(MONTH('Table 21'!I15)&lt;10,"0"&amp;MONTH('Table 21'!I15),MONTH('Table 21'!I15))</f>
        <v>02</v>
      </c>
      <c r="G534">
        <f>YEAR('Table 21'!I15)</f>
        <v>2000</v>
      </c>
      <c r="H534" t="str">
        <f t="shared" si="35"/>
        <v>2000-02-15</v>
      </c>
      <c r="I534" t="str">
        <f>'Table 21'!B15</f>
        <v>DF</v>
      </c>
      <c r="J534">
        <f t="shared" si="39"/>
        <v>2</v>
      </c>
      <c r="K534">
        <v>21</v>
      </c>
      <c r="L534" t="str">
        <f>VLOOKUP(K534,Seleções!$A$1:$B$33,2,0)</f>
        <v>Poland</v>
      </c>
      <c r="N534" t="str">
        <f t="shared" si="36"/>
        <v>INSERT INTO Jogador VALUES(533,14,'KIWIOR Jakub','2000-02-15',2,21);</v>
      </c>
    </row>
    <row r="535" spans="2:14" x14ac:dyDescent="0.3">
      <c r="B535">
        <v>534</v>
      </c>
      <c r="C535" s="13">
        <f>'Table 21'!A16</f>
        <v>15</v>
      </c>
      <c r="D535" t="str">
        <f>'Table 21'!C16</f>
        <v>GLIK Kamil</v>
      </c>
      <c r="E535" t="str">
        <f>IF(DAY('Table 21'!I16)&lt;10,"0"&amp;DAY('Table 21'!I16),DAY('Table 21'!I16))</f>
        <v>03</v>
      </c>
      <c r="F535" t="str">
        <f>IF(MONTH('Table 21'!I16)&lt;10,"0"&amp;MONTH('Table 21'!I16),MONTH('Table 21'!I16))</f>
        <v>02</v>
      </c>
      <c r="G535">
        <f>YEAR('Table 21'!I16)</f>
        <v>1988</v>
      </c>
      <c r="H535" t="str">
        <f t="shared" si="35"/>
        <v>1988-02-03</v>
      </c>
      <c r="I535" t="str">
        <f>'Table 21'!B16</f>
        <v>DF</v>
      </c>
      <c r="J535">
        <f t="shared" si="39"/>
        <v>2</v>
      </c>
      <c r="K535">
        <v>21</v>
      </c>
      <c r="L535" t="str">
        <f>VLOOKUP(K535,Seleções!$A$1:$B$33,2,0)</f>
        <v>Poland</v>
      </c>
      <c r="N535" t="str">
        <f t="shared" si="36"/>
        <v>INSERT INTO Jogador VALUES(534,15,'GLIK Kamil','1988-02-03',2,21);</v>
      </c>
    </row>
    <row r="536" spans="2:14" x14ac:dyDescent="0.3">
      <c r="B536">
        <v>535</v>
      </c>
      <c r="C536" s="13">
        <f>'Table 21'!A17</f>
        <v>16</v>
      </c>
      <c r="D536" t="str">
        <f>'Table 21'!C17</f>
        <v>SWIDERSKI Karol</v>
      </c>
      <c r="E536">
        <f>IF(DAY('Table 21'!I17)&lt;10,"0"&amp;DAY('Table 21'!I17),DAY('Table 21'!I17))</f>
        <v>23</v>
      </c>
      <c r="F536" t="str">
        <f>IF(MONTH('Table 21'!I17)&lt;10,"0"&amp;MONTH('Table 21'!I17),MONTH('Table 21'!I17))</f>
        <v>01</v>
      </c>
      <c r="G536">
        <f>YEAR('Table 21'!I17)</f>
        <v>1997</v>
      </c>
      <c r="H536" t="str">
        <f t="shared" si="35"/>
        <v>1997-01-23</v>
      </c>
      <c r="I536" t="str">
        <f>'Table 21'!B17</f>
        <v>FW</v>
      </c>
      <c r="J536">
        <f t="shared" si="39"/>
        <v>4</v>
      </c>
      <c r="K536">
        <v>21</v>
      </c>
      <c r="L536" t="str">
        <f>VLOOKUP(K536,Seleções!$A$1:$B$33,2,0)</f>
        <v>Poland</v>
      </c>
      <c r="N536" t="str">
        <f t="shared" si="36"/>
        <v>INSERT INTO Jogador VALUES(535,16,'SWIDERSKI Karol','1997-01-23',4,21);</v>
      </c>
    </row>
    <row r="537" spans="2:14" x14ac:dyDescent="0.3">
      <c r="B537">
        <v>536</v>
      </c>
      <c r="C537" s="13">
        <f>'Table 21'!A18</f>
        <v>17</v>
      </c>
      <c r="D537" t="str">
        <f>'Table 21'!C18</f>
        <v>ZURKOWSKI Szymon</v>
      </c>
      <c r="E537">
        <f>IF(DAY('Table 21'!I18)&lt;10,"0"&amp;DAY('Table 21'!I18),DAY('Table 21'!I18))</f>
        <v>25</v>
      </c>
      <c r="F537" t="str">
        <f>IF(MONTH('Table 21'!I18)&lt;10,"0"&amp;MONTH('Table 21'!I18),MONTH('Table 21'!I18))</f>
        <v>09</v>
      </c>
      <c r="G537">
        <f>YEAR('Table 21'!I18)</f>
        <v>1997</v>
      </c>
      <c r="H537" t="str">
        <f t="shared" si="35"/>
        <v>1997-09-25</v>
      </c>
      <c r="I537" t="str">
        <f>'Table 21'!B18</f>
        <v>MF</v>
      </c>
      <c r="J537">
        <f t="shared" si="39"/>
        <v>3</v>
      </c>
      <c r="K537">
        <v>21</v>
      </c>
      <c r="L537" t="str">
        <f>VLOOKUP(K537,Seleções!$A$1:$B$33,2,0)</f>
        <v>Poland</v>
      </c>
      <c r="N537" t="str">
        <f t="shared" si="36"/>
        <v>INSERT INTO Jogador VALUES(536,17,'ZURKOWSKI Szymon','1997-09-25',3,21);</v>
      </c>
    </row>
    <row r="538" spans="2:14" x14ac:dyDescent="0.3">
      <c r="B538">
        <v>537</v>
      </c>
      <c r="C538" s="13">
        <f>'Table 21'!A19</f>
        <v>18</v>
      </c>
      <c r="D538" t="str">
        <f>'Table 21'!C19</f>
        <v>BERESZYNSKI Bartosz</v>
      </c>
      <c r="E538">
        <f>IF(DAY('Table 21'!I19)&lt;10,"0"&amp;DAY('Table 21'!I19),DAY('Table 21'!I19))</f>
        <v>12</v>
      </c>
      <c r="F538" t="str">
        <f>IF(MONTH('Table 21'!I19)&lt;10,"0"&amp;MONTH('Table 21'!I19),MONTH('Table 21'!I19))</f>
        <v>07</v>
      </c>
      <c r="G538">
        <f>YEAR('Table 21'!I19)</f>
        <v>1992</v>
      </c>
      <c r="H538" t="str">
        <f t="shared" si="35"/>
        <v>1992-07-12</v>
      </c>
      <c r="I538" t="str">
        <f>'Table 21'!B19</f>
        <v>DF</v>
      </c>
      <c r="J538">
        <f t="shared" si="39"/>
        <v>2</v>
      </c>
      <c r="K538">
        <v>21</v>
      </c>
      <c r="L538" t="str">
        <f>VLOOKUP(K538,Seleções!$A$1:$B$33,2,0)</f>
        <v>Poland</v>
      </c>
      <c r="N538" t="str">
        <f t="shared" si="36"/>
        <v>INSERT INTO Jogador VALUES(537,18,'BERESZYNSKI Bartosz','1992-07-12',2,21);</v>
      </c>
    </row>
    <row r="539" spans="2:14" x14ac:dyDescent="0.3">
      <c r="B539">
        <v>538</v>
      </c>
      <c r="C539" s="13">
        <f>'Table 21'!A20</f>
        <v>19</v>
      </c>
      <c r="D539" t="str">
        <f>'Table 21'!C20</f>
        <v>SZYMANSKI Sebastian</v>
      </c>
      <c r="E539">
        <f>IF(DAY('Table 21'!I20)&lt;10,"0"&amp;DAY('Table 21'!I20),DAY('Table 21'!I20))</f>
        <v>10</v>
      </c>
      <c r="F539" t="str">
        <f>IF(MONTH('Table 21'!I20)&lt;10,"0"&amp;MONTH('Table 21'!I20),MONTH('Table 21'!I20))</f>
        <v>05</v>
      </c>
      <c r="G539">
        <f>YEAR('Table 21'!I20)</f>
        <v>1999</v>
      </c>
      <c r="H539" t="str">
        <f t="shared" si="35"/>
        <v>1999-05-10</v>
      </c>
      <c r="I539" t="str">
        <f>'Table 21'!B20</f>
        <v>MF</v>
      </c>
      <c r="J539">
        <f t="shared" si="39"/>
        <v>3</v>
      </c>
      <c r="K539">
        <v>21</v>
      </c>
      <c r="L539" t="str">
        <f>VLOOKUP(K539,Seleções!$A$1:$B$33,2,0)</f>
        <v>Poland</v>
      </c>
      <c r="N539" t="str">
        <f t="shared" si="36"/>
        <v>INSERT INTO Jogador VALUES(538,19,'SZYMANSKI Sebastian','1999-05-10',3,21);</v>
      </c>
    </row>
    <row r="540" spans="2:14" x14ac:dyDescent="0.3">
      <c r="B540">
        <v>539</v>
      </c>
      <c r="C540" s="13">
        <f>'Table 21'!A21</f>
        <v>20</v>
      </c>
      <c r="D540" t="str">
        <f>'Table 21'!C21</f>
        <v>ZIELINSKI Piotr</v>
      </c>
      <c r="E540">
        <f>IF(DAY('Table 21'!I21)&lt;10,"0"&amp;DAY('Table 21'!I21),DAY('Table 21'!I21))</f>
        <v>20</v>
      </c>
      <c r="F540" t="str">
        <f>IF(MONTH('Table 21'!I21)&lt;10,"0"&amp;MONTH('Table 21'!I21),MONTH('Table 21'!I21))</f>
        <v>05</v>
      </c>
      <c r="G540">
        <f>YEAR('Table 21'!I21)</f>
        <v>1994</v>
      </c>
      <c r="H540" t="str">
        <f t="shared" si="35"/>
        <v>1994-05-20</v>
      </c>
      <c r="I540" t="str">
        <f>'Table 21'!B21</f>
        <v>MF</v>
      </c>
      <c r="J540">
        <f t="shared" si="39"/>
        <v>3</v>
      </c>
      <c r="K540">
        <v>21</v>
      </c>
      <c r="L540" t="str">
        <f>VLOOKUP(K540,Seleções!$A$1:$B$33,2,0)</f>
        <v>Poland</v>
      </c>
      <c r="N540" t="str">
        <f t="shared" si="36"/>
        <v>INSERT INTO Jogador VALUES(539,20,'ZIELINSKI Piotr','1994-05-20',3,21);</v>
      </c>
    </row>
    <row r="541" spans="2:14" x14ac:dyDescent="0.3">
      <c r="B541">
        <v>540</v>
      </c>
      <c r="C541" s="13">
        <f>'Table 21'!A22</f>
        <v>21</v>
      </c>
      <c r="D541" t="str">
        <f>'Table 21'!C22</f>
        <v>ZALEWSKI Nicola</v>
      </c>
      <c r="E541">
        <f>IF(DAY('Table 21'!I22)&lt;10,"0"&amp;DAY('Table 21'!I22),DAY('Table 21'!I22))</f>
        <v>23</v>
      </c>
      <c r="F541" t="str">
        <f>IF(MONTH('Table 21'!I22)&lt;10,"0"&amp;MONTH('Table 21'!I22),MONTH('Table 21'!I22))</f>
        <v>01</v>
      </c>
      <c r="G541">
        <f>YEAR('Table 21'!I22)</f>
        <v>2002</v>
      </c>
      <c r="H541" t="str">
        <f t="shared" si="35"/>
        <v>2002-01-23</v>
      </c>
      <c r="I541" t="str">
        <f>'Table 21'!B22</f>
        <v>MF</v>
      </c>
      <c r="J541">
        <f t="shared" si="39"/>
        <v>3</v>
      </c>
      <c r="K541">
        <v>21</v>
      </c>
      <c r="L541" t="str">
        <f>VLOOKUP(K541,Seleções!$A$1:$B$33,2,0)</f>
        <v>Poland</v>
      </c>
      <c r="N541" t="str">
        <f t="shared" si="36"/>
        <v>INSERT INTO Jogador VALUES(540,21,'ZALEWSKI Nicola','2002-01-23',3,21);</v>
      </c>
    </row>
    <row r="542" spans="2:14" x14ac:dyDescent="0.3">
      <c r="B542">
        <v>541</v>
      </c>
      <c r="C542" s="13">
        <f>'Table 21'!A23</f>
        <v>22</v>
      </c>
      <c r="D542" t="str">
        <f>'Table 21'!C23</f>
        <v>GRABARA Kamil</v>
      </c>
      <c r="E542" t="str">
        <f>IF(DAY('Table 21'!I23)&lt;10,"0"&amp;DAY('Table 21'!I23),DAY('Table 21'!I23))</f>
        <v>08</v>
      </c>
      <c r="F542" t="str">
        <f>IF(MONTH('Table 21'!I23)&lt;10,"0"&amp;MONTH('Table 21'!I23),MONTH('Table 21'!I23))</f>
        <v>01</v>
      </c>
      <c r="G542">
        <f>YEAR('Table 21'!I23)</f>
        <v>1999</v>
      </c>
      <c r="H542" t="str">
        <f t="shared" si="35"/>
        <v>1999-01-08</v>
      </c>
      <c r="I542" t="str">
        <f>'Table 21'!B23</f>
        <v>GK</v>
      </c>
      <c r="J542">
        <f t="shared" si="39"/>
        <v>1</v>
      </c>
      <c r="K542">
        <v>21</v>
      </c>
      <c r="L542" t="str">
        <f>VLOOKUP(K542,Seleções!$A$1:$B$33,2,0)</f>
        <v>Poland</v>
      </c>
      <c r="N542" t="str">
        <f t="shared" si="36"/>
        <v>INSERT INTO Jogador VALUES(541,22,'GRABARA Kamil','1999-01-08',1,21);</v>
      </c>
    </row>
    <row r="543" spans="2:14" x14ac:dyDescent="0.3">
      <c r="B543">
        <v>542</v>
      </c>
      <c r="C543" s="13">
        <f>'Table 21'!A24</f>
        <v>23</v>
      </c>
      <c r="D543" t="str">
        <f>'Table 21'!C24</f>
        <v>PIATEK Krzysztof</v>
      </c>
      <c r="E543" t="str">
        <f>IF(DAY('Table 21'!I24)&lt;10,"0"&amp;DAY('Table 21'!I24),DAY('Table 21'!I24))</f>
        <v>01</v>
      </c>
      <c r="F543" t="str">
        <f>IF(MONTH('Table 21'!I24)&lt;10,"0"&amp;MONTH('Table 21'!I24),MONTH('Table 21'!I24))</f>
        <v>07</v>
      </c>
      <c r="G543">
        <f>YEAR('Table 21'!I24)</f>
        <v>1995</v>
      </c>
      <c r="H543" t="str">
        <f t="shared" si="35"/>
        <v>1995-07-01</v>
      </c>
      <c r="I543" t="str">
        <f>'Table 21'!B24</f>
        <v>FW</v>
      </c>
      <c r="J543">
        <f t="shared" si="39"/>
        <v>4</v>
      </c>
      <c r="K543">
        <v>21</v>
      </c>
      <c r="L543" t="str">
        <f>VLOOKUP(K543,Seleções!$A$1:$B$33,2,0)</f>
        <v>Poland</v>
      </c>
      <c r="N543" t="str">
        <f t="shared" si="36"/>
        <v>INSERT INTO Jogador VALUES(542,23,'PIATEK Krzysztof','1995-07-01',4,21);</v>
      </c>
    </row>
    <row r="544" spans="2:14" x14ac:dyDescent="0.3">
      <c r="B544">
        <v>543</v>
      </c>
      <c r="C544" s="13">
        <f>'Table 21'!A25</f>
        <v>24</v>
      </c>
      <c r="D544" t="str">
        <f>'Table 21'!C25</f>
        <v>FRANKOWSKI Przemyslaw</v>
      </c>
      <c r="E544">
        <f>IF(DAY('Table 21'!I25)&lt;10,"0"&amp;DAY('Table 21'!I25),DAY('Table 21'!I25))</f>
        <v>12</v>
      </c>
      <c r="F544" t="str">
        <f>IF(MONTH('Table 21'!I25)&lt;10,"0"&amp;MONTH('Table 21'!I25),MONTH('Table 21'!I25))</f>
        <v>04</v>
      </c>
      <c r="G544">
        <f>YEAR('Table 21'!I25)</f>
        <v>1995</v>
      </c>
      <c r="H544" t="str">
        <f t="shared" si="35"/>
        <v>1995-04-12</v>
      </c>
      <c r="I544" t="str">
        <f>'Table 21'!B25</f>
        <v>MF</v>
      </c>
      <c r="J544">
        <f t="shared" si="39"/>
        <v>3</v>
      </c>
      <c r="K544">
        <v>21</v>
      </c>
      <c r="L544" t="str">
        <f>VLOOKUP(K544,Seleções!$A$1:$B$33,2,0)</f>
        <v>Poland</v>
      </c>
      <c r="N544" t="str">
        <f t="shared" si="36"/>
        <v>INSERT INTO Jogador VALUES(543,24,'FRANKOWSKI Przemyslaw','1995-04-12',3,21);</v>
      </c>
    </row>
    <row r="545" spans="2:14" x14ac:dyDescent="0.3">
      <c r="B545">
        <v>544</v>
      </c>
      <c r="C545" s="13">
        <f>'Table 21'!A26</f>
        <v>25</v>
      </c>
      <c r="D545" t="str">
        <f>'Table 21'!C26</f>
        <v>GUMNY Robert</v>
      </c>
      <c r="E545" t="str">
        <f>IF(DAY('Table 21'!I26)&lt;10,"0"&amp;DAY('Table 21'!I26),DAY('Table 21'!I26))</f>
        <v>04</v>
      </c>
      <c r="F545" t="str">
        <f>IF(MONTH('Table 21'!I26)&lt;10,"0"&amp;MONTH('Table 21'!I26),MONTH('Table 21'!I26))</f>
        <v>06</v>
      </c>
      <c r="G545">
        <f>YEAR('Table 21'!I26)</f>
        <v>1998</v>
      </c>
      <c r="H545" t="str">
        <f t="shared" si="35"/>
        <v>1998-06-04</v>
      </c>
      <c r="I545" t="str">
        <f>'Table 21'!B26</f>
        <v>DF</v>
      </c>
      <c r="J545">
        <f t="shared" ref="J545:J546" si="40">IF(I545="GK",1,IF(I545="DF",2,IF(I545="MF",3,IF(I545="FW",4,0))))</f>
        <v>2</v>
      </c>
      <c r="K545">
        <v>21</v>
      </c>
      <c r="L545" t="str">
        <f>VLOOKUP(K545,Seleções!$A$1:$B$33,2,0)</f>
        <v>Poland</v>
      </c>
      <c r="N545" t="str">
        <f t="shared" si="36"/>
        <v>INSERT INTO Jogador VALUES(544,25,'GUMNY Robert','1998-06-04',2,21);</v>
      </c>
    </row>
    <row r="546" spans="2:14" x14ac:dyDescent="0.3">
      <c r="B546">
        <v>545</v>
      </c>
      <c r="C546" s="13">
        <f>'Table 21'!A27</f>
        <v>26</v>
      </c>
      <c r="D546" t="str">
        <f>'Table 21'!C27</f>
        <v>SKORAS Michal</v>
      </c>
      <c r="E546">
        <f>IF(DAY('Table 21'!I27)&lt;10,"0"&amp;DAY('Table 21'!I27),DAY('Table 21'!I27))</f>
        <v>15</v>
      </c>
      <c r="F546" t="str">
        <f>IF(MONTH('Table 21'!I27)&lt;10,"0"&amp;MONTH('Table 21'!I27),MONTH('Table 21'!I27))</f>
        <v>02</v>
      </c>
      <c r="G546">
        <f>YEAR('Table 21'!I27)</f>
        <v>2000</v>
      </c>
      <c r="H546" t="str">
        <f t="shared" si="35"/>
        <v>2000-02-15</v>
      </c>
      <c r="I546" t="str">
        <f>'Table 21'!B27</f>
        <v>MF</v>
      </c>
      <c r="J546">
        <f t="shared" si="40"/>
        <v>3</v>
      </c>
      <c r="K546">
        <v>21</v>
      </c>
      <c r="L546" t="str">
        <f>VLOOKUP(K546,Seleções!$A$1:$B$33,2,0)</f>
        <v>Poland</v>
      </c>
      <c r="N546" t="str">
        <f t="shared" si="36"/>
        <v>INSERT INTO Jogador VALUES(545,26,'SKORAS Michal','2000-02-15',3,21);</v>
      </c>
    </row>
    <row r="547" spans="2:14" x14ac:dyDescent="0.3">
      <c r="B547">
        <v>546</v>
      </c>
      <c r="C547" s="13">
        <f>'Table 22'!A2</f>
        <v>1</v>
      </c>
      <c r="D547" t="str">
        <f>'Table 22'!C2</f>
        <v>RUI PATRICIO</v>
      </c>
      <c r="E547">
        <f>IF(DAY('Table 22'!I2)&lt;10,"0"&amp;DAY('Table 22'!I2),DAY('Table 22'!I2))</f>
        <v>15</v>
      </c>
      <c r="F547" t="str">
        <f>IF(MONTH('Table 22'!I2)&lt;10,"0"&amp;MONTH('Table 22'!I2),MONTH('Table 22'!I2))</f>
        <v>02</v>
      </c>
      <c r="G547">
        <f>YEAR('Table 22'!I2)</f>
        <v>1988</v>
      </c>
      <c r="H547" t="str">
        <f t="shared" si="35"/>
        <v>1988-02-15</v>
      </c>
      <c r="I547" t="str">
        <f>'Table 22'!B2</f>
        <v>GK</v>
      </c>
      <c r="J547">
        <f t="shared" si="38"/>
        <v>1</v>
      </c>
      <c r="K547">
        <v>22</v>
      </c>
      <c r="L547" t="str">
        <f>VLOOKUP(K547,Seleções!$A$1:$B$33,2,0)</f>
        <v>Portugal</v>
      </c>
      <c r="N547" t="str">
        <f t="shared" si="36"/>
        <v>INSERT INTO Jogador VALUES(546,1,'RUI PATRICIO','1988-02-15',1,22);</v>
      </c>
    </row>
    <row r="548" spans="2:14" x14ac:dyDescent="0.3">
      <c r="B548">
        <v>547</v>
      </c>
      <c r="C548" s="13">
        <f>'Table 22'!A3</f>
        <v>2</v>
      </c>
      <c r="D548" t="str">
        <f>'Table 22'!C3</f>
        <v>DIOGO DALOT</v>
      </c>
      <c r="E548">
        <f>IF(DAY('Table 22'!I3)&lt;10,"0"&amp;DAY('Table 22'!I3),DAY('Table 22'!I3))</f>
        <v>18</v>
      </c>
      <c r="F548" t="str">
        <f>IF(MONTH('Table 22'!I3)&lt;10,"0"&amp;MONTH('Table 22'!I3),MONTH('Table 22'!I3))</f>
        <v>03</v>
      </c>
      <c r="G548">
        <f>YEAR('Table 22'!I3)</f>
        <v>1999</v>
      </c>
      <c r="H548" t="str">
        <f t="shared" si="35"/>
        <v>1999-03-18</v>
      </c>
      <c r="I548" t="str">
        <f>'Table 22'!B3</f>
        <v>DF</v>
      </c>
      <c r="J548">
        <f t="shared" ref="J548:J571" si="41">IF(I548="GK",1,IF(I548="DF",2,IF(I548="MF",3,IF(I548="FW",4,0))))</f>
        <v>2</v>
      </c>
      <c r="K548">
        <v>22</v>
      </c>
      <c r="L548" t="str">
        <f>VLOOKUP(K548,Seleções!$A$1:$B$33,2,0)</f>
        <v>Portugal</v>
      </c>
      <c r="N548" t="str">
        <f t="shared" si="36"/>
        <v>INSERT INTO Jogador VALUES(547,2,'DIOGO DALOT','1999-03-18',2,22);</v>
      </c>
    </row>
    <row r="549" spans="2:14" x14ac:dyDescent="0.3">
      <c r="B549">
        <v>548</v>
      </c>
      <c r="C549" s="13">
        <f>'Table 22'!A4</f>
        <v>3</v>
      </c>
      <c r="D549" t="str">
        <f>'Table 22'!C4</f>
        <v>PEPE</v>
      </c>
      <c r="E549">
        <f>IF(DAY('Table 22'!I4)&lt;10,"0"&amp;DAY('Table 22'!I4),DAY('Table 22'!I4))</f>
        <v>26</v>
      </c>
      <c r="F549" t="str">
        <f>IF(MONTH('Table 22'!I4)&lt;10,"0"&amp;MONTH('Table 22'!I4),MONTH('Table 22'!I4))</f>
        <v>02</v>
      </c>
      <c r="G549">
        <f>YEAR('Table 22'!I4)</f>
        <v>1983</v>
      </c>
      <c r="H549" t="str">
        <f t="shared" si="35"/>
        <v>1983-02-26</v>
      </c>
      <c r="I549" t="str">
        <f>'Table 22'!B4</f>
        <v>DF</v>
      </c>
      <c r="J549">
        <f t="shared" si="41"/>
        <v>2</v>
      </c>
      <c r="K549">
        <v>22</v>
      </c>
      <c r="L549" t="str">
        <f>VLOOKUP(K549,Seleções!$A$1:$B$33,2,0)</f>
        <v>Portugal</v>
      </c>
      <c r="N549" t="str">
        <f t="shared" si="36"/>
        <v>INSERT INTO Jogador VALUES(548,3,'PEPE','1983-02-26',2,22);</v>
      </c>
    </row>
    <row r="550" spans="2:14" x14ac:dyDescent="0.3">
      <c r="B550">
        <v>549</v>
      </c>
      <c r="C550" s="13">
        <f>'Table 22'!A5</f>
        <v>4</v>
      </c>
      <c r="D550" t="str">
        <f>'Table 22'!C5</f>
        <v>RUBEN DIAS</v>
      </c>
      <c r="E550">
        <f>IF(DAY('Table 22'!I5)&lt;10,"0"&amp;DAY('Table 22'!I5),DAY('Table 22'!I5))</f>
        <v>14</v>
      </c>
      <c r="F550" t="str">
        <f>IF(MONTH('Table 22'!I5)&lt;10,"0"&amp;MONTH('Table 22'!I5),MONTH('Table 22'!I5))</f>
        <v>05</v>
      </c>
      <c r="G550">
        <f>YEAR('Table 22'!I5)</f>
        <v>1997</v>
      </c>
      <c r="H550" t="str">
        <f t="shared" si="35"/>
        <v>1997-05-14</v>
      </c>
      <c r="I550" t="str">
        <f>'Table 22'!B5</f>
        <v>DF</v>
      </c>
      <c r="J550">
        <f t="shared" si="41"/>
        <v>2</v>
      </c>
      <c r="K550">
        <v>22</v>
      </c>
      <c r="L550" t="str">
        <f>VLOOKUP(K550,Seleções!$A$1:$B$33,2,0)</f>
        <v>Portugal</v>
      </c>
      <c r="N550" t="str">
        <f t="shared" si="36"/>
        <v>INSERT INTO Jogador VALUES(549,4,'RUBEN DIAS','1997-05-14',2,22);</v>
      </c>
    </row>
    <row r="551" spans="2:14" x14ac:dyDescent="0.3">
      <c r="B551">
        <v>550</v>
      </c>
      <c r="C551" s="13">
        <f>'Table 22'!A6</f>
        <v>5</v>
      </c>
      <c r="D551" t="str">
        <f>'Table 22'!C6</f>
        <v>RAPHAEL GUERREIRO</v>
      </c>
      <c r="E551">
        <f>IF(DAY('Table 22'!I6)&lt;10,"0"&amp;DAY('Table 22'!I6),DAY('Table 22'!I6))</f>
        <v>22</v>
      </c>
      <c r="F551">
        <f>IF(MONTH('Table 22'!I6)&lt;10,"0"&amp;MONTH('Table 22'!I6),MONTH('Table 22'!I6))</f>
        <v>12</v>
      </c>
      <c r="G551">
        <f>YEAR('Table 22'!I6)</f>
        <v>1993</v>
      </c>
      <c r="H551" t="str">
        <f t="shared" si="35"/>
        <v>1993-12-22</v>
      </c>
      <c r="I551" t="str">
        <f>'Table 22'!B6</f>
        <v>DF</v>
      </c>
      <c r="J551">
        <f t="shared" si="41"/>
        <v>2</v>
      </c>
      <c r="K551">
        <v>22</v>
      </c>
      <c r="L551" t="str">
        <f>VLOOKUP(K551,Seleções!$A$1:$B$33,2,0)</f>
        <v>Portugal</v>
      </c>
      <c r="N551" t="str">
        <f t="shared" si="36"/>
        <v>INSERT INTO Jogador VALUES(550,5,'RAPHAEL GUERREIRO','1993-12-22',2,22);</v>
      </c>
    </row>
    <row r="552" spans="2:14" x14ac:dyDescent="0.3">
      <c r="B552">
        <v>551</v>
      </c>
      <c r="C552" s="13">
        <f>'Table 22'!A7</f>
        <v>6</v>
      </c>
      <c r="D552" t="str">
        <f>'Table 22'!C7</f>
        <v>JOAO PALHINHA</v>
      </c>
      <c r="E552" t="str">
        <f>IF(DAY('Table 22'!I7)&lt;10,"0"&amp;DAY('Table 22'!I7),DAY('Table 22'!I7))</f>
        <v>09</v>
      </c>
      <c r="F552" t="str">
        <f>IF(MONTH('Table 22'!I7)&lt;10,"0"&amp;MONTH('Table 22'!I7),MONTH('Table 22'!I7))</f>
        <v>07</v>
      </c>
      <c r="G552">
        <f>YEAR('Table 22'!I7)</f>
        <v>1995</v>
      </c>
      <c r="H552" t="str">
        <f t="shared" si="35"/>
        <v>1995-07-09</v>
      </c>
      <c r="I552" t="str">
        <f>'Table 22'!B7</f>
        <v>MF</v>
      </c>
      <c r="J552">
        <f t="shared" si="41"/>
        <v>3</v>
      </c>
      <c r="K552">
        <v>22</v>
      </c>
      <c r="L552" t="str">
        <f>VLOOKUP(K552,Seleções!$A$1:$B$33,2,0)</f>
        <v>Portugal</v>
      </c>
      <c r="N552" t="str">
        <f t="shared" si="36"/>
        <v>INSERT INTO Jogador VALUES(551,6,'JOAO PALHINHA','1995-07-09',3,22);</v>
      </c>
    </row>
    <row r="553" spans="2:14" x14ac:dyDescent="0.3">
      <c r="B553">
        <v>552</v>
      </c>
      <c r="C553" s="13">
        <f>'Table 22'!A8</f>
        <v>7</v>
      </c>
      <c r="D553" t="str">
        <f>'Table 22'!C8</f>
        <v>CRISTIANO RONALDO</v>
      </c>
      <c r="E553" t="str">
        <f>IF(DAY('Table 22'!I8)&lt;10,"0"&amp;DAY('Table 22'!I8),DAY('Table 22'!I8))</f>
        <v>05</v>
      </c>
      <c r="F553" t="str">
        <f>IF(MONTH('Table 22'!I8)&lt;10,"0"&amp;MONTH('Table 22'!I8),MONTH('Table 22'!I8))</f>
        <v>02</v>
      </c>
      <c r="G553">
        <f>YEAR('Table 22'!I8)</f>
        <v>1985</v>
      </c>
      <c r="H553" t="str">
        <f t="shared" si="35"/>
        <v>1985-02-05</v>
      </c>
      <c r="I553" t="str">
        <f>'Table 22'!B8</f>
        <v>FW</v>
      </c>
      <c r="J553">
        <f t="shared" si="41"/>
        <v>4</v>
      </c>
      <c r="K553">
        <v>22</v>
      </c>
      <c r="L553" t="str">
        <f>VLOOKUP(K553,Seleções!$A$1:$B$33,2,0)</f>
        <v>Portugal</v>
      </c>
      <c r="N553" t="str">
        <f t="shared" si="36"/>
        <v>INSERT INTO Jogador VALUES(552,7,'CRISTIANO RONALDO','1985-02-05',4,22);</v>
      </c>
    </row>
    <row r="554" spans="2:14" x14ac:dyDescent="0.3">
      <c r="B554">
        <v>553</v>
      </c>
      <c r="C554" s="13">
        <f>'Table 22'!A9</f>
        <v>8</v>
      </c>
      <c r="D554" t="str">
        <f>'Table 22'!C9</f>
        <v>BRUNO FERNANDES</v>
      </c>
      <c r="E554" t="str">
        <f>IF(DAY('Table 22'!I9)&lt;10,"0"&amp;DAY('Table 22'!I9),DAY('Table 22'!I9))</f>
        <v>08</v>
      </c>
      <c r="F554" t="str">
        <f>IF(MONTH('Table 22'!I9)&lt;10,"0"&amp;MONTH('Table 22'!I9),MONTH('Table 22'!I9))</f>
        <v>09</v>
      </c>
      <c r="G554">
        <f>YEAR('Table 22'!I9)</f>
        <v>1994</v>
      </c>
      <c r="H554" t="str">
        <f t="shared" si="35"/>
        <v>1994-09-08</v>
      </c>
      <c r="I554" t="str">
        <f>'Table 22'!B9</f>
        <v>MF</v>
      </c>
      <c r="J554">
        <f t="shared" si="41"/>
        <v>3</v>
      </c>
      <c r="K554">
        <v>22</v>
      </c>
      <c r="L554" t="str">
        <f>VLOOKUP(K554,Seleções!$A$1:$B$33,2,0)</f>
        <v>Portugal</v>
      </c>
      <c r="N554" t="str">
        <f t="shared" si="36"/>
        <v>INSERT INTO Jogador VALUES(553,8,'BRUNO FERNANDES','1994-09-08',3,22);</v>
      </c>
    </row>
    <row r="555" spans="2:14" x14ac:dyDescent="0.3">
      <c r="B555">
        <v>554</v>
      </c>
      <c r="C555" s="13">
        <f>'Table 22'!A10</f>
        <v>9</v>
      </c>
      <c r="D555" t="str">
        <f>'Table 22'!C10</f>
        <v>ANDRE SILVA</v>
      </c>
      <c r="E555" t="str">
        <f>IF(DAY('Table 22'!I10)&lt;10,"0"&amp;DAY('Table 22'!I10),DAY('Table 22'!I10))</f>
        <v>06</v>
      </c>
      <c r="F555">
        <f>IF(MONTH('Table 22'!I10)&lt;10,"0"&amp;MONTH('Table 22'!I10),MONTH('Table 22'!I10))</f>
        <v>11</v>
      </c>
      <c r="G555">
        <f>YEAR('Table 22'!I10)</f>
        <v>1995</v>
      </c>
      <c r="H555" t="str">
        <f t="shared" si="35"/>
        <v>1995-11-06</v>
      </c>
      <c r="I555" t="str">
        <f>'Table 22'!B10</f>
        <v>FW</v>
      </c>
      <c r="J555">
        <f t="shared" si="41"/>
        <v>4</v>
      </c>
      <c r="K555">
        <v>22</v>
      </c>
      <c r="L555" t="str">
        <f>VLOOKUP(K555,Seleções!$A$1:$B$33,2,0)</f>
        <v>Portugal</v>
      </c>
      <c r="N555" t="str">
        <f t="shared" si="36"/>
        <v>INSERT INTO Jogador VALUES(554,9,'ANDRE SILVA','1995-11-06',4,22);</v>
      </c>
    </row>
    <row r="556" spans="2:14" x14ac:dyDescent="0.3">
      <c r="B556">
        <v>555</v>
      </c>
      <c r="C556" s="13">
        <f>'Table 22'!A11</f>
        <v>10</v>
      </c>
      <c r="D556" t="str">
        <f>'Table 22'!C11</f>
        <v>BERNARDO SILVA</v>
      </c>
      <c r="E556">
        <f>IF(DAY('Table 22'!I11)&lt;10,"0"&amp;DAY('Table 22'!I11),DAY('Table 22'!I11))</f>
        <v>10</v>
      </c>
      <c r="F556" t="str">
        <f>IF(MONTH('Table 22'!I11)&lt;10,"0"&amp;MONTH('Table 22'!I11),MONTH('Table 22'!I11))</f>
        <v>08</v>
      </c>
      <c r="G556">
        <f>YEAR('Table 22'!I11)</f>
        <v>1994</v>
      </c>
      <c r="H556" t="str">
        <f t="shared" si="35"/>
        <v>1994-08-10</v>
      </c>
      <c r="I556" t="str">
        <f>'Table 22'!B11</f>
        <v>FW</v>
      </c>
      <c r="J556">
        <f t="shared" si="41"/>
        <v>4</v>
      </c>
      <c r="K556">
        <v>22</v>
      </c>
      <c r="L556" t="str">
        <f>VLOOKUP(K556,Seleções!$A$1:$B$33,2,0)</f>
        <v>Portugal</v>
      </c>
      <c r="N556" t="str">
        <f t="shared" si="36"/>
        <v>INSERT INTO Jogador VALUES(555,10,'BERNARDO SILVA','1994-08-10',4,22);</v>
      </c>
    </row>
    <row r="557" spans="2:14" x14ac:dyDescent="0.3">
      <c r="B557">
        <v>556</v>
      </c>
      <c r="C557" s="13">
        <f>'Table 22'!A12</f>
        <v>11</v>
      </c>
      <c r="D557" t="str">
        <f>'Table 22'!C12</f>
        <v>JOAO FELIX</v>
      </c>
      <c r="E557">
        <f>IF(DAY('Table 22'!I12)&lt;10,"0"&amp;DAY('Table 22'!I12),DAY('Table 22'!I12))</f>
        <v>10</v>
      </c>
      <c r="F557">
        <f>IF(MONTH('Table 22'!I12)&lt;10,"0"&amp;MONTH('Table 22'!I12),MONTH('Table 22'!I12))</f>
        <v>11</v>
      </c>
      <c r="G557">
        <f>YEAR('Table 22'!I12)</f>
        <v>1999</v>
      </c>
      <c r="H557" t="str">
        <f t="shared" si="35"/>
        <v>1999-11-10</v>
      </c>
      <c r="I557" t="str">
        <f>'Table 22'!B12</f>
        <v>FW</v>
      </c>
      <c r="J557">
        <f t="shared" si="41"/>
        <v>4</v>
      </c>
      <c r="K557">
        <v>22</v>
      </c>
      <c r="L557" t="str">
        <f>VLOOKUP(K557,Seleções!$A$1:$B$33,2,0)</f>
        <v>Portugal</v>
      </c>
      <c r="N557" t="str">
        <f t="shared" si="36"/>
        <v>INSERT INTO Jogador VALUES(556,11,'JOAO FELIX','1999-11-10',4,22);</v>
      </c>
    </row>
    <row r="558" spans="2:14" x14ac:dyDescent="0.3">
      <c r="B558">
        <v>557</v>
      </c>
      <c r="C558" s="13">
        <f>'Table 22'!A13</f>
        <v>12</v>
      </c>
      <c r="D558" t="str">
        <f>'Table 22'!C13</f>
        <v>JOSE SA</v>
      </c>
      <c r="E558">
        <f>IF(DAY('Table 22'!I13)&lt;10,"0"&amp;DAY('Table 22'!I13),DAY('Table 22'!I13))</f>
        <v>17</v>
      </c>
      <c r="F558" t="str">
        <f>IF(MONTH('Table 22'!I13)&lt;10,"0"&amp;MONTH('Table 22'!I13),MONTH('Table 22'!I13))</f>
        <v>01</v>
      </c>
      <c r="G558">
        <f>YEAR('Table 22'!I13)</f>
        <v>1993</v>
      </c>
      <c r="H558" t="str">
        <f t="shared" si="35"/>
        <v>1993-01-17</v>
      </c>
      <c r="I558" t="str">
        <f>'Table 22'!B13</f>
        <v>GK</v>
      </c>
      <c r="J558">
        <f t="shared" si="41"/>
        <v>1</v>
      </c>
      <c r="K558">
        <v>22</v>
      </c>
      <c r="L558" t="str">
        <f>VLOOKUP(K558,Seleções!$A$1:$B$33,2,0)</f>
        <v>Portugal</v>
      </c>
      <c r="N558" t="str">
        <f t="shared" si="36"/>
        <v>INSERT INTO Jogador VALUES(557,12,'JOSE SA','1993-01-17',1,22);</v>
      </c>
    </row>
    <row r="559" spans="2:14" x14ac:dyDescent="0.3">
      <c r="B559">
        <v>558</v>
      </c>
      <c r="C559" s="13">
        <f>'Table 22'!A14</f>
        <v>13</v>
      </c>
      <c r="D559" t="str">
        <f>'Table 22'!C14</f>
        <v>DANILO PEREIRA</v>
      </c>
      <c r="E559" t="str">
        <f>IF(DAY('Table 22'!I14)&lt;10,"0"&amp;DAY('Table 22'!I14),DAY('Table 22'!I14))</f>
        <v>09</v>
      </c>
      <c r="F559" t="str">
        <f>IF(MONTH('Table 22'!I14)&lt;10,"0"&amp;MONTH('Table 22'!I14),MONTH('Table 22'!I14))</f>
        <v>09</v>
      </c>
      <c r="G559">
        <f>YEAR('Table 22'!I14)</f>
        <v>1991</v>
      </c>
      <c r="H559" t="str">
        <f t="shared" si="35"/>
        <v>1991-09-09</v>
      </c>
      <c r="I559" t="str">
        <f>'Table 22'!B14</f>
        <v>DF</v>
      </c>
      <c r="J559">
        <f t="shared" si="41"/>
        <v>2</v>
      </c>
      <c r="K559">
        <v>22</v>
      </c>
      <c r="L559" t="str">
        <f>VLOOKUP(K559,Seleções!$A$1:$B$33,2,0)</f>
        <v>Portugal</v>
      </c>
      <c r="N559" t="str">
        <f t="shared" si="36"/>
        <v>INSERT INTO Jogador VALUES(558,13,'DANILO PEREIRA','1991-09-09',2,22);</v>
      </c>
    </row>
    <row r="560" spans="2:14" x14ac:dyDescent="0.3">
      <c r="B560">
        <v>559</v>
      </c>
      <c r="C560" s="13">
        <f>'Table 22'!A15</f>
        <v>14</v>
      </c>
      <c r="D560" t="str">
        <f>'Table 22'!C15</f>
        <v>WILLIAM CARVALHO</v>
      </c>
      <c r="E560" t="str">
        <f>IF(DAY('Table 22'!I15)&lt;10,"0"&amp;DAY('Table 22'!I15),DAY('Table 22'!I15))</f>
        <v>07</v>
      </c>
      <c r="F560" t="str">
        <f>IF(MONTH('Table 22'!I15)&lt;10,"0"&amp;MONTH('Table 22'!I15),MONTH('Table 22'!I15))</f>
        <v>04</v>
      </c>
      <c r="G560">
        <f>YEAR('Table 22'!I15)</f>
        <v>1992</v>
      </c>
      <c r="H560" t="str">
        <f t="shared" si="35"/>
        <v>1992-04-07</v>
      </c>
      <c r="I560" t="str">
        <f>'Table 22'!B15</f>
        <v>MF</v>
      </c>
      <c r="J560">
        <f t="shared" si="41"/>
        <v>3</v>
      </c>
      <c r="K560">
        <v>22</v>
      </c>
      <c r="L560" t="str">
        <f>VLOOKUP(K560,Seleções!$A$1:$B$33,2,0)</f>
        <v>Portugal</v>
      </c>
      <c r="N560" t="str">
        <f t="shared" si="36"/>
        <v>INSERT INTO Jogador VALUES(559,14,'WILLIAM CARVALHO','1992-04-07',3,22);</v>
      </c>
    </row>
    <row r="561" spans="2:14" x14ac:dyDescent="0.3">
      <c r="B561">
        <v>560</v>
      </c>
      <c r="C561" s="13">
        <f>'Table 22'!A16</f>
        <v>15</v>
      </c>
      <c r="D561" t="str">
        <f>'Table 22'!C16</f>
        <v>RAFAEL LEAO</v>
      </c>
      <c r="E561">
        <f>IF(DAY('Table 22'!I16)&lt;10,"0"&amp;DAY('Table 22'!I16),DAY('Table 22'!I16))</f>
        <v>10</v>
      </c>
      <c r="F561" t="str">
        <f>IF(MONTH('Table 22'!I16)&lt;10,"0"&amp;MONTH('Table 22'!I16),MONTH('Table 22'!I16))</f>
        <v>06</v>
      </c>
      <c r="G561">
        <f>YEAR('Table 22'!I16)</f>
        <v>1999</v>
      </c>
      <c r="H561" t="str">
        <f t="shared" si="35"/>
        <v>1999-06-10</v>
      </c>
      <c r="I561" t="str">
        <f>'Table 22'!B16</f>
        <v>FW</v>
      </c>
      <c r="J561">
        <f t="shared" si="41"/>
        <v>4</v>
      </c>
      <c r="K561">
        <v>22</v>
      </c>
      <c r="L561" t="str">
        <f>VLOOKUP(K561,Seleções!$A$1:$B$33,2,0)</f>
        <v>Portugal</v>
      </c>
      <c r="N561" t="str">
        <f t="shared" si="36"/>
        <v>INSERT INTO Jogador VALUES(560,15,'RAFAEL LEAO','1999-06-10',4,22);</v>
      </c>
    </row>
    <row r="562" spans="2:14" x14ac:dyDescent="0.3">
      <c r="B562">
        <v>561</v>
      </c>
      <c r="C562" s="13">
        <f>'Table 22'!A17</f>
        <v>16</v>
      </c>
      <c r="D562" t="str">
        <f>'Table 22'!C17</f>
        <v>VITINHA</v>
      </c>
      <c r="E562">
        <f>IF(DAY('Table 22'!I17)&lt;10,"0"&amp;DAY('Table 22'!I17),DAY('Table 22'!I17))</f>
        <v>13</v>
      </c>
      <c r="F562" t="str">
        <f>IF(MONTH('Table 22'!I17)&lt;10,"0"&amp;MONTH('Table 22'!I17),MONTH('Table 22'!I17))</f>
        <v>02</v>
      </c>
      <c r="G562">
        <f>YEAR('Table 22'!I17)</f>
        <v>2000</v>
      </c>
      <c r="H562" t="str">
        <f t="shared" si="35"/>
        <v>2000-02-13</v>
      </c>
      <c r="I562" t="str">
        <f>'Table 22'!B17</f>
        <v>MF</v>
      </c>
      <c r="J562">
        <f t="shared" si="41"/>
        <v>3</v>
      </c>
      <c r="K562">
        <v>22</v>
      </c>
      <c r="L562" t="str">
        <f>VLOOKUP(K562,Seleções!$A$1:$B$33,2,0)</f>
        <v>Portugal</v>
      </c>
      <c r="N562" t="str">
        <f t="shared" si="36"/>
        <v>INSERT INTO Jogador VALUES(561,16,'VITINHA','2000-02-13',3,22);</v>
      </c>
    </row>
    <row r="563" spans="2:14" x14ac:dyDescent="0.3">
      <c r="B563">
        <v>562</v>
      </c>
      <c r="C563" s="13">
        <f>'Table 22'!A18</f>
        <v>17</v>
      </c>
      <c r="D563" t="str">
        <f>'Table 22'!C18</f>
        <v>JOAO MARIO</v>
      </c>
      <c r="E563">
        <f>IF(DAY('Table 22'!I18)&lt;10,"0"&amp;DAY('Table 22'!I18),DAY('Table 22'!I18))</f>
        <v>19</v>
      </c>
      <c r="F563" t="str">
        <f>IF(MONTH('Table 22'!I18)&lt;10,"0"&amp;MONTH('Table 22'!I18),MONTH('Table 22'!I18))</f>
        <v>01</v>
      </c>
      <c r="G563">
        <f>YEAR('Table 22'!I18)</f>
        <v>1993</v>
      </c>
      <c r="H563" t="str">
        <f t="shared" si="35"/>
        <v>1993-01-19</v>
      </c>
      <c r="I563" t="str">
        <f>'Table 22'!B18</f>
        <v>MF</v>
      </c>
      <c r="J563">
        <f t="shared" si="41"/>
        <v>3</v>
      </c>
      <c r="K563">
        <v>22</v>
      </c>
      <c r="L563" t="str">
        <f>VLOOKUP(K563,Seleções!$A$1:$B$33,2,0)</f>
        <v>Portugal</v>
      </c>
      <c r="N563" t="str">
        <f t="shared" si="36"/>
        <v>INSERT INTO Jogador VALUES(562,17,'JOAO MARIO','1993-01-19',3,22);</v>
      </c>
    </row>
    <row r="564" spans="2:14" x14ac:dyDescent="0.3">
      <c r="B564">
        <v>563</v>
      </c>
      <c r="C564" s="13">
        <f>'Table 22'!A19</f>
        <v>18</v>
      </c>
      <c r="D564" t="str">
        <f>'Table 22'!C19</f>
        <v>RUBEN NEVES</v>
      </c>
      <c r="E564">
        <f>IF(DAY('Table 22'!I19)&lt;10,"0"&amp;DAY('Table 22'!I19),DAY('Table 22'!I19))</f>
        <v>13</v>
      </c>
      <c r="F564" t="str">
        <f>IF(MONTH('Table 22'!I19)&lt;10,"0"&amp;MONTH('Table 22'!I19),MONTH('Table 22'!I19))</f>
        <v>03</v>
      </c>
      <c r="G564">
        <f>YEAR('Table 22'!I19)</f>
        <v>1997</v>
      </c>
      <c r="H564" t="str">
        <f t="shared" si="35"/>
        <v>1997-03-13</v>
      </c>
      <c r="I564" t="str">
        <f>'Table 22'!B19</f>
        <v>MF</v>
      </c>
      <c r="J564">
        <f t="shared" si="41"/>
        <v>3</v>
      </c>
      <c r="K564">
        <v>22</v>
      </c>
      <c r="L564" t="str">
        <f>VLOOKUP(K564,Seleções!$A$1:$B$33,2,0)</f>
        <v>Portugal</v>
      </c>
      <c r="N564" t="str">
        <f t="shared" si="36"/>
        <v>INSERT INTO Jogador VALUES(563,18,'RUBEN NEVES','1997-03-13',3,22);</v>
      </c>
    </row>
    <row r="565" spans="2:14" x14ac:dyDescent="0.3">
      <c r="B565">
        <v>564</v>
      </c>
      <c r="C565" s="13">
        <f>'Table 22'!A20</f>
        <v>19</v>
      </c>
      <c r="D565" t="str">
        <f>'Table 22'!C20</f>
        <v>NUNO MENDES</v>
      </c>
      <c r="E565">
        <f>IF(DAY('Table 22'!I20)&lt;10,"0"&amp;DAY('Table 22'!I20),DAY('Table 22'!I20))</f>
        <v>19</v>
      </c>
      <c r="F565" t="str">
        <f>IF(MONTH('Table 22'!I20)&lt;10,"0"&amp;MONTH('Table 22'!I20),MONTH('Table 22'!I20))</f>
        <v>06</v>
      </c>
      <c r="G565">
        <f>YEAR('Table 22'!I20)</f>
        <v>2002</v>
      </c>
      <c r="H565" t="str">
        <f t="shared" si="35"/>
        <v>2002-06-19</v>
      </c>
      <c r="I565" t="str">
        <f>'Table 22'!B20</f>
        <v>DF</v>
      </c>
      <c r="J565">
        <f t="shared" si="41"/>
        <v>2</v>
      </c>
      <c r="K565">
        <v>22</v>
      </c>
      <c r="L565" t="str">
        <f>VLOOKUP(K565,Seleções!$A$1:$B$33,2,0)</f>
        <v>Portugal</v>
      </c>
      <c r="N565" t="str">
        <f t="shared" si="36"/>
        <v>INSERT INTO Jogador VALUES(564,19,'NUNO MENDES','2002-06-19',2,22);</v>
      </c>
    </row>
    <row r="566" spans="2:14" x14ac:dyDescent="0.3">
      <c r="B566">
        <v>565</v>
      </c>
      <c r="C566" s="13">
        <f>'Table 22'!A21</f>
        <v>20</v>
      </c>
      <c r="D566" t="str">
        <f>'Table 22'!C21</f>
        <v>JOAO CANCELO</v>
      </c>
      <c r="E566">
        <f>IF(DAY('Table 22'!I21)&lt;10,"0"&amp;DAY('Table 22'!I21),DAY('Table 22'!I21))</f>
        <v>27</v>
      </c>
      <c r="F566" t="str">
        <f>IF(MONTH('Table 22'!I21)&lt;10,"0"&amp;MONTH('Table 22'!I21),MONTH('Table 22'!I21))</f>
        <v>05</v>
      </c>
      <c r="G566">
        <f>YEAR('Table 22'!I21)</f>
        <v>1994</v>
      </c>
      <c r="H566" t="str">
        <f t="shared" si="35"/>
        <v>1994-05-27</v>
      </c>
      <c r="I566" t="str">
        <f>'Table 22'!B21</f>
        <v>DF</v>
      </c>
      <c r="J566">
        <f t="shared" si="41"/>
        <v>2</v>
      </c>
      <c r="K566">
        <v>22</v>
      </c>
      <c r="L566" t="str">
        <f>VLOOKUP(K566,Seleções!$A$1:$B$33,2,0)</f>
        <v>Portugal</v>
      </c>
      <c r="N566" t="str">
        <f t="shared" si="36"/>
        <v>INSERT INTO Jogador VALUES(565,20,'JOAO CANCELO','1994-05-27',2,22);</v>
      </c>
    </row>
    <row r="567" spans="2:14" x14ac:dyDescent="0.3">
      <c r="B567">
        <v>566</v>
      </c>
      <c r="C567" s="13">
        <f>'Table 22'!A22</f>
        <v>21</v>
      </c>
      <c r="D567" t="str">
        <f>'Table 22'!C22</f>
        <v>RICARDO HORTA</v>
      </c>
      <c r="E567">
        <f>IF(DAY('Table 22'!I22)&lt;10,"0"&amp;DAY('Table 22'!I22),DAY('Table 22'!I22))</f>
        <v>15</v>
      </c>
      <c r="F567" t="str">
        <f>IF(MONTH('Table 22'!I22)&lt;10,"0"&amp;MONTH('Table 22'!I22),MONTH('Table 22'!I22))</f>
        <v>09</v>
      </c>
      <c r="G567">
        <f>YEAR('Table 22'!I22)</f>
        <v>1994</v>
      </c>
      <c r="H567" t="str">
        <f t="shared" si="35"/>
        <v>1994-09-15</v>
      </c>
      <c r="I567" t="str">
        <f>'Table 22'!B22</f>
        <v>FW</v>
      </c>
      <c r="J567">
        <f t="shared" si="41"/>
        <v>4</v>
      </c>
      <c r="K567">
        <v>22</v>
      </c>
      <c r="L567" t="str">
        <f>VLOOKUP(K567,Seleções!$A$1:$B$33,2,0)</f>
        <v>Portugal</v>
      </c>
      <c r="N567" t="str">
        <f t="shared" si="36"/>
        <v>INSERT INTO Jogador VALUES(566,21,'RICARDO HORTA','1994-09-15',4,22);</v>
      </c>
    </row>
    <row r="568" spans="2:14" x14ac:dyDescent="0.3">
      <c r="B568">
        <v>567</v>
      </c>
      <c r="C568" s="13">
        <f>'Table 22'!A23</f>
        <v>22</v>
      </c>
      <c r="D568" t="str">
        <f>'Table 22'!C23</f>
        <v>DIOGO COSTA</v>
      </c>
      <c r="E568">
        <f>IF(DAY('Table 22'!I23)&lt;10,"0"&amp;DAY('Table 22'!I23),DAY('Table 22'!I23))</f>
        <v>19</v>
      </c>
      <c r="F568" t="str">
        <f>IF(MONTH('Table 22'!I23)&lt;10,"0"&amp;MONTH('Table 22'!I23),MONTH('Table 22'!I23))</f>
        <v>09</v>
      </c>
      <c r="G568">
        <f>YEAR('Table 22'!I23)</f>
        <v>1999</v>
      </c>
      <c r="H568" t="str">
        <f t="shared" si="35"/>
        <v>1999-09-19</v>
      </c>
      <c r="I568" t="str">
        <f>'Table 22'!B23</f>
        <v>GK</v>
      </c>
      <c r="J568">
        <f t="shared" si="41"/>
        <v>1</v>
      </c>
      <c r="K568">
        <v>22</v>
      </c>
      <c r="L568" t="str">
        <f>VLOOKUP(K568,Seleções!$A$1:$B$33,2,0)</f>
        <v>Portugal</v>
      </c>
      <c r="N568" t="str">
        <f t="shared" si="36"/>
        <v>INSERT INTO Jogador VALUES(567,22,'DIOGO COSTA','1999-09-19',1,22);</v>
      </c>
    </row>
    <row r="569" spans="2:14" x14ac:dyDescent="0.3">
      <c r="B569">
        <v>568</v>
      </c>
      <c r="C569" s="13">
        <f>'Table 22'!A24</f>
        <v>23</v>
      </c>
      <c r="D569" t="str">
        <f>'Table 22'!C24</f>
        <v>MATHEUS NUNES</v>
      </c>
      <c r="E569">
        <f>IF(DAY('Table 22'!I24)&lt;10,"0"&amp;DAY('Table 22'!I24),DAY('Table 22'!I24))</f>
        <v>27</v>
      </c>
      <c r="F569" t="str">
        <f>IF(MONTH('Table 22'!I24)&lt;10,"0"&amp;MONTH('Table 22'!I24),MONTH('Table 22'!I24))</f>
        <v>08</v>
      </c>
      <c r="G569">
        <f>YEAR('Table 22'!I24)</f>
        <v>1998</v>
      </c>
      <c r="H569" t="str">
        <f t="shared" si="35"/>
        <v>1998-08-27</v>
      </c>
      <c r="I569" t="str">
        <f>'Table 22'!B24</f>
        <v>MF</v>
      </c>
      <c r="J569">
        <f t="shared" si="41"/>
        <v>3</v>
      </c>
      <c r="K569">
        <v>22</v>
      </c>
      <c r="L569" t="str">
        <f>VLOOKUP(K569,Seleções!$A$1:$B$33,2,0)</f>
        <v>Portugal</v>
      </c>
      <c r="N569" t="str">
        <f t="shared" si="36"/>
        <v>INSERT INTO Jogador VALUES(568,23,'MATHEUS NUNES','1998-08-27',3,22);</v>
      </c>
    </row>
    <row r="570" spans="2:14" x14ac:dyDescent="0.3">
      <c r="B570">
        <v>569</v>
      </c>
      <c r="C570" s="13">
        <f>'Table 22'!A25</f>
        <v>24</v>
      </c>
      <c r="D570" t="str">
        <f>'Table 22'!C25</f>
        <v>ANTONIO SILVA</v>
      </c>
      <c r="E570">
        <f>IF(DAY('Table 22'!I25)&lt;10,"0"&amp;DAY('Table 22'!I25),DAY('Table 22'!I25))</f>
        <v>30</v>
      </c>
      <c r="F570">
        <f>IF(MONTH('Table 22'!I25)&lt;10,"0"&amp;MONTH('Table 22'!I25),MONTH('Table 22'!I25))</f>
        <v>10</v>
      </c>
      <c r="G570">
        <f>YEAR('Table 22'!I25)</f>
        <v>2003</v>
      </c>
      <c r="H570" t="str">
        <f t="shared" si="35"/>
        <v>2003-10-30</v>
      </c>
      <c r="I570" t="str">
        <f>'Table 22'!B25</f>
        <v>DF</v>
      </c>
      <c r="J570">
        <f t="shared" si="41"/>
        <v>2</v>
      </c>
      <c r="K570">
        <v>22</v>
      </c>
      <c r="L570" t="str">
        <f>VLOOKUP(K570,Seleções!$A$1:$B$33,2,0)</f>
        <v>Portugal</v>
      </c>
      <c r="N570" t="str">
        <f t="shared" si="36"/>
        <v>INSERT INTO Jogador VALUES(569,24,'ANTONIO SILVA','2003-10-30',2,22);</v>
      </c>
    </row>
    <row r="571" spans="2:14" x14ac:dyDescent="0.3">
      <c r="B571">
        <v>570</v>
      </c>
      <c r="C571" s="13">
        <f>'Table 22'!A26</f>
        <v>25</v>
      </c>
      <c r="D571" t="str">
        <f>'Table 22'!C26</f>
        <v>OTAVIO</v>
      </c>
      <c r="E571" t="str">
        <f>IF(DAY('Table 22'!I26)&lt;10,"0"&amp;DAY('Table 22'!I26),DAY('Table 22'!I26))</f>
        <v>09</v>
      </c>
      <c r="F571" t="str">
        <f>IF(MONTH('Table 22'!I26)&lt;10,"0"&amp;MONTH('Table 22'!I26),MONTH('Table 22'!I26))</f>
        <v>02</v>
      </c>
      <c r="G571">
        <f>YEAR('Table 22'!I26)</f>
        <v>1995</v>
      </c>
      <c r="H571" t="str">
        <f t="shared" si="35"/>
        <v>1995-02-09</v>
      </c>
      <c r="I571" t="str">
        <f>'Table 22'!B26</f>
        <v>MF</v>
      </c>
      <c r="J571">
        <f t="shared" si="41"/>
        <v>3</v>
      </c>
      <c r="K571">
        <v>22</v>
      </c>
      <c r="L571" t="str">
        <f>VLOOKUP(K571,Seleções!$A$1:$B$33,2,0)</f>
        <v>Portugal</v>
      </c>
      <c r="N571" t="str">
        <f t="shared" si="36"/>
        <v>INSERT INTO Jogador VALUES(570,25,'OTAVIO','1995-02-09',3,22);</v>
      </c>
    </row>
    <row r="572" spans="2:14" x14ac:dyDescent="0.3">
      <c r="B572">
        <v>571</v>
      </c>
      <c r="C572" s="13">
        <f>'Table 22'!A27</f>
        <v>26</v>
      </c>
      <c r="D572" t="str">
        <f>'Table 22'!C27</f>
        <v>GONCALO RAMOS</v>
      </c>
      <c r="E572">
        <f>IF(DAY('Table 22'!I27)&lt;10,"0"&amp;DAY('Table 22'!I27),DAY('Table 22'!I27))</f>
        <v>20</v>
      </c>
      <c r="F572" t="str">
        <f>IF(MONTH('Table 22'!I27)&lt;10,"0"&amp;MONTH('Table 22'!I27),MONTH('Table 22'!I27))</f>
        <v>06</v>
      </c>
      <c r="G572">
        <f>YEAR('Table 22'!I27)</f>
        <v>2001</v>
      </c>
      <c r="H572" t="str">
        <f t="shared" si="35"/>
        <v>2001-06-20</v>
      </c>
      <c r="I572" t="str">
        <f>'Table 22'!B27</f>
        <v>FW</v>
      </c>
      <c r="J572">
        <f t="shared" ref="J572" si="42">IF(I572="GK",1,IF(I572="DF",2,IF(I572="MF",3,IF(I572="FW",4,0))))</f>
        <v>4</v>
      </c>
      <c r="K572">
        <v>22</v>
      </c>
      <c r="L572" t="str">
        <f>VLOOKUP(K572,Seleções!$A$1:$B$33,2,0)</f>
        <v>Portugal</v>
      </c>
      <c r="N572" t="str">
        <f t="shared" si="36"/>
        <v>INSERT INTO Jogador VALUES(571,26,'GONCALO RAMOS','2001-06-20',4,22);</v>
      </c>
    </row>
    <row r="573" spans="2:14" x14ac:dyDescent="0.3">
      <c r="B573">
        <v>572</v>
      </c>
      <c r="C573" s="13">
        <f>'Table 23'!A2</f>
        <v>1</v>
      </c>
      <c r="D573" t="str">
        <f>'Table 23'!C2</f>
        <v>SAAD ALSHEEB</v>
      </c>
      <c r="E573">
        <f>IF(DAY('Table 23'!J2)&lt;10,"0"&amp;DAY('Table 23'!J2),DAY('Table 23'!J2))</f>
        <v>19</v>
      </c>
      <c r="F573" t="str">
        <f>IF(MONTH('Table 23'!J2)&lt;10,"0"&amp;MONTH('Table 23'!J2),MONTH('Table 23'!J2))</f>
        <v>02</v>
      </c>
      <c r="G573">
        <f>YEAR('Table 23'!J2)</f>
        <v>1990</v>
      </c>
      <c r="H573" t="str">
        <f t="shared" si="35"/>
        <v>1990-02-19</v>
      </c>
      <c r="I573" t="str">
        <f>'Table 23'!B2</f>
        <v>GK</v>
      </c>
      <c r="J573">
        <f t="shared" si="38"/>
        <v>1</v>
      </c>
      <c r="K573">
        <v>23</v>
      </c>
      <c r="L573" t="str">
        <f>VLOOKUP(K573,Seleções!$A$1:$B$33,2,0)</f>
        <v>Qatar</v>
      </c>
      <c r="N573" t="str">
        <f t="shared" si="36"/>
        <v>INSERT INTO Jogador VALUES(572,1,'SAAD ALSHEEB','1990-02-19',1,23);</v>
      </c>
    </row>
    <row r="574" spans="2:14" x14ac:dyDescent="0.3">
      <c r="B574">
        <v>573</v>
      </c>
      <c r="C574" s="13">
        <f>'Table 23'!A3</f>
        <v>2</v>
      </c>
      <c r="D574" t="str">
        <f>'Table 23'!C3</f>
        <v>PEDRO MIGUEL</v>
      </c>
      <c r="E574" t="str">
        <f>IF(DAY('Table 23'!J3)&lt;10,"0"&amp;DAY('Table 23'!J3),DAY('Table 23'!J3))</f>
        <v>06</v>
      </c>
      <c r="F574" t="str">
        <f>IF(MONTH('Table 23'!J3)&lt;10,"0"&amp;MONTH('Table 23'!J3),MONTH('Table 23'!J3))</f>
        <v>08</v>
      </c>
      <c r="G574">
        <f>YEAR('Table 23'!J3)</f>
        <v>1990</v>
      </c>
      <c r="H574" t="str">
        <f t="shared" si="35"/>
        <v>1990-08-06</v>
      </c>
      <c r="I574" t="str">
        <f>'Table 23'!B3</f>
        <v>DF</v>
      </c>
      <c r="J574">
        <f t="shared" ref="J574:J598" si="43">IF(I574="GK",1,IF(I574="DF",2,IF(I574="MF",3,IF(I574="FW",4,0))))</f>
        <v>2</v>
      </c>
      <c r="K574">
        <v>23</v>
      </c>
      <c r="L574" t="str">
        <f>VLOOKUP(K574,Seleções!$A$1:$B$33,2,0)</f>
        <v>Qatar</v>
      </c>
      <c r="N574" t="str">
        <f t="shared" si="36"/>
        <v>INSERT INTO Jogador VALUES(573,2,'PEDRO MIGUEL','1990-08-06',2,23);</v>
      </c>
    </row>
    <row r="575" spans="2:14" x14ac:dyDescent="0.3">
      <c r="B575">
        <v>574</v>
      </c>
      <c r="C575" s="13">
        <f>'Table 23'!A4</f>
        <v>3</v>
      </c>
      <c r="D575" t="str">
        <f>'Table 23'!C4</f>
        <v>ABDELKARIM HASSAN</v>
      </c>
      <c r="E575">
        <f>IF(DAY('Table 23'!J4)&lt;10,"0"&amp;DAY('Table 23'!J4),DAY('Table 23'!J4))</f>
        <v>28</v>
      </c>
      <c r="F575" t="str">
        <f>IF(MONTH('Table 23'!J4)&lt;10,"0"&amp;MONTH('Table 23'!J4),MONTH('Table 23'!J4))</f>
        <v>08</v>
      </c>
      <c r="G575">
        <f>YEAR('Table 23'!J4)</f>
        <v>1993</v>
      </c>
      <c r="H575" t="str">
        <f t="shared" si="35"/>
        <v>1993-08-28</v>
      </c>
      <c r="I575" t="str">
        <f>'Table 23'!B4</f>
        <v>MF</v>
      </c>
      <c r="J575">
        <f t="shared" si="43"/>
        <v>3</v>
      </c>
      <c r="K575">
        <v>23</v>
      </c>
      <c r="L575" t="str">
        <f>VLOOKUP(K575,Seleções!$A$1:$B$33,2,0)</f>
        <v>Qatar</v>
      </c>
      <c r="N575" t="str">
        <f t="shared" si="36"/>
        <v>INSERT INTO Jogador VALUES(574,3,'ABDELKARIM HASSAN','1993-08-28',3,23);</v>
      </c>
    </row>
    <row r="576" spans="2:14" x14ac:dyDescent="0.3">
      <c r="B576">
        <v>575</v>
      </c>
      <c r="C576" s="13">
        <f>'Table 23'!A5</f>
        <v>4</v>
      </c>
      <c r="D576" t="str">
        <f>'Table 23'!C5</f>
        <v>MOHAMMED WAAD</v>
      </c>
      <c r="E576">
        <f>IF(DAY('Table 23'!J5)&lt;10,"0"&amp;DAY('Table 23'!J5),DAY('Table 23'!J5))</f>
        <v>18</v>
      </c>
      <c r="F576" t="str">
        <f>IF(MONTH('Table 23'!J5)&lt;10,"0"&amp;MONTH('Table 23'!J5),MONTH('Table 23'!J5))</f>
        <v>09</v>
      </c>
      <c r="G576">
        <f>YEAR('Table 23'!J5)</f>
        <v>1999</v>
      </c>
      <c r="H576" t="str">
        <f t="shared" si="35"/>
        <v>1999-09-18</v>
      </c>
      <c r="I576" t="str">
        <f>'Table 23'!B5</f>
        <v>DF</v>
      </c>
      <c r="J576">
        <f t="shared" si="43"/>
        <v>2</v>
      </c>
      <c r="K576">
        <v>23</v>
      </c>
      <c r="L576" t="str">
        <f>VLOOKUP(K576,Seleções!$A$1:$B$33,2,0)</f>
        <v>Qatar</v>
      </c>
      <c r="N576" t="str">
        <f t="shared" si="36"/>
        <v>INSERT INTO Jogador VALUES(575,4,'MOHAMMED WAAD','1999-09-18',2,23);</v>
      </c>
    </row>
    <row r="577" spans="2:14" x14ac:dyDescent="0.3">
      <c r="B577">
        <v>576</v>
      </c>
      <c r="C577" s="13">
        <f>'Table 23'!A6</f>
        <v>5</v>
      </c>
      <c r="D577" t="str">
        <f>'Table 23'!C6</f>
        <v>TAREK SALMAN</v>
      </c>
      <c r="E577" t="str">
        <f>IF(DAY('Table 23'!J6)&lt;10,"0"&amp;DAY('Table 23'!J6),DAY('Table 23'!J6))</f>
        <v>05</v>
      </c>
      <c r="F577">
        <f>IF(MONTH('Table 23'!J6)&lt;10,"0"&amp;MONTH('Table 23'!J6),MONTH('Table 23'!J6))</f>
        <v>12</v>
      </c>
      <c r="G577">
        <f>YEAR('Table 23'!J6)</f>
        <v>1997</v>
      </c>
      <c r="H577" t="str">
        <f t="shared" si="35"/>
        <v>1997-12-05</v>
      </c>
      <c r="I577" t="str">
        <f>'Table 23'!B6</f>
        <v>DF</v>
      </c>
      <c r="J577">
        <f t="shared" si="43"/>
        <v>2</v>
      </c>
      <c r="K577">
        <v>23</v>
      </c>
      <c r="L577" t="str">
        <f>VLOOKUP(K577,Seleções!$A$1:$B$33,2,0)</f>
        <v>Qatar</v>
      </c>
      <c r="N577" t="str">
        <f t="shared" si="36"/>
        <v>INSERT INTO Jogador VALUES(576,5,'TAREK SALMAN','1997-12-05',2,23);</v>
      </c>
    </row>
    <row r="578" spans="2:14" x14ac:dyDescent="0.3">
      <c r="B578">
        <v>577</v>
      </c>
      <c r="C578" s="13">
        <f>'Table 23'!A7</f>
        <v>6</v>
      </c>
      <c r="D578" t="str">
        <f>'Table 23'!C7</f>
        <v>ABDULAZIZ HATEM</v>
      </c>
      <c r="E578" t="str">
        <f>IF(DAY('Table 23'!J7)&lt;10,"0"&amp;DAY('Table 23'!J7),DAY('Table 23'!J7))</f>
        <v>01</v>
      </c>
      <c r="F578" t="str">
        <f>IF(MONTH('Table 23'!J7)&lt;10,"0"&amp;MONTH('Table 23'!J7),MONTH('Table 23'!J7))</f>
        <v>01</v>
      </c>
      <c r="G578">
        <f>YEAR('Table 23'!J7)</f>
        <v>1990</v>
      </c>
      <c r="H578" t="str">
        <f t="shared" si="35"/>
        <v>1990-01-01</v>
      </c>
      <c r="I578" t="str">
        <f>'Table 23'!B7</f>
        <v>MF</v>
      </c>
      <c r="J578">
        <f t="shared" si="43"/>
        <v>3</v>
      </c>
      <c r="K578">
        <v>23</v>
      </c>
      <c r="L578" t="str">
        <f>VLOOKUP(K578,Seleções!$A$1:$B$33,2,0)</f>
        <v>Qatar</v>
      </c>
      <c r="N578" t="str">
        <f t="shared" si="36"/>
        <v>INSERT INTO Jogador VALUES(577,6,'ABDULAZIZ HATEM','1990-01-01',3,23);</v>
      </c>
    </row>
    <row r="579" spans="2:14" x14ac:dyDescent="0.3">
      <c r="B579">
        <v>578</v>
      </c>
      <c r="C579" s="13">
        <f>'Table 23'!A8</f>
        <v>7</v>
      </c>
      <c r="D579" t="str">
        <f>'Table 23'!C8</f>
        <v>AHMED ALAAELDIN</v>
      </c>
      <c r="E579">
        <f>IF(DAY('Table 23'!J8)&lt;10,"0"&amp;DAY('Table 23'!J8),DAY('Table 23'!J8))</f>
        <v>31</v>
      </c>
      <c r="F579" t="str">
        <f>IF(MONTH('Table 23'!J8)&lt;10,"0"&amp;MONTH('Table 23'!J8),MONTH('Table 23'!J8))</f>
        <v>01</v>
      </c>
      <c r="G579">
        <f>YEAR('Table 23'!J8)</f>
        <v>1993</v>
      </c>
      <c r="H579" t="str">
        <f t="shared" ref="H579:H642" si="44">G579&amp;"-"&amp;F579&amp;"-"&amp;E579</f>
        <v>1993-01-31</v>
      </c>
      <c r="I579" t="str">
        <f>'Table 23'!B8</f>
        <v>FW</v>
      </c>
      <c r="J579">
        <f t="shared" si="43"/>
        <v>4</v>
      </c>
      <c r="K579">
        <v>23</v>
      </c>
      <c r="L579" t="str">
        <f>VLOOKUP(K579,Seleções!$A$1:$B$33,2,0)</f>
        <v>Qatar</v>
      </c>
      <c r="N579" t="str">
        <f t="shared" ref="N579:N642" si="45">"INSERT INTO Jogador VALUES("&amp;B579&amp;","&amp;C579&amp;","&amp;"'"&amp;D579&amp;"','"&amp;H579&amp;"',"&amp;J579&amp;","&amp;K579&amp;");"</f>
        <v>INSERT INTO Jogador VALUES(578,7,'AHMED ALAAELDIN','1993-01-31',4,23);</v>
      </c>
    </row>
    <row r="580" spans="2:14" x14ac:dyDescent="0.3">
      <c r="B580">
        <v>579</v>
      </c>
      <c r="C580" s="13">
        <f>'Table 23'!A9</f>
        <v>8</v>
      </c>
      <c r="D580" t="str">
        <f>'Table 23'!C9</f>
        <v>ALI ASAD</v>
      </c>
      <c r="E580">
        <f>IF(DAY('Table 23'!J9)&lt;10,"0"&amp;DAY('Table 23'!J9),DAY('Table 23'!J9))</f>
        <v>19</v>
      </c>
      <c r="F580" t="str">
        <f>IF(MONTH('Table 23'!J9)&lt;10,"0"&amp;MONTH('Table 23'!J9),MONTH('Table 23'!J9))</f>
        <v>01</v>
      </c>
      <c r="G580">
        <f>YEAR('Table 23'!J9)</f>
        <v>1993</v>
      </c>
      <c r="H580" t="str">
        <f t="shared" si="44"/>
        <v>1993-01-19</v>
      </c>
      <c r="I580" t="str">
        <f>'Table 23'!B9</f>
        <v>MF</v>
      </c>
      <c r="J580">
        <f t="shared" si="43"/>
        <v>3</v>
      </c>
      <c r="K580">
        <v>23</v>
      </c>
      <c r="L580" t="str">
        <f>VLOOKUP(K580,Seleções!$A$1:$B$33,2,0)</f>
        <v>Qatar</v>
      </c>
      <c r="N580" t="str">
        <f t="shared" si="45"/>
        <v>INSERT INTO Jogador VALUES(579,8,'ALI ASAD','1993-01-19',3,23);</v>
      </c>
    </row>
    <row r="581" spans="2:14" x14ac:dyDescent="0.3">
      <c r="B581">
        <v>580</v>
      </c>
      <c r="C581" s="13">
        <f>'Table 23'!A10</f>
        <v>9</v>
      </c>
      <c r="D581" t="str">
        <f>'Table 23'!C10</f>
        <v>MOHAMMED MUNTARI</v>
      </c>
      <c r="E581">
        <f>IF(DAY('Table 23'!J10)&lt;10,"0"&amp;DAY('Table 23'!J10),DAY('Table 23'!J10))</f>
        <v>20</v>
      </c>
      <c r="F581">
        <f>IF(MONTH('Table 23'!J10)&lt;10,"0"&amp;MONTH('Table 23'!J10),MONTH('Table 23'!J10))</f>
        <v>12</v>
      </c>
      <c r="G581">
        <f>YEAR('Table 23'!J10)</f>
        <v>1993</v>
      </c>
      <c r="H581" t="str">
        <f t="shared" si="44"/>
        <v>1993-12-20</v>
      </c>
      <c r="I581" t="str">
        <f>'Table 23'!B10</f>
        <v>FW</v>
      </c>
      <c r="J581">
        <f t="shared" si="43"/>
        <v>4</v>
      </c>
      <c r="K581">
        <v>23</v>
      </c>
      <c r="L581" t="str">
        <f>VLOOKUP(K581,Seleções!$A$1:$B$33,2,0)</f>
        <v>Qatar</v>
      </c>
      <c r="N581" t="str">
        <f t="shared" si="45"/>
        <v>INSERT INTO Jogador VALUES(580,9,'MOHAMMED MUNTARI','1993-12-20',4,23);</v>
      </c>
    </row>
    <row r="582" spans="2:14" x14ac:dyDescent="0.3">
      <c r="B582">
        <v>581</v>
      </c>
      <c r="C582" s="13">
        <f>'Table 23'!A11</f>
        <v>10</v>
      </c>
      <c r="D582" t="str">
        <f>'Table 23'!C11</f>
        <v>HASSAN ALHAYDOS</v>
      </c>
      <c r="E582">
        <f>IF(DAY('Table 23'!J11)&lt;10,"0"&amp;DAY('Table 23'!J11),DAY('Table 23'!J11))</f>
        <v>11</v>
      </c>
      <c r="F582">
        <f>IF(MONTH('Table 23'!J11)&lt;10,"0"&amp;MONTH('Table 23'!J11),MONTH('Table 23'!J11))</f>
        <v>12</v>
      </c>
      <c r="G582">
        <f>YEAR('Table 23'!J11)</f>
        <v>1990</v>
      </c>
      <c r="H582" t="str">
        <f t="shared" si="44"/>
        <v>1990-12-11</v>
      </c>
      <c r="I582" t="str">
        <f>'Table 23'!B11</f>
        <v>MF</v>
      </c>
      <c r="J582">
        <f t="shared" si="43"/>
        <v>3</v>
      </c>
      <c r="K582">
        <v>23</v>
      </c>
      <c r="L582" t="str">
        <f>VLOOKUP(K582,Seleções!$A$1:$B$33,2,0)</f>
        <v>Qatar</v>
      </c>
      <c r="N582" t="str">
        <f t="shared" si="45"/>
        <v>INSERT INTO Jogador VALUES(581,10,'HASSAN ALHAYDOS','1990-12-11',3,23);</v>
      </c>
    </row>
    <row r="583" spans="2:14" x14ac:dyDescent="0.3">
      <c r="B583">
        <v>582</v>
      </c>
      <c r="C583" s="13">
        <f>'Table 23'!A12</f>
        <v>11</v>
      </c>
      <c r="D583" t="str">
        <f>'Table 23'!C12</f>
        <v>AKRAM AFIF</v>
      </c>
      <c r="E583">
        <f>IF(DAY('Table 23'!J12)&lt;10,"0"&amp;DAY('Table 23'!J12),DAY('Table 23'!J12))</f>
        <v>18</v>
      </c>
      <c r="F583">
        <f>IF(MONTH('Table 23'!J12)&lt;10,"0"&amp;MONTH('Table 23'!J12),MONTH('Table 23'!J12))</f>
        <v>11</v>
      </c>
      <c r="G583">
        <f>YEAR('Table 23'!J12)</f>
        <v>1996</v>
      </c>
      <c r="H583" t="str">
        <f t="shared" si="44"/>
        <v>1996-11-18</v>
      </c>
      <c r="I583" t="str">
        <f>'Table 23'!B12</f>
        <v>FW</v>
      </c>
      <c r="J583">
        <f t="shared" si="43"/>
        <v>4</v>
      </c>
      <c r="K583">
        <v>23</v>
      </c>
      <c r="L583" t="str">
        <f>VLOOKUP(K583,Seleções!$A$1:$B$33,2,0)</f>
        <v>Qatar</v>
      </c>
      <c r="N583" t="str">
        <f t="shared" si="45"/>
        <v>INSERT INTO Jogador VALUES(582,11,'AKRAM AFIF','1996-11-18',4,23);</v>
      </c>
    </row>
    <row r="584" spans="2:14" x14ac:dyDescent="0.3">
      <c r="B584">
        <v>583</v>
      </c>
      <c r="C584" s="13">
        <f>'Table 23'!A13</f>
        <v>12</v>
      </c>
      <c r="D584" t="str">
        <f>'Table 23'!C13</f>
        <v>KARIM BOUDIAF</v>
      </c>
      <c r="E584">
        <f>IF(DAY('Table 23'!J13)&lt;10,"0"&amp;DAY('Table 23'!J13),DAY('Table 23'!J13))</f>
        <v>16</v>
      </c>
      <c r="F584" t="str">
        <f>IF(MONTH('Table 23'!J13)&lt;10,"0"&amp;MONTH('Table 23'!J13),MONTH('Table 23'!J13))</f>
        <v>09</v>
      </c>
      <c r="G584">
        <f>YEAR('Table 23'!J13)</f>
        <v>1990</v>
      </c>
      <c r="H584" t="str">
        <f t="shared" si="44"/>
        <v>1990-09-16</v>
      </c>
      <c r="I584" t="str">
        <f>'Table 23'!B13</f>
        <v>MF</v>
      </c>
      <c r="J584">
        <f t="shared" si="43"/>
        <v>3</v>
      </c>
      <c r="K584">
        <v>23</v>
      </c>
      <c r="L584" t="str">
        <f>VLOOKUP(K584,Seleções!$A$1:$B$33,2,0)</f>
        <v>Qatar</v>
      </c>
      <c r="N584" t="str">
        <f t="shared" si="45"/>
        <v>INSERT INTO Jogador VALUES(583,12,'KARIM BOUDIAF','1990-09-16',3,23);</v>
      </c>
    </row>
    <row r="585" spans="2:14" x14ac:dyDescent="0.3">
      <c r="B585">
        <v>584</v>
      </c>
      <c r="C585" s="13">
        <f>'Table 23'!A14</f>
        <v>13</v>
      </c>
      <c r="D585" t="str">
        <f>'Table 23'!C14</f>
        <v>MUSAAB KHIDIR</v>
      </c>
      <c r="E585" t="str">
        <f>IF(DAY('Table 23'!J14)&lt;10,"0"&amp;DAY('Table 23'!J14),DAY('Table 23'!J14))</f>
        <v>01</v>
      </c>
      <c r="F585" t="str">
        <f>IF(MONTH('Table 23'!J14)&lt;10,"0"&amp;MONTH('Table 23'!J14),MONTH('Table 23'!J14))</f>
        <v>01</v>
      </c>
      <c r="G585">
        <f>YEAR('Table 23'!J14)</f>
        <v>1993</v>
      </c>
      <c r="H585" t="str">
        <f t="shared" si="44"/>
        <v>1993-01-01</v>
      </c>
      <c r="I585" t="str">
        <f>'Table 23'!B14</f>
        <v>DF</v>
      </c>
      <c r="J585">
        <f t="shared" si="43"/>
        <v>2</v>
      </c>
      <c r="K585">
        <v>23</v>
      </c>
      <c r="L585" t="str">
        <f>VLOOKUP(K585,Seleções!$A$1:$B$33,2,0)</f>
        <v>Qatar</v>
      </c>
      <c r="N585" t="str">
        <f t="shared" si="45"/>
        <v>INSERT INTO Jogador VALUES(584,13,'MUSAAB KHIDIR','1993-01-01',2,23);</v>
      </c>
    </row>
    <row r="586" spans="2:14" x14ac:dyDescent="0.3">
      <c r="B586">
        <v>585</v>
      </c>
      <c r="C586" s="13">
        <f>'Table 23'!A15</f>
        <v>14</v>
      </c>
      <c r="D586" t="str">
        <f>'Table 23'!C15</f>
        <v>HOMAM AHMED</v>
      </c>
      <c r="E586">
        <f>IF(DAY('Table 23'!J15)&lt;10,"0"&amp;DAY('Table 23'!J15),DAY('Table 23'!J15))</f>
        <v>25</v>
      </c>
      <c r="F586" t="str">
        <f>IF(MONTH('Table 23'!J15)&lt;10,"0"&amp;MONTH('Table 23'!J15),MONTH('Table 23'!J15))</f>
        <v>08</v>
      </c>
      <c r="G586">
        <f>YEAR('Table 23'!J15)</f>
        <v>1999</v>
      </c>
      <c r="H586" t="str">
        <f t="shared" si="44"/>
        <v>1999-08-25</v>
      </c>
      <c r="I586" t="str">
        <f>'Table 23'!B15</f>
        <v>DF</v>
      </c>
      <c r="J586">
        <f t="shared" si="43"/>
        <v>2</v>
      </c>
      <c r="K586">
        <v>23</v>
      </c>
      <c r="L586" t="str">
        <f>VLOOKUP(K586,Seleções!$A$1:$B$33,2,0)</f>
        <v>Qatar</v>
      </c>
      <c r="N586" t="str">
        <f t="shared" si="45"/>
        <v>INSERT INTO Jogador VALUES(585,14,'HOMAM AHMED','1999-08-25',2,23);</v>
      </c>
    </row>
    <row r="587" spans="2:14" x14ac:dyDescent="0.3">
      <c r="B587">
        <v>586</v>
      </c>
      <c r="C587" s="13">
        <f>'Table 23'!A16</f>
        <v>15</v>
      </c>
      <c r="D587" t="str">
        <f>'Table 23'!C16</f>
        <v>BASSAM ALRAWI</v>
      </c>
      <c r="E587">
        <f>IF(DAY('Table 23'!J16)&lt;10,"0"&amp;DAY('Table 23'!J16),DAY('Table 23'!J16))</f>
        <v>16</v>
      </c>
      <c r="F587">
        <f>IF(MONTH('Table 23'!J16)&lt;10,"0"&amp;MONTH('Table 23'!J16),MONTH('Table 23'!J16))</f>
        <v>12</v>
      </c>
      <c r="G587">
        <f>YEAR('Table 23'!J16)</f>
        <v>1997</v>
      </c>
      <c r="H587" t="str">
        <f t="shared" si="44"/>
        <v>1997-12-16</v>
      </c>
      <c r="I587" t="str">
        <f>'Table 23'!B16</f>
        <v>DF</v>
      </c>
      <c r="J587">
        <f t="shared" si="43"/>
        <v>2</v>
      </c>
      <c r="K587">
        <v>23</v>
      </c>
      <c r="L587" t="str">
        <f>VLOOKUP(K587,Seleções!$A$1:$B$33,2,0)</f>
        <v>Qatar</v>
      </c>
      <c r="N587" t="str">
        <f t="shared" si="45"/>
        <v>INSERT INTO Jogador VALUES(586,15,'BASSAM ALRAWI','1997-12-16',2,23);</v>
      </c>
    </row>
    <row r="588" spans="2:14" x14ac:dyDescent="0.3">
      <c r="B588">
        <v>587</v>
      </c>
      <c r="C588" s="13">
        <f>'Table 23'!A17</f>
        <v>16</v>
      </c>
      <c r="D588" t="str">
        <f>'Table 23'!C17</f>
        <v>BOUALEM KHOUKHI</v>
      </c>
      <c r="E588" t="str">
        <f>IF(DAY('Table 23'!J17)&lt;10,"0"&amp;DAY('Table 23'!J17),DAY('Table 23'!J17))</f>
        <v>09</v>
      </c>
      <c r="F588" t="str">
        <f>IF(MONTH('Table 23'!J17)&lt;10,"0"&amp;MONTH('Table 23'!J17),MONTH('Table 23'!J17))</f>
        <v>07</v>
      </c>
      <c r="G588">
        <f>YEAR('Table 23'!J17)</f>
        <v>1990</v>
      </c>
      <c r="H588" t="str">
        <f t="shared" si="44"/>
        <v>1990-07-09</v>
      </c>
      <c r="I588" t="str">
        <f>'Table 23'!B17</f>
        <v>DF</v>
      </c>
      <c r="J588">
        <f t="shared" si="43"/>
        <v>2</v>
      </c>
      <c r="K588">
        <v>23</v>
      </c>
      <c r="L588" t="str">
        <f>VLOOKUP(K588,Seleções!$A$1:$B$33,2,0)</f>
        <v>Qatar</v>
      </c>
      <c r="N588" t="str">
        <f t="shared" si="45"/>
        <v>INSERT INTO Jogador VALUES(587,16,'BOUALEM KHOUKHI','1990-07-09',2,23);</v>
      </c>
    </row>
    <row r="589" spans="2:14" x14ac:dyDescent="0.3">
      <c r="B589">
        <v>588</v>
      </c>
      <c r="C589" s="13">
        <f>'Table 23'!A18</f>
        <v>17</v>
      </c>
      <c r="D589" t="str">
        <f>'Table 23'!C18</f>
        <v>ISMAIL MOHAMAD</v>
      </c>
      <c r="E589" t="str">
        <f>IF(DAY('Table 23'!J18)&lt;10,"0"&amp;DAY('Table 23'!J18),DAY('Table 23'!J18))</f>
        <v>05</v>
      </c>
      <c r="F589" t="str">
        <f>IF(MONTH('Table 23'!J18)&lt;10,"0"&amp;MONTH('Table 23'!J18),MONTH('Table 23'!J18))</f>
        <v>04</v>
      </c>
      <c r="G589">
        <f>YEAR('Table 23'!J18)</f>
        <v>1990</v>
      </c>
      <c r="H589" t="str">
        <f t="shared" si="44"/>
        <v>1990-04-05</v>
      </c>
      <c r="I589" t="str">
        <f>'Table 23'!B18</f>
        <v>DF</v>
      </c>
      <c r="J589">
        <f t="shared" si="43"/>
        <v>2</v>
      </c>
      <c r="K589">
        <v>23</v>
      </c>
      <c r="L589" t="str">
        <f>VLOOKUP(K589,Seleções!$A$1:$B$33,2,0)</f>
        <v>Qatar</v>
      </c>
      <c r="N589" t="str">
        <f t="shared" si="45"/>
        <v>INSERT INTO Jogador VALUES(588,17,'ISMAIL MOHAMAD','1990-04-05',2,23);</v>
      </c>
    </row>
    <row r="590" spans="2:14" x14ac:dyDescent="0.3">
      <c r="B590">
        <v>589</v>
      </c>
      <c r="C590" s="13">
        <f>'Table 23'!A19</f>
        <v>18</v>
      </c>
      <c r="D590" t="str">
        <f>'Table 23'!C19</f>
        <v>KHALID MUNEER</v>
      </c>
      <c r="E590">
        <f>IF(DAY('Table 23'!J19)&lt;10,"0"&amp;DAY('Table 23'!J19),DAY('Table 23'!J19))</f>
        <v>24</v>
      </c>
      <c r="F590" t="str">
        <f>IF(MONTH('Table 23'!J19)&lt;10,"0"&amp;MONTH('Table 23'!J19),MONTH('Table 23'!J19))</f>
        <v>02</v>
      </c>
      <c r="G590">
        <f>YEAR('Table 23'!J19)</f>
        <v>1998</v>
      </c>
      <c r="H590" t="str">
        <f t="shared" si="44"/>
        <v>1998-02-24</v>
      </c>
      <c r="I590" t="str">
        <f>'Table 23'!B19</f>
        <v>FW</v>
      </c>
      <c r="J590">
        <f t="shared" si="43"/>
        <v>4</v>
      </c>
      <c r="K590">
        <v>23</v>
      </c>
      <c r="L590" t="str">
        <f>VLOOKUP(K590,Seleções!$A$1:$B$33,2,0)</f>
        <v>Qatar</v>
      </c>
      <c r="N590" t="str">
        <f t="shared" si="45"/>
        <v>INSERT INTO Jogador VALUES(589,18,'KHALID MUNEER','1998-02-24',4,23);</v>
      </c>
    </row>
    <row r="591" spans="2:14" x14ac:dyDescent="0.3">
      <c r="B591">
        <v>590</v>
      </c>
      <c r="C591" s="13">
        <f>'Table 23'!A20</f>
        <v>19</v>
      </c>
      <c r="D591" t="str">
        <f>'Table 23'!C20</f>
        <v>ALMOEZ ALI</v>
      </c>
      <c r="E591">
        <f>IF(DAY('Table 23'!J20)&lt;10,"0"&amp;DAY('Table 23'!J20),DAY('Table 23'!J20))</f>
        <v>19</v>
      </c>
      <c r="F591" t="str">
        <f>IF(MONTH('Table 23'!J20)&lt;10,"0"&amp;MONTH('Table 23'!J20),MONTH('Table 23'!J20))</f>
        <v>08</v>
      </c>
      <c r="G591">
        <f>YEAR('Table 23'!J20)</f>
        <v>1996</v>
      </c>
      <c r="H591" t="str">
        <f t="shared" si="44"/>
        <v>1996-08-19</v>
      </c>
      <c r="I591" t="str">
        <f>'Table 23'!B20</f>
        <v>FW</v>
      </c>
      <c r="J591">
        <f t="shared" si="43"/>
        <v>4</v>
      </c>
      <c r="K591">
        <v>23</v>
      </c>
      <c r="L591" t="str">
        <f>VLOOKUP(K591,Seleções!$A$1:$B$33,2,0)</f>
        <v>Qatar</v>
      </c>
      <c r="N591" t="str">
        <f t="shared" si="45"/>
        <v>INSERT INTO Jogador VALUES(590,19,'ALMOEZ ALI','1996-08-19',4,23);</v>
      </c>
    </row>
    <row r="592" spans="2:14" x14ac:dyDescent="0.3">
      <c r="B592">
        <v>591</v>
      </c>
      <c r="C592" s="13">
        <f>'Table 23'!A21</f>
        <v>20</v>
      </c>
      <c r="D592" t="str">
        <f>'Table 23'!C21</f>
        <v>SALEM ALHAJRI</v>
      </c>
      <c r="E592">
        <f>IF(DAY('Table 23'!J21)&lt;10,"0"&amp;DAY('Table 23'!J21),DAY('Table 23'!J21))</f>
        <v>10</v>
      </c>
      <c r="F592" t="str">
        <f>IF(MONTH('Table 23'!J21)&lt;10,"0"&amp;MONTH('Table 23'!J21),MONTH('Table 23'!J21))</f>
        <v>04</v>
      </c>
      <c r="G592">
        <f>YEAR('Table 23'!J21)</f>
        <v>1996</v>
      </c>
      <c r="H592" t="str">
        <f t="shared" si="44"/>
        <v>1996-04-10</v>
      </c>
      <c r="I592" t="str">
        <f>'Table 23'!B21</f>
        <v>MF</v>
      </c>
      <c r="J592">
        <f t="shared" si="43"/>
        <v>3</v>
      </c>
      <c r="K592">
        <v>23</v>
      </c>
      <c r="L592" t="str">
        <f>VLOOKUP(K592,Seleções!$A$1:$B$33,2,0)</f>
        <v>Qatar</v>
      </c>
      <c r="N592" t="str">
        <f t="shared" si="45"/>
        <v>INSERT INTO Jogador VALUES(591,20,'SALEM ALHAJRI','1996-04-10',3,23);</v>
      </c>
    </row>
    <row r="593" spans="2:14" x14ac:dyDescent="0.3">
      <c r="B593">
        <v>592</v>
      </c>
      <c r="C593" s="13">
        <f>'Table 23'!A22</f>
        <v>21</v>
      </c>
      <c r="D593" t="str">
        <f>'Table 23'!C22</f>
        <v>YOUSOF HASSAN</v>
      </c>
      <c r="E593">
        <f>IF(DAY('Table 23'!J22)&lt;10,"0"&amp;DAY('Table 23'!J22),DAY('Table 23'!J22))</f>
        <v>24</v>
      </c>
      <c r="F593" t="str">
        <f>IF(MONTH('Table 23'!J22)&lt;10,"0"&amp;MONTH('Table 23'!J22),MONTH('Table 23'!J22))</f>
        <v>05</v>
      </c>
      <c r="G593">
        <f>YEAR('Table 23'!J22)</f>
        <v>1996</v>
      </c>
      <c r="H593" t="str">
        <f t="shared" si="44"/>
        <v>1996-05-24</v>
      </c>
      <c r="I593" t="str">
        <f>'Table 23'!B22</f>
        <v>GK</v>
      </c>
      <c r="J593">
        <f t="shared" si="43"/>
        <v>1</v>
      </c>
      <c r="K593">
        <v>23</v>
      </c>
      <c r="L593" t="str">
        <f>VLOOKUP(K593,Seleções!$A$1:$B$33,2,0)</f>
        <v>Qatar</v>
      </c>
      <c r="N593" t="str">
        <f t="shared" si="45"/>
        <v>INSERT INTO Jogador VALUES(592,21,'YOUSOF HASSAN','1996-05-24',1,23);</v>
      </c>
    </row>
    <row r="594" spans="2:14" x14ac:dyDescent="0.3">
      <c r="B594">
        <v>593</v>
      </c>
      <c r="C594" s="13">
        <f>'Table 23'!A23</f>
        <v>22</v>
      </c>
      <c r="D594" t="str">
        <f>'Table 23'!C23</f>
        <v>MESHAAL BARSHAM</v>
      </c>
      <c r="E594">
        <f>IF(DAY('Table 23'!J23)&lt;10,"0"&amp;DAY('Table 23'!J23),DAY('Table 23'!J23))</f>
        <v>14</v>
      </c>
      <c r="F594" t="str">
        <f>IF(MONTH('Table 23'!J23)&lt;10,"0"&amp;MONTH('Table 23'!J23),MONTH('Table 23'!J23))</f>
        <v>02</v>
      </c>
      <c r="G594">
        <f>YEAR('Table 23'!J23)</f>
        <v>1998</v>
      </c>
      <c r="H594" t="str">
        <f t="shared" si="44"/>
        <v>1998-02-14</v>
      </c>
      <c r="I594" t="str">
        <f>'Table 23'!B23</f>
        <v>GK</v>
      </c>
      <c r="J594">
        <f t="shared" si="43"/>
        <v>1</v>
      </c>
      <c r="K594">
        <v>23</v>
      </c>
      <c r="L594" t="str">
        <f>VLOOKUP(K594,Seleções!$A$1:$B$33,2,0)</f>
        <v>Qatar</v>
      </c>
      <c r="N594" t="str">
        <f t="shared" si="45"/>
        <v>INSERT INTO Jogador VALUES(593,22,'MESHAAL BARSHAM','1998-02-14',1,23);</v>
      </c>
    </row>
    <row r="595" spans="2:14" x14ac:dyDescent="0.3">
      <c r="B595">
        <v>594</v>
      </c>
      <c r="C595" s="13">
        <f>'Table 23'!A24</f>
        <v>23</v>
      </c>
      <c r="D595" t="str">
        <f>'Table 23'!C24</f>
        <v>ASSIM MADIBO</v>
      </c>
      <c r="E595">
        <f>IF(DAY('Table 23'!J24)&lt;10,"0"&amp;DAY('Table 23'!J24),DAY('Table 23'!J24))</f>
        <v>22</v>
      </c>
      <c r="F595">
        <f>IF(MONTH('Table 23'!J24)&lt;10,"0"&amp;MONTH('Table 23'!J24),MONTH('Table 23'!J24))</f>
        <v>10</v>
      </c>
      <c r="G595">
        <f>YEAR('Table 23'!J24)</f>
        <v>1996</v>
      </c>
      <c r="H595" t="str">
        <f t="shared" si="44"/>
        <v>1996-10-22</v>
      </c>
      <c r="I595" t="str">
        <f>'Table 23'!B24</f>
        <v>MF</v>
      </c>
      <c r="J595">
        <f t="shared" si="43"/>
        <v>3</v>
      </c>
      <c r="K595">
        <v>23</v>
      </c>
      <c r="L595" t="str">
        <f>VLOOKUP(K595,Seleções!$A$1:$B$33,2,0)</f>
        <v>Qatar</v>
      </c>
      <c r="N595" t="str">
        <f t="shared" si="45"/>
        <v>INSERT INTO Jogador VALUES(594,23,'ASSIM MADIBO','1996-10-22',3,23);</v>
      </c>
    </row>
    <row r="596" spans="2:14" x14ac:dyDescent="0.3">
      <c r="B596">
        <v>595</v>
      </c>
      <c r="C596" s="13">
        <f>'Table 23'!A25</f>
        <v>24</v>
      </c>
      <c r="D596" t="str">
        <f>'Table 23'!C25</f>
        <v>NAIF ALHADHRAMI</v>
      </c>
      <c r="E596">
        <f>IF(DAY('Table 23'!J25)&lt;10,"0"&amp;DAY('Table 23'!J25),DAY('Table 23'!J25))</f>
        <v>18</v>
      </c>
      <c r="F596" t="str">
        <f>IF(MONTH('Table 23'!J25)&lt;10,"0"&amp;MONTH('Table 23'!J25),MONTH('Table 23'!J25))</f>
        <v>07</v>
      </c>
      <c r="G596">
        <f>YEAR('Table 23'!J25)</f>
        <v>2001</v>
      </c>
      <c r="H596" t="str">
        <f t="shared" si="44"/>
        <v>2001-07-18</v>
      </c>
      <c r="I596" t="str">
        <f>'Table 23'!B25</f>
        <v>MF</v>
      </c>
      <c r="J596">
        <f t="shared" si="43"/>
        <v>3</v>
      </c>
      <c r="K596">
        <v>23</v>
      </c>
      <c r="L596" t="str">
        <f>VLOOKUP(K596,Seleções!$A$1:$B$33,2,0)</f>
        <v>Qatar</v>
      </c>
      <c r="N596" t="str">
        <f t="shared" si="45"/>
        <v>INSERT INTO Jogador VALUES(595,24,'NAIF ALHADHRAMI','2001-07-18',3,23);</v>
      </c>
    </row>
    <row r="597" spans="2:14" x14ac:dyDescent="0.3">
      <c r="B597">
        <v>596</v>
      </c>
      <c r="C597" s="13">
        <f>'Table 23'!A26</f>
        <v>25</v>
      </c>
      <c r="D597" t="str">
        <f>'Table 23'!C26</f>
        <v>JASSEM GABER</v>
      </c>
      <c r="E597">
        <f>IF(DAY('Table 23'!J26)&lt;10,"0"&amp;DAY('Table 23'!J26),DAY('Table 23'!J26))</f>
        <v>20</v>
      </c>
      <c r="F597" t="str">
        <f>IF(MONTH('Table 23'!J26)&lt;10,"0"&amp;MONTH('Table 23'!J26),MONTH('Table 23'!J26))</f>
        <v>02</v>
      </c>
      <c r="G597">
        <f>YEAR('Table 23'!J26)</f>
        <v>2002</v>
      </c>
      <c r="H597" t="str">
        <f t="shared" si="44"/>
        <v>2002-02-20</v>
      </c>
      <c r="I597" t="str">
        <f>'Table 23'!B26</f>
        <v>MF</v>
      </c>
      <c r="J597">
        <f t="shared" si="43"/>
        <v>3</v>
      </c>
      <c r="K597">
        <v>23</v>
      </c>
      <c r="L597" t="str">
        <f>VLOOKUP(K597,Seleções!$A$1:$B$33,2,0)</f>
        <v>Qatar</v>
      </c>
      <c r="N597" t="str">
        <f t="shared" si="45"/>
        <v>INSERT INTO Jogador VALUES(596,25,'JASSEM GABER','2002-02-20',3,23);</v>
      </c>
    </row>
    <row r="598" spans="2:14" x14ac:dyDescent="0.3">
      <c r="B598">
        <v>597</v>
      </c>
      <c r="C598" s="13">
        <f>'Table 23'!A27</f>
        <v>26</v>
      </c>
      <c r="D598" t="str">
        <f>'Table 23'!C27</f>
        <v>MOUSTAFA TAREK</v>
      </c>
      <c r="E598">
        <f>IF(DAY('Table 23'!J27)&lt;10,"0"&amp;DAY('Table 23'!J27),DAY('Table 23'!J27))</f>
        <v>28</v>
      </c>
      <c r="F598" t="str">
        <f>IF(MONTH('Table 23'!J27)&lt;10,"0"&amp;MONTH('Table 23'!J27),MONTH('Table 23'!J27))</f>
        <v>03</v>
      </c>
      <c r="G598">
        <f>YEAR('Table 23'!J27)</f>
        <v>2001</v>
      </c>
      <c r="H598" t="str">
        <f t="shared" si="44"/>
        <v>2001-03-28</v>
      </c>
      <c r="I598" t="str">
        <f>'Table 23'!B27</f>
        <v>MF</v>
      </c>
      <c r="J598">
        <f t="shared" si="43"/>
        <v>3</v>
      </c>
      <c r="K598">
        <v>23</v>
      </c>
      <c r="L598" t="str">
        <f>VLOOKUP(K598,Seleções!$A$1:$B$33,2,0)</f>
        <v>Qatar</v>
      </c>
      <c r="N598" t="str">
        <f t="shared" si="45"/>
        <v>INSERT INTO Jogador VALUES(597,26,'MOUSTAFA TAREK','2001-03-28',3,23);</v>
      </c>
    </row>
    <row r="599" spans="2:14" x14ac:dyDescent="0.3">
      <c r="B599">
        <v>598</v>
      </c>
      <c r="C599" s="13">
        <f>'Table 24'!A2</f>
        <v>1</v>
      </c>
      <c r="D599" t="str">
        <f>'Table 24'!C2</f>
        <v>MOHAMMED ALYAMI</v>
      </c>
      <c r="E599">
        <f>IF(DAY('Table 24'!H2)&lt;10,"0"&amp;DAY('Table 24'!H2),DAY('Table 24'!H2))</f>
        <v>14</v>
      </c>
      <c r="F599" t="str">
        <f>IF(MONTH('Table 24'!H2)&lt;10,"0"&amp;MONTH('Table 24'!H2),MONTH('Table 24'!H2))</f>
        <v>08</v>
      </c>
      <c r="G599">
        <f>YEAR('Table 24'!H2)</f>
        <v>1997</v>
      </c>
      <c r="H599" t="str">
        <f t="shared" si="44"/>
        <v>1997-08-14</v>
      </c>
      <c r="I599" t="str">
        <f>'Table 24'!B2</f>
        <v>GK</v>
      </c>
      <c r="J599">
        <f t="shared" ref="J599:J625" si="46">IF(I599="GK",1,IF(I599="DF",2,IF(I599="MF",3,IF(I599="FW",4,0))))</f>
        <v>1</v>
      </c>
      <c r="K599">
        <v>24</v>
      </c>
      <c r="L599" t="str">
        <f>VLOOKUP(K599,Seleções!$A$1:$B$33,2,0)</f>
        <v>Saudi Arabia</v>
      </c>
      <c r="N599" t="str">
        <f t="shared" si="45"/>
        <v>INSERT INTO Jogador VALUES(598,1,'MOHAMMED ALYAMI','1997-08-14',1,24);</v>
      </c>
    </row>
    <row r="600" spans="2:14" x14ac:dyDescent="0.3">
      <c r="B600">
        <v>599</v>
      </c>
      <c r="C600" s="13">
        <f>'Table 24'!A3</f>
        <v>2</v>
      </c>
      <c r="D600" t="str">
        <f>'Table 24'!C3</f>
        <v>SULTAN ALGHANNAM</v>
      </c>
      <c r="E600" t="str">
        <f>IF(DAY('Table 24'!H3)&lt;10,"0"&amp;DAY('Table 24'!H3),DAY('Table 24'!H3))</f>
        <v>06</v>
      </c>
      <c r="F600" t="str">
        <f>IF(MONTH('Table 24'!H3)&lt;10,"0"&amp;MONTH('Table 24'!H3),MONTH('Table 24'!H3))</f>
        <v>05</v>
      </c>
      <c r="G600">
        <f>YEAR('Table 24'!H3)</f>
        <v>1994</v>
      </c>
      <c r="H600" t="str">
        <f t="shared" si="44"/>
        <v>1994-05-06</v>
      </c>
      <c r="I600" t="str">
        <f>'Table 24'!B3</f>
        <v>DF</v>
      </c>
      <c r="J600">
        <f t="shared" ref="J600:J624" si="47">IF(I600="GK",1,IF(I600="DF",2,IF(I600="MF",3,IF(I600="FW",4,0))))</f>
        <v>2</v>
      </c>
      <c r="K600">
        <v>24</v>
      </c>
      <c r="L600" t="str">
        <f>VLOOKUP(K600,Seleções!$A$1:$B$33,2,0)</f>
        <v>Saudi Arabia</v>
      </c>
      <c r="N600" t="str">
        <f t="shared" si="45"/>
        <v>INSERT INTO Jogador VALUES(599,2,'SULTAN ALGHANNAM','1994-05-06',2,24);</v>
      </c>
    </row>
    <row r="601" spans="2:14" x14ac:dyDescent="0.3">
      <c r="B601">
        <v>600</v>
      </c>
      <c r="C601" s="13">
        <f>'Table 24'!A4</f>
        <v>3</v>
      </c>
      <c r="D601" t="str">
        <f>'Table 24'!C4</f>
        <v>ABDULLAH MADU</v>
      </c>
      <c r="E601">
        <f>IF(DAY('Table 24'!H4)&lt;10,"0"&amp;DAY('Table 24'!H4),DAY('Table 24'!H4))</f>
        <v>15</v>
      </c>
      <c r="F601" t="str">
        <f>IF(MONTH('Table 24'!H4)&lt;10,"0"&amp;MONTH('Table 24'!H4),MONTH('Table 24'!H4))</f>
        <v>07</v>
      </c>
      <c r="G601">
        <f>YEAR('Table 24'!H4)</f>
        <v>1993</v>
      </c>
      <c r="H601" t="str">
        <f t="shared" si="44"/>
        <v>1993-07-15</v>
      </c>
      <c r="I601" t="str">
        <f>'Table 24'!B4</f>
        <v>DF</v>
      </c>
      <c r="J601">
        <f t="shared" si="47"/>
        <v>2</v>
      </c>
      <c r="K601">
        <v>24</v>
      </c>
      <c r="L601" t="str">
        <f>VLOOKUP(K601,Seleções!$A$1:$B$33,2,0)</f>
        <v>Saudi Arabia</v>
      </c>
      <c r="N601" t="str">
        <f t="shared" si="45"/>
        <v>INSERT INTO Jogador VALUES(600,3,'ABDULLAH MADU','1993-07-15',2,24);</v>
      </c>
    </row>
    <row r="602" spans="2:14" x14ac:dyDescent="0.3">
      <c r="B602">
        <v>601</v>
      </c>
      <c r="C602" s="13">
        <f>'Table 24'!A5</f>
        <v>4</v>
      </c>
      <c r="D602" t="str">
        <f>'Table 24'!C5</f>
        <v>ABDULELAH ALAMRI</v>
      </c>
      <c r="E602">
        <f>IF(DAY('Table 24'!H5)&lt;10,"0"&amp;DAY('Table 24'!H5),DAY('Table 24'!H5))</f>
        <v>15</v>
      </c>
      <c r="F602" t="str">
        <f>IF(MONTH('Table 24'!H5)&lt;10,"0"&amp;MONTH('Table 24'!H5),MONTH('Table 24'!H5))</f>
        <v>01</v>
      </c>
      <c r="G602">
        <f>YEAR('Table 24'!H5)</f>
        <v>1997</v>
      </c>
      <c r="H602" t="str">
        <f t="shared" si="44"/>
        <v>1997-01-15</v>
      </c>
      <c r="I602" t="str">
        <f>'Table 24'!B5</f>
        <v>DF</v>
      </c>
      <c r="J602">
        <f t="shared" si="47"/>
        <v>2</v>
      </c>
      <c r="K602">
        <v>24</v>
      </c>
      <c r="L602" t="str">
        <f>VLOOKUP(K602,Seleções!$A$1:$B$33,2,0)</f>
        <v>Saudi Arabia</v>
      </c>
      <c r="N602" t="str">
        <f t="shared" si="45"/>
        <v>INSERT INTO Jogador VALUES(601,4,'ABDULELAH ALAMRI','1997-01-15',2,24);</v>
      </c>
    </row>
    <row r="603" spans="2:14" x14ac:dyDescent="0.3">
      <c r="B603">
        <v>602</v>
      </c>
      <c r="C603" s="13">
        <f>'Table 24'!A6</f>
        <v>5</v>
      </c>
      <c r="D603" t="str">
        <f>'Table 24'!C6</f>
        <v>ALI ALBULAYHI</v>
      </c>
      <c r="E603">
        <f>IF(DAY('Table 24'!H6)&lt;10,"0"&amp;DAY('Table 24'!H6),DAY('Table 24'!H6))</f>
        <v>21</v>
      </c>
      <c r="F603">
        <f>IF(MONTH('Table 24'!H6)&lt;10,"0"&amp;MONTH('Table 24'!H6),MONTH('Table 24'!H6))</f>
        <v>11</v>
      </c>
      <c r="G603">
        <f>YEAR('Table 24'!H6)</f>
        <v>1989</v>
      </c>
      <c r="H603" t="str">
        <f t="shared" si="44"/>
        <v>1989-11-21</v>
      </c>
      <c r="I603" t="str">
        <f>'Table 24'!B6</f>
        <v>DF</v>
      </c>
      <c r="J603">
        <f t="shared" si="47"/>
        <v>2</v>
      </c>
      <c r="K603">
        <v>24</v>
      </c>
      <c r="L603" t="str">
        <f>VLOOKUP(K603,Seleções!$A$1:$B$33,2,0)</f>
        <v>Saudi Arabia</v>
      </c>
      <c r="N603" t="str">
        <f t="shared" si="45"/>
        <v>INSERT INTO Jogador VALUES(602,5,'ALI ALBULAYHI','1989-11-21',2,24);</v>
      </c>
    </row>
    <row r="604" spans="2:14" x14ac:dyDescent="0.3">
      <c r="B604">
        <v>603</v>
      </c>
      <c r="C604" s="13">
        <f>'Table 24'!A7</f>
        <v>6</v>
      </c>
      <c r="D604" t="str">
        <f>'Table 24'!C7</f>
        <v>MOHAMMED ALBURAYK</v>
      </c>
      <c r="E604">
        <f>IF(DAY('Table 24'!H7)&lt;10,"0"&amp;DAY('Table 24'!H7),DAY('Table 24'!H7))</f>
        <v>15</v>
      </c>
      <c r="F604" t="str">
        <f>IF(MONTH('Table 24'!H7)&lt;10,"0"&amp;MONTH('Table 24'!H7),MONTH('Table 24'!H7))</f>
        <v>09</v>
      </c>
      <c r="G604">
        <f>YEAR('Table 24'!H7)</f>
        <v>1992</v>
      </c>
      <c r="H604" t="str">
        <f t="shared" si="44"/>
        <v>1992-09-15</v>
      </c>
      <c r="I604" t="str">
        <f>'Table 24'!B7</f>
        <v>DF</v>
      </c>
      <c r="J604">
        <f t="shared" si="47"/>
        <v>2</v>
      </c>
      <c r="K604">
        <v>24</v>
      </c>
      <c r="L604" t="str">
        <f>VLOOKUP(K604,Seleções!$A$1:$B$33,2,0)</f>
        <v>Saudi Arabia</v>
      </c>
      <c r="N604" t="str">
        <f t="shared" si="45"/>
        <v>INSERT INTO Jogador VALUES(603,6,'MOHAMMED ALBURAYK','1992-09-15',2,24);</v>
      </c>
    </row>
    <row r="605" spans="2:14" x14ac:dyDescent="0.3">
      <c r="B605">
        <v>604</v>
      </c>
      <c r="C605" s="13">
        <f>'Table 24'!A8</f>
        <v>7</v>
      </c>
      <c r="D605" t="str">
        <f>'Table 24'!C8</f>
        <v>SALMAN ALFARAJ</v>
      </c>
      <c r="E605" t="str">
        <f>IF(DAY('Table 24'!H8)&lt;10,"0"&amp;DAY('Table 24'!H8),DAY('Table 24'!H8))</f>
        <v>01</v>
      </c>
      <c r="F605" t="str">
        <f>IF(MONTH('Table 24'!H8)&lt;10,"0"&amp;MONTH('Table 24'!H8),MONTH('Table 24'!H8))</f>
        <v>08</v>
      </c>
      <c r="G605">
        <f>YEAR('Table 24'!H8)</f>
        <v>1989</v>
      </c>
      <c r="H605" t="str">
        <f t="shared" si="44"/>
        <v>1989-08-01</v>
      </c>
      <c r="I605" t="str">
        <f>'Table 24'!B8</f>
        <v>MF</v>
      </c>
      <c r="J605">
        <f t="shared" si="47"/>
        <v>3</v>
      </c>
      <c r="K605">
        <v>24</v>
      </c>
      <c r="L605" t="str">
        <f>VLOOKUP(K605,Seleções!$A$1:$B$33,2,0)</f>
        <v>Saudi Arabia</v>
      </c>
      <c r="N605" t="str">
        <f t="shared" si="45"/>
        <v>INSERT INTO Jogador VALUES(604,7,'SALMAN ALFARAJ','1989-08-01',3,24);</v>
      </c>
    </row>
    <row r="606" spans="2:14" x14ac:dyDescent="0.3">
      <c r="B606">
        <v>605</v>
      </c>
      <c r="C606" s="13">
        <f>'Table 24'!A9</f>
        <v>8</v>
      </c>
      <c r="D606" t="str">
        <f>'Table 24'!C9</f>
        <v>ABDULELAH ALMALKI</v>
      </c>
      <c r="E606">
        <f>IF(DAY('Table 24'!H9)&lt;10,"0"&amp;DAY('Table 24'!H9),DAY('Table 24'!H9))</f>
        <v>11</v>
      </c>
      <c r="F606">
        <f>IF(MONTH('Table 24'!H9)&lt;10,"0"&amp;MONTH('Table 24'!H9),MONTH('Table 24'!H9))</f>
        <v>10</v>
      </c>
      <c r="G606">
        <f>YEAR('Table 24'!H9)</f>
        <v>1994</v>
      </c>
      <c r="H606" t="str">
        <f t="shared" si="44"/>
        <v>1994-10-11</v>
      </c>
      <c r="I606" t="str">
        <f>'Table 24'!B9</f>
        <v>MF</v>
      </c>
      <c r="J606">
        <f t="shared" si="47"/>
        <v>3</v>
      </c>
      <c r="K606">
        <v>24</v>
      </c>
      <c r="L606" t="str">
        <f>VLOOKUP(K606,Seleções!$A$1:$B$33,2,0)</f>
        <v>Saudi Arabia</v>
      </c>
      <c r="N606" t="str">
        <f t="shared" si="45"/>
        <v>INSERT INTO Jogador VALUES(605,8,'ABDULELAH ALMALKI','1994-10-11',3,24);</v>
      </c>
    </row>
    <row r="607" spans="2:14" x14ac:dyDescent="0.3">
      <c r="B607">
        <v>606</v>
      </c>
      <c r="C607" s="13">
        <f>'Table 24'!A10</f>
        <v>9</v>
      </c>
      <c r="D607" t="str">
        <f>'Table 24'!C10</f>
        <v>FERAS ALBRIKAN</v>
      </c>
      <c r="E607">
        <f>IF(DAY('Table 24'!H10)&lt;10,"0"&amp;DAY('Table 24'!H10),DAY('Table 24'!H10))</f>
        <v>14</v>
      </c>
      <c r="F607" t="str">
        <f>IF(MONTH('Table 24'!H10)&lt;10,"0"&amp;MONTH('Table 24'!H10),MONTH('Table 24'!H10))</f>
        <v>05</v>
      </c>
      <c r="G607">
        <f>YEAR('Table 24'!H10)</f>
        <v>2000</v>
      </c>
      <c r="H607" t="str">
        <f t="shared" si="44"/>
        <v>2000-05-14</v>
      </c>
      <c r="I607" t="str">
        <f>'Table 24'!B10</f>
        <v>FW</v>
      </c>
      <c r="J607">
        <f t="shared" si="47"/>
        <v>4</v>
      </c>
      <c r="K607">
        <v>24</v>
      </c>
      <c r="L607" t="str">
        <f>VLOOKUP(K607,Seleções!$A$1:$B$33,2,0)</f>
        <v>Saudi Arabia</v>
      </c>
      <c r="N607" t="str">
        <f t="shared" si="45"/>
        <v>INSERT INTO Jogador VALUES(606,9,'FERAS ALBRIKAN','2000-05-14',4,24);</v>
      </c>
    </row>
    <row r="608" spans="2:14" x14ac:dyDescent="0.3">
      <c r="B608">
        <v>607</v>
      </c>
      <c r="C608" s="13">
        <f>'Table 24'!A11</f>
        <v>10</v>
      </c>
      <c r="D608" t="str">
        <f>'Table 24'!C11</f>
        <v>SALEM ALDAWSARI</v>
      </c>
      <c r="E608">
        <f>IF(DAY('Table 24'!H11)&lt;10,"0"&amp;DAY('Table 24'!H11),DAY('Table 24'!H11))</f>
        <v>19</v>
      </c>
      <c r="F608" t="str">
        <f>IF(MONTH('Table 24'!H11)&lt;10,"0"&amp;MONTH('Table 24'!H11),MONTH('Table 24'!H11))</f>
        <v>08</v>
      </c>
      <c r="G608">
        <f>YEAR('Table 24'!H11)</f>
        <v>1991</v>
      </c>
      <c r="H608" t="str">
        <f t="shared" si="44"/>
        <v>1991-08-19</v>
      </c>
      <c r="I608" t="str">
        <f>'Table 24'!B11</f>
        <v>FW</v>
      </c>
      <c r="J608">
        <f t="shared" si="47"/>
        <v>4</v>
      </c>
      <c r="K608">
        <v>24</v>
      </c>
      <c r="L608" t="str">
        <f>VLOOKUP(K608,Seleções!$A$1:$B$33,2,0)</f>
        <v>Saudi Arabia</v>
      </c>
      <c r="N608" t="str">
        <f t="shared" si="45"/>
        <v>INSERT INTO Jogador VALUES(607,10,'SALEM ALDAWSARI','1991-08-19',4,24);</v>
      </c>
    </row>
    <row r="609" spans="2:14" x14ac:dyDescent="0.3">
      <c r="B609">
        <v>608</v>
      </c>
      <c r="C609" s="13">
        <f>'Table 24'!A12</f>
        <v>11</v>
      </c>
      <c r="D609" t="str">
        <f>'Table 24'!C12</f>
        <v>SALEH ALSHEHRI</v>
      </c>
      <c r="E609" t="str">
        <f>IF(DAY('Table 24'!H12)&lt;10,"0"&amp;DAY('Table 24'!H12),DAY('Table 24'!H12))</f>
        <v>01</v>
      </c>
      <c r="F609">
        <f>IF(MONTH('Table 24'!H12)&lt;10,"0"&amp;MONTH('Table 24'!H12),MONTH('Table 24'!H12))</f>
        <v>11</v>
      </c>
      <c r="G609">
        <f>YEAR('Table 24'!H12)</f>
        <v>1993</v>
      </c>
      <c r="H609" t="str">
        <f t="shared" si="44"/>
        <v>1993-11-01</v>
      </c>
      <c r="I609" t="str">
        <f>'Table 24'!B12</f>
        <v>FW</v>
      </c>
      <c r="J609">
        <f t="shared" si="47"/>
        <v>4</v>
      </c>
      <c r="K609">
        <v>24</v>
      </c>
      <c r="L609" t="str">
        <f>VLOOKUP(K609,Seleções!$A$1:$B$33,2,0)</f>
        <v>Saudi Arabia</v>
      </c>
      <c r="N609" t="str">
        <f t="shared" si="45"/>
        <v>INSERT INTO Jogador VALUES(608,11,'SALEH ALSHEHRI','1993-11-01',4,24);</v>
      </c>
    </row>
    <row r="610" spans="2:14" x14ac:dyDescent="0.3">
      <c r="B610">
        <v>609</v>
      </c>
      <c r="C610" s="13">
        <f>'Table 24'!A13</f>
        <v>12</v>
      </c>
      <c r="D610" t="str">
        <f>'Table 24'!C13</f>
        <v>SAUD ABDULHAMID</v>
      </c>
      <c r="E610">
        <f>IF(DAY('Table 24'!H13)&lt;10,"0"&amp;DAY('Table 24'!H13),DAY('Table 24'!H13))</f>
        <v>18</v>
      </c>
      <c r="F610" t="str">
        <f>IF(MONTH('Table 24'!H13)&lt;10,"0"&amp;MONTH('Table 24'!H13),MONTH('Table 24'!H13))</f>
        <v>07</v>
      </c>
      <c r="G610">
        <f>YEAR('Table 24'!H13)</f>
        <v>1999</v>
      </c>
      <c r="H610" t="str">
        <f t="shared" si="44"/>
        <v>1999-07-18</v>
      </c>
      <c r="I610" t="str">
        <f>'Table 24'!B13</f>
        <v>DF</v>
      </c>
      <c r="J610">
        <f t="shared" si="47"/>
        <v>2</v>
      </c>
      <c r="K610">
        <v>24</v>
      </c>
      <c r="L610" t="str">
        <f>VLOOKUP(K610,Seleções!$A$1:$B$33,2,0)</f>
        <v>Saudi Arabia</v>
      </c>
      <c r="N610" t="str">
        <f t="shared" si="45"/>
        <v>INSERT INTO Jogador VALUES(609,12,'SAUD ABDULHAMID','1999-07-18',2,24);</v>
      </c>
    </row>
    <row r="611" spans="2:14" x14ac:dyDescent="0.3">
      <c r="B611">
        <v>610</v>
      </c>
      <c r="C611" s="13">
        <f>'Table 24'!A14</f>
        <v>13</v>
      </c>
      <c r="D611" t="str">
        <f>'Table 24'!C14</f>
        <v>YASSER ALSHAHRANI</v>
      </c>
      <c r="E611">
        <f>IF(DAY('Table 24'!H14)&lt;10,"0"&amp;DAY('Table 24'!H14),DAY('Table 24'!H14))</f>
        <v>25</v>
      </c>
      <c r="F611" t="str">
        <f>IF(MONTH('Table 24'!H14)&lt;10,"0"&amp;MONTH('Table 24'!H14),MONTH('Table 24'!H14))</f>
        <v>05</v>
      </c>
      <c r="G611">
        <f>YEAR('Table 24'!H14)</f>
        <v>1992</v>
      </c>
      <c r="H611" t="str">
        <f t="shared" si="44"/>
        <v>1992-05-25</v>
      </c>
      <c r="I611" t="str">
        <f>'Table 24'!B14</f>
        <v>DF</v>
      </c>
      <c r="J611">
        <f t="shared" si="47"/>
        <v>2</v>
      </c>
      <c r="K611">
        <v>24</v>
      </c>
      <c r="L611" t="str">
        <f>VLOOKUP(K611,Seleções!$A$1:$B$33,2,0)</f>
        <v>Saudi Arabia</v>
      </c>
      <c r="N611" t="str">
        <f t="shared" si="45"/>
        <v>INSERT INTO Jogador VALUES(610,13,'YASSER ALSHAHRANI','1992-05-25',2,24);</v>
      </c>
    </row>
    <row r="612" spans="2:14" x14ac:dyDescent="0.3">
      <c r="B612">
        <v>611</v>
      </c>
      <c r="C612" s="13">
        <f>'Table 24'!A15</f>
        <v>14</v>
      </c>
      <c r="D612" t="str">
        <f>'Table 24'!C15</f>
        <v>ABDULLAH OTAYF</v>
      </c>
      <c r="E612" t="str">
        <f>IF(DAY('Table 24'!H15)&lt;10,"0"&amp;DAY('Table 24'!H15),DAY('Table 24'!H15))</f>
        <v>03</v>
      </c>
      <c r="F612" t="str">
        <f>IF(MONTH('Table 24'!H15)&lt;10,"0"&amp;MONTH('Table 24'!H15),MONTH('Table 24'!H15))</f>
        <v>08</v>
      </c>
      <c r="G612">
        <f>YEAR('Table 24'!H15)</f>
        <v>1992</v>
      </c>
      <c r="H612" t="str">
        <f t="shared" si="44"/>
        <v>1992-08-03</v>
      </c>
      <c r="I612" t="str">
        <f>'Table 24'!B15</f>
        <v>MF</v>
      </c>
      <c r="J612">
        <f t="shared" si="47"/>
        <v>3</v>
      </c>
      <c r="K612">
        <v>24</v>
      </c>
      <c r="L612" t="str">
        <f>VLOOKUP(K612,Seleções!$A$1:$B$33,2,0)</f>
        <v>Saudi Arabia</v>
      </c>
      <c r="N612" t="str">
        <f t="shared" si="45"/>
        <v>INSERT INTO Jogador VALUES(611,14,'ABDULLAH OTAYF','1992-08-03',3,24);</v>
      </c>
    </row>
    <row r="613" spans="2:14" x14ac:dyDescent="0.3">
      <c r="B613">
        <v>612</v>
      </c>
      <c r="C613" s="13">
        <f>'Table 24'!A16</f>
        <v>15</v>
      </c>
      <c r="D613" t="str">
        <f>'Table 24'!C16</f>
        <v>ALI ALHASSAN</v>
      </c>
      <c r="E613" t="str">
        <f>IF(DAY('Table 24'!H16)&lt;10,"0"&amp;DAY('Table 24'!H16),DAY('Table 24'!H16))</f>
        <v>04</v>
      </c>
      <c r="F613" t="str">
        <f>IF(MONTH('Table 24'!H16)&lt;10,"0"&amp;MONTH('Table 24'!H16),MONTH('Table 24'!H16))</f>
        <v>03</v>
      </c>
      <c r="G613">
        <f>YEAR('Table 24'!H16)</f>
        <v>1997</v>
      </c>
      <c r="H613" t="str">
        <f t="shared" si="44"/>
        <v>1997-03-04</v>
      </c>
      <c r="I613" t="str">
        <f>'Table 24'!B16</f>
        <v>MF</v>
      </c>
      <c r="J613">
        <f t="shared" si="47"/>
        <v>3</v>
      </c>
      <c r="K613">
        <v>24</v>
      </c>
      <c r="L613" t="str">
        <f>VLOOKUP(K613,Seleções!$A$1:$B$33,2,0)</f>
        <v>Saudi Arabia</v>
      </c>
      <c r="N613" t="str">
        <f t="shared" si="45"/>
        <v>INSERT INTO Jogador VALUES(612,15,'ALI ALHASSAN','1997-03-04',3,24);</v>
      </c>
    </row>
    <row r="614" spans="2:14" x14ac:dyDescent="0.3">
      <c r="B614">
        <v>613</v>
      </c>
      <c r="C614" s="13">
        <f>'Table 24'!A17</f>
        <v>16</v>
      </c>
      <c r="D614" t="str">
        <f>'Table 24'!C17</f>
        <v>SAMI ALNAJI</v>
      </c>
      <c r="E614" t="str">
        <f>IF(DAY('Table 24'!H17)&lt;10,"0"&amp;DAY('Table 24'!H17),DAY('Table 24'!H17))</f>
        <v>07</v>
      </c>
      <c r="F614" t="str">
        <f>IF(MONTH('Table 24'!H17)&lt;10,"0"&amp;MONTH('Table 24'!H17),MONTH('Table 24'!H17))</f>
        <v>02</v>
      </c>
      <c r="G614">
        <f>YEAR('Table 24'!H17)</f>
        <v>1997</v>
      </c>
      <c r="H614" t="str">
        <f t="shared" si="44"/>
        <v>1997-02-07</v>
      </c>
      <c r="I614" t="str">
        <f>'Table 24'!B17</f>
        <v>MF</v>
      </c>
      <c r="J614">
        <f t="shared" si="47"/>
        <v>3</v>
      </c>
      <c r="K614">
        <v>24</v>
      </c>
      <c r="L614" t="str">
        <f>VLOOKUP(K614,Seleções!$A$1:$B$33,2,0)</f>
        <v>Saudi Arabia</v>
      </c>
      <c r="N614" t="str">
        <f t="shared" si="45"/>
        <v>INSERT INTO Jogador VALUES(613,16,'SAMI ALNAJI','1997-02-07',3,24);</v>
      </c>
    </row>
    <row r="615" spans="2:14" x14ac:dyDescent="0.3">
      <c r="B615">
        <v>614</v>
      </c>
      <c r="C615" s="13">
        <f>'Table 24'!A18</f>
        <v>17</v>
      </c>
      <c r="D615" t="str">
        <f>'Table 24'!C18</f>
        <v>HASSAN ALTAMBAKTI</v>
      </c>
      <c r="E615" t="str">
        <f>IF(DAY('Table 24'!H18)&lt;10,"0"&amp;DAY('Table 24'!H18),DAY('Table 24'!H18))</f>
        <v>09</v>
      </c>
      <c r="F615" t="str">
        <f>IF(MONTH('Table 24'!H18)&lt;10,"0"&amp;MONTH('Table 24'!H18),MONTH('Table 24'!H18))</f>
        <v>02</v>
      </c>
      <c r="G615">
        <f>YEAR('Table 24'!H18)</f>
        <v>1999</v>
      </c>
      <c r="H615" t="str">
        <f t="shared" si="44"/>
        <v>1999-02-09</v>
      </c>
      <c r="I615" t="str">
        <f>'Table 24'!B18</f>
        <v>DF</v>
      </c>
      <c r="J615">
        <f t="shared" si="47"/>
        <v>2</v>
      </c>
      <c r="K615">
        <v>24</v>
      </c>
      <c r="L615" t="str">
        <f>VLOOKUP(K615,Seleções!$A$1:$B$33,2,0)</f>
        <v>Saudi Arabia</v>
      </c>
      <c r="N615" t="str">
        <f t="shared" si="45"/>
        <v>INSERT INTO Jogador VALUES(614,17,'HASSAN ALTAMBAKTI','1999-02-09',2,24);</v>
      </c>
    </row>
    <row r="616" spans="2:14" x14ac:dyDescent="0.3">
      <c r="B616">
        <v>615</v>
      </c>
      <c r="C616" s="13">
        <f>'Table 24'!A19</f>
        <v>18</v>
      </c>
      <c r="D616" t="str">
        <f>'Table 24'!C19</f>
        <v>NAWAF ALABID</v>
      </c>
      <c r="E616">
        <f>IF(DAY('Table 24'!H19)&lt;10,"0"&amp;DAY('Table 24'!H19),DAY('Table 24'!H19))</f>
        <v>26</v>
      </c>
      <c r="F616" t="str">
        <f>IF(MONTH('Table 24'!H19)&lt;10,"0"&amp;MONTH('Table 24'!H19),MONTH('Table 24'!H19))</f>
        <v>01</v>
      </c>
      <c r="G616">
        <f>YEAR('Table 24'!H19)</f>
        <v>1990</v>
      </c>
      <c r="H616" t="str">
        <f t="shared" si="44"/>
        <v>1990-01-26</v>
      </c>
      <c r="I616" t="str">
        <f>'Table 24'!B19</f>
        <v>MF</v>
      </c>
      <c r="J616">
        <f t="shared" si="47"/>
        <v>3</v>
      </c>
      <c r="K616">
        <v>24</v>
      </c>
      <c r="L616" t="str">
        <f>VLOOKUP(K616,Seleções!$A$1:$B$33,2,0)</f>
        <v>Saudi Arabia</v>
      </c>
      <c r="N616" t="str">
        <f t="shared" si="45"/>
        <v>INSERT INTO Jogador VALUES(615,18,'NAWAF ALABID','1990-01-26',3,24);</v>
      </c>
    </row>
    <row r="617" spans="2:14" x14ac:dyDescent="0.3">
      <c r="B617">
        <v>616</v>
      </c>
      <c r="C617" s="13">
        <f>'Table 24'!A20</f>
        <v>19</v>
      </c>
      <c r="D617" t="str">
        <f>'Table 24'!C20</f>
        <v>HATAN BAHBRI</v>
      </c>
      <c r="E617">
        <f>IF(DAY('Table 24'!H20)&lt;10,"0"&amp;DAY('Table 24'!H20),DAY('Table 24'!H20))</f>
        <v>16</v>
      </c>
      <c r="F617" t="str">
        <f>IF(MONTH('Table 24'!H20)&lt;10,"0"&amp;MONTH('Table 24'!H20),MONTH('Table 24'!H20))</f>
        <v>07</v>
      </c>
      <c r="G617">
        <f>YEAR('Table 24'!H20)</f>
        <v>1992</v>
      </c>
      <c r="H617" t="str">
        <f t="shared" si="44"/>
        <v>1992-07-16</v>
      </c>
      <c r="I617" t="str">
        <f>'Table 24'!B20</f>
        <v>FW</v>
      </c>
      <c r="J617">
        <f t="shared" si="47"/>
        <v>4</v>
      </c>
      <c r="K617">
        <v>24</v>
      </c>
      <c r="L617" t="str">
        <f>VLOOKUP(K617,Seleções!$A$1:$B$33,2,0)</f>
        <v>Saudi Arabia</v>
      </c>
      <c r="N617" t="str">
        <f t="shared" si="45"/>
        <v>INSERT INTO Jogador VALUES(616,19,'HATAN BAHBRI','1992-07-16',4,24);</v>
      </c>
    </row>
    <row r="618" spans="2:14" x14ac:dyDescent="0.3">
      <c r="B618">
        <v>617</v>
      </c>
      <c r="C618" s="13">
        <f>'Table 24'!A21</f>
        <v>20</v>
      </c>
      <c r="D618" t="str">
        <f>'Table 24'!C21</f>
        <v>ABDULRAHMAN ALOBUD</v>
      </c>
      <c r="E618" t="str">
        <f>IF(DAY('Table 24'!H21)&lt;10,"0"&amp;DAY('Table 24'!H21),DAY('Table 24'!H21))</f>
        <v>01</v>
      </c>
      <c r="F618" t="str">
        <f>IF(MONTH('Table 24'!H21)&lt;10,"0"&amp;MONTH('Table 24'!H21),MONTH('Table 24'!H21))</f>
        <v>06</v>
      </c>
      <c r="G618">
        <f>YEAR('Table 24'!H21)</f>
        <v>1995</v>
      </c>
      <c r="H618" t="str">
        <f t="shared" si="44"/>
        <v>1995-06-01</v>
      </c>
      <c r="I618" t="str">
        <f>'Table 24'!B21</f>
        <v>FW</v>
      </c>
      <c r="J618">
        <f t="shared" si="47"/>
        <v>4</v>
      </c>
      <c r="K618">
        <v>24</v>
      </c>
      <c r="L618" t="str">
        <f>VLOOKUP(K618,Seleções!$A$1:$B$33,2,0)</f>
        <v>Saudi Arabia</v>
      </c>
      <c r="N618" t="str">
        <f t="shared" si="45"/>
        <v>INSERT INTO Jogador VALUES(617,20,'ABDULRAHMAN ALOBUD','1995-06-01',4,24);</v>
      </c>
    </row>
    <row r="619" spans="2:14" x14ac:dyDescent="0.3">
      <c r="B619">
        <v>618</v>
      </c>
      <c r="C619" s="13">
        <f>'Table 24'!A22</f>
        <v>21</v>
      </c>
      <c r="D619" t="str">
        <f>'Table 24'!C22</f>
        <v>MOHAMMED ALOWAIS</v>
      </c>
      <c r="E619">
        <f>IF(DAY('Table 24'!H22)&lt;10,"0"&amp;DAY('Table 24'!H22),DAY('Table 24'!H22))</f>
        <v>10</v>
      </c>
      <c r="F619">
        <f>IF(MONTH('Table 24'!H22)&lt;10,"0"&amp;MONTH('Table 24'!H22),MONTH('Table 24'!H22))</f>
        <v>10</v>
      </c>
      <c r="G619">
        <f>YEAR('Table 24'!H22)</f>
        <v>1991</v>
      </c>
      <c r="H619" t="str">
        <f t="shared" si="44"/>
        <v>1991-10-10</v>
      </c>
      <c r="I619" t="str">
        <f>'Table 24'!B22</f>
        <v>GK</v>
      </c>
      <c r="J619">
        <f t="shared" si="47"/>
        <v>1</v>
      </c>
      <c r="K619">
        <v>24</v>
      </c>
      <c r="L619" t="str">
        <f>VLOOKUP(K619,Seleções!$A$1:$B$33,2,0)</f>
        <v>Saudi Arabia</v>
      </c>
      <c r="N619" t="str">
        <f t="shared" si="45"/>
        <v>INSERT INTO Jogador VALUES(618,21,'MOHAMMED ALOWAIS','1991-10-10',1,24);</v>
      </c>
    </row>
    <row r="620" spans="2:14" x14ac:dyDescent="0.3">
      <c r="B620">
        <v>619</v>
      </c>
      <c r="C620" s="13">
        <f>'Table 24'!A23</f>
        <v>22</v>
      </c>
      <c r="D620" t="str">
        <f>'Table 24'!C23</f>
        <v>NAWAF ALAQIDI</v>
      </c>
      <c r="E620">
        <f>IF(DAY('Table 24'!H23)&lt;10,"0"&amp;DAY('Table 24'!H23),DAY('Table 24'!H23))</f>
        <v>10</v>
      </c>
      <c r="F620" t="str">
        <f>IF(MONTH('Table 24'!H23)&lt;10,"0"&amp;MONTH('Table 24'!H23),MONTH('Table 24'!H23))</f>
        <v>05</v>
      </c>
      <c r="G620">
        <f>YEAR('Table 24'!H23)</f>
        <v>2000</v>
      </c>
      <c r="H620" t="str">
        <f t="shared" si="44"/>
        <v>2000-05-10</v>
      </c>
      <c r="I620" t="str">
        <f>'Table 24'!B23</f>
        <v>GK</v>
      </c>
      <c r="J620">
        <f t="shared" si="47"/>
        <v>1</v>
      </c>
      <c r="K620">
        <v>24</v>
      </c>
      <c r="L620" t="str">
        <f>VLOOKUP(K620,Seleções!$A$1:$B$33,2,0)</f>
        <v>Saudi Arabia</v>
      </c>
      <c r="N620" t="str">
        <f t="shared" si="45"/>
        <v>INSERT INTO Jogador VALUES(619,22,'NAWAF ALAQIDI','2000-05-10',1,24);</v>
      </c>
    </row>
    <row r="621" spans="2:14" x14ac:dyDescent="0.3">
      <c r="B621">
        <v>620</v>
      </c>
      <c r="C621" s="13">
        <f>'Table 24'!A24</f>
        <v>23</v>
      </c>
      <c r="D621" t="str">
        <f>'Table 24'!C24</f>
        <v>MOHAMED KANNO</v>
      </c>
      <c r="E621">
        <f>IF(DAY('Table 24'!H24)&lt;10,"0"&amp;DAY('Table 24'!H24),DAY('Table 24'!H24))</f>
        <v>22</v>
      </c>
      <c r="F621" t="str">
        <f>IF(MONTH('Table 24'!H24)&lt;10,"0"&amp;MONTH('Table 24'!H24),MONTH('Table 24'!H24))</f>
        <v>09</v>
      </c>
      <c r="G621">
        <f>YEAR('Table 24'!H24)</f>
        <v>1994</v>
      </c>
      <c r="H621" t="str">
        <f t="shared" si="44"/>
        <v>1994-09-22</v>
      </c>
      <c r="I621" t="str">
        <f>'Table 24'!B24</f>
        <v>MF</v>
      </c>
      <c r="J621">
        <f t="shared" si="47"/>
        <v>3</v>
      </c>
      <c r="K621">
        <v>24</v>
      </c>
      <c r="L621" t="str">
        <f>VLOOKUP(K621,Seleções!$A$1:$B$33,2,0)</f>
        <v>Saudi Arabia</v>
      </c>
      <c r="N621" t="str">
        <f t="shared" si="45"/>
        <v>INSERT INTO Jogador VALUES(620,23,'MOHAMED KANNO','1994-09-22',3,24);</v>
      </c>
    </row>
    <row r="622" spans="2:14" x14ac:dyDescent="0.3">
      <c r="B622">
        <v>621</v>
      </c>
      <c r="C622" s="13">
        <f>'Table 24'!A25</f>
        <v>24</v>
      </c>
      <c r="D622" t="str">
        <f>'Table 24'!C25</f>
        <v>NASSER ALDAWSARI</v>
      </c>
      <c r="E622">
        <f>IF(DAY('Table 24'!H25)&lt;10,"0"&amp;DAY('Table 24'!H25),DAY('Table 24'!H25))</f>
        <v>19</v>
      </c>
      <c r="F622">
        <f>IF(MONTH('Table 24'!H25)&lt;10,"0"&amp;MONTH('Table 24'!H25),MONTH('Table 24'!H25))</f>
        <v>12</v>
      </c>
      <c r="G622">
        <f>YEAR('Table 24'!H25)</f>
        <v>1998</v>
      </c>
      <c r="H622" t="str">
        <f t="shared" si="44"/>
        <v>1998-12-19</v>
      </c>
      <c r="I622" t="str">
        <f>'Table 24'!B25</f>
        <v>MF</v>
      </c>
      <c r="J622">
        <f t="shared" si="47"/>
        <v>3</v>
      </c>
      <c r="K622">
        <v>24</v>
      </c>
      <c r="L622" t="str">
        <f>VLOOKUP(K622,Seleções!$A$1:$B$33,2,0)</f>
        <v>Saudi Arabia</v>
      </c>
      <c r="N622" t="str">
        <f t="shared" si="45"/>
        <v>INSERT INTO Jogador VALUES(621,24,'NASSER ALDAWSARI','1998-12-19',3,24);</v>
      </c>
    </row>
    <row r="623" spans="2:14" x14ac:dyDescent="0.3">
      <c r="B623">
        <v>622</v>
      </c>
      <c r="C623" s="13">
        <f>'Table 24'!A26</f>
        <v>25</v>
      </c>
      <c r="D623" t="str">
        <f>'Table 24'!C26</f>
        <v>HAITHAM ASIRI</v>
      </c>
      <c r="E623">
        <f>IF(DAY('Table 24'!H26)&lt;10,"0"&amp;DAY('Table 24'!H26),DAY('Table 24'!H26))</f>
        <v>25</v>
      </c>
      <c r="F623" t="str">
        <f>IF(MONTH('Table 24'!H26)&lt;10,"0"&amp;MONTH('Table 24'!H26),MONTH('Table 24'!H26))</f>
        <v>03</v>
      </c>
      <c r="G623">
        <f>YEAR('Table 24'!H26)</f>
        <v>2001</v>
      </c>
      <c r="H623" t="str">
        <f t="shared" si="44"/>
        <v>2001-03-25</v>
      </c>
      <c r="I623" t="str">
        <f>'Table 24'!B26</f>
        <v>FW</v>
      </c>
      <c r="J623">
        <f t="shared" si="47"/>
        <v>4</v>
      </c>
      <c r="K623">
        <v>24</v>
      </c>
      <c r="L623" t="str">
        <f>VLOOKUP(K623,Seleções!$A$1:$B$33,2,0)</f>
        <v>Saudi Arabia</v>
      </c>
      <c r="N623" t="str">
        <f t="shared" si="45"/>
        <v>INSERT INTO Jogador VALUES(622,25,'HAITHAM ASIRI','2001-03-25',4,24);</v>
      </c>
    </row>
    <row r="624" spans="2:14" x14ac:dyDescent="0.3">
      <c r="B624">
        <v>623</v>
      </c>
      <c r="C624" s="13">
        <f>'Table 24'!A27</f>
        <v>26</v>
      </c>
      <c r="D624" t="str">
        <f>'Table 24'!C27</f>
        <v>RIYADH SHARAHILI</v>
      </c>
      <c r="E624">
        <f>IF(DAY('Table 24'!H27)&lt;10,"0"&amp;DAY('Table 24'!H27),DAY('Table 24'!H27))</f>
        <v>28</v>
      </c>
      <c r="F624" t="str">
        <f>IF(MONTH('Table 24'!H27)&lt;10,"0"&amp;MONTH('Table 24'!H27),MONTH('Table 24'!H27))</f>
        <v>04</v>
      </c>
      <c r="G624">
        <f>YEAR('Table 24'!H27)</f>
        <v>1993</v>
      </c>
      <c r="H624" t="str">
        <f t="shared" si="44"/>
        <v>1993-04-28</v>
      </c>
      <c r="I624" t="str">
        <f>'Table 24'!B27</f>
        <v>MF</v>
      </c>
      <c r="J624">
        <f t="shared" si="47"/>
        <v>3</v>
      </c>
      <c r="K624">
        <v>24</v>
      </c>
      <c r="L624" t="str">
        <f>VLOOKUP(K624,Seleções!$A$1:$B$33,2,0)</f>
        <v>Saudi Arabia</v>
      </c>
      <c r="N624" t="str">
        <f t="shared" si="45"/>
        <v>INSERT INTO Jogador VALUES(623,26,'RIYADH SHARAHILI','1993-04-28',3,24);</v>
      </c>
    </row>
    <row r="625" spans="2:14" x14ac:dyDescent="0.3">
      <c r="B625">
        <v>624</v>
      </c>
      <c r="C625" s="13">
        <f>'Table 25'!A2</f>
        <v>1</v>
      </c>
      <c r="D625" t="str">
        <f>'Table 25'!C2</f>
        <v>DIENG Seny</v>
      </c>
      <c r="E625">
        <f>IF(DAY('Table 25'!H2)&lt;10,"0"&amp;DAY('Table 25'!H2),DAY('Table 25'!H2))</f>
        <v>23</v>
      </c>
      <c r="F625">
        <f>IF(MONTH('Table 25'!H2)&lt;10,"0"&amp;MONTH('Table 25'!H2),MONTH('Table 25'!H2))</f>
        <v>11</v>
      </c>
      <c r="G625">
        <f>YEAR('Table 25'!H2)</f>
        <v>1994</v>
      </c>
      <c r="H625" t="str">
        <f t="shared" si="44"/>
        <v>1994-11-23</v>
      </c>
      <c r="I625" t="str">
        <f>'Table 25'!B2</f>
        <v>GK</v>
      </c>
      <c r="J625">
        <f t="shared" si="46"/>
        <v>1</v>
      </c>
      <c r="K625">
        <v>25</v>
      </c>
      <c r="L625" t="str">
        <f>VLOOKUP(K625,Seleções!$A$1:$B$33,2,0)</f>
        <v>Senegal</v>
      </c>
      <c r="N625" t="str">
        <f t="shared" si="45"/>
        <v>INSERT INTO Jogador VALUES(624,1,'DIENG Seny','1994-11-23',1,25);</v>
      </c>
    </row>
    <row r="626" spans="2:14" x14ac:dyDescent="0.3">
      <c r="B626">
        <v>625</v>
      </c>
      <c r="C626" s="13">
        <f>'Table 25'!A3</f>
        <v>2</v>
      </c>
      <c r="D626" t="str">
        <f>'Table 25'!C3</f>
        <v>MENDY Formose</v>
      </c>
      <c r="E626" t="str">
        <f>IF(DAY('Table 25'!H3)&lt;10,"0"&amp;DAY('Table 25'!H3),DAY('Table 25'!H3))</f>
        <v>02</v>
      </c>
      <c r="F626" t="str">
        <f>IF(MONTH('Table 25'!H3)&lt;10,"0"&amp;MONTH('Table 25'!H3),MONTH('Table 25'!H3))</f>
        <v>01</v>
      </c>
      <c r="G626">
        <f>YEAR('Table 25'!H3)</f>
        <v>2001</v>
      </c>
      <c r="H626" t="str">
        <f t="shared" si="44"/>
        <v>2001-01-02</v>
      </c>
      <c r="I626" t="str">
        <f>'Table 25'!B3</f>
        <v>DF</v>
      </c>
      <c r="J626">
        <f t="shared" ref="J626:J647" si="48">IF(I626="GK",1,IF(I626="DF",2,IF(I626="MF",3,IF(I626="FW",4,0))))</f>
        <v>2</v>
      </c>
      <c r="K626">
        <v>25</v>
      </c>
      <c r="L626" t="str">
        <f>VLOOKUP(K626,Seleções!$A$1:$B$33,2,0)</f>
        <v>Senegal</v>
      </c>
      <c r="N626" t="str">
        <f t="shared" si="45"/>
        <v>INSERT INTO Jogador VALUES(625,2,'MENDY Formose','2001-01-02',2,25);</v>
      </c>
    </row>
    <row r="627" spans="2:14" x14ac:dyDescent="0.3">
      <c r="B627">
        <v>626</v>
      </c>
      <c r="C627" s="13">
        <f>'Table 25'!A4</f>
        <v>3</v>
      </c>
      <c r="D627" t="str">
        <f>'Table 25'!C4</f>
        <v>KOULIBALY Kalidou</v>
      </c>
      <c r="E627">
        <f>IF(DAY('Table 25'!H4)&lt;10,"0"&amp;DAY('Table 25'!H4),DAY('Table 25'!H4))</f>
        <v>20</v>
      </c>
      <c r="F627" t="str">
        <f>IF(MONTH('Table 25'!H4)&lt;10,"0"&amp;MONTH('Table 25'!H4),MONTH('Table 25'!H4))</f>
        <v>06</v>
      </c>
      <c r="G627">
        <f>YEAR('Table 25'!H4)</f>
        <v>1991</v>
      </c>
      <c r="H627" t="str">
        <f t="shared" si="44"/>
        <v>1991-06-20</v>
      </c>
      <c r="I627" t="str">
        <f>'Table 25'!B4</f>
        <v>DF</v>
      </c>
      <c r="J627">
        <f t="shared" si="48"/>
        <v>2</v>
      </c>
      <c r="K627">
        <v>25</v>
      </c>
      <c r="L627" t="str">
        <f>VLOOKUP(K627,Seleções!$A$1:$B$33,2,0)</f>
        <v>Senegal</v>
      </c>
      <c r="N627" t="str">
        <f t="shared" si="45"/>
        <v>INSERT INTO Jogador VALUES(626,3,'KOULIBALY Kalidou','1991-06-20',2,25);</v>
      </c>
    </row>
    <row r="628" spans="2:14" x14ac:dyDescent="0.3">
      <c r="B628">
        <v>627</v>
      </c>
      <c r="C628" s="13">
        <f>'Table 25'!A5</f>
        <v>4</v>
      </c>
      <c r="D628" t="str">
        <f>'Table 25'!C5</f>
        <v>CISSE Pape Abou</v>
      </c>
      <c r="E628">
        <f>IF(DAY('Table 25'!H5)&lt;10,"0"&amp;DAY('Table 25'!H5),DAY('Table 25'!H5))</f>
        <v>14</v>
      </c>
      <c r="F628" t="str">
        <f>IF(MONTH('Table 25'!H5)&lt;10,"0"&amp;MONTH('Table 25'!H5),MONTH('Table 25'!H5))</f>
        <v>09</v>
      </c>
      <c r="G628">
        <f>YEAR('Table 25'!H5)</f>
        <v>1995</v>
      </c>
      <c r="H628" t="str">
        <f t="shared" si="44"/>
        <v>1995-09-14</v>
      </c>
      <c r="I628" t="str">
        <f>'Table 25'!B5</f>
        <v>DF</v>
      </c>
      <c r="J628">
        <f t="shared" si="48"/>
        <v>2</v>
      </c>
      <c r="K628">
        <v>25</v>
      </c>
      <c r="L628" t="str">
        <f>VLOOKUP(K628,Seleções!$A$1:$B$33,2,0)</f>
        <v>Senegal</v>
      </c>
      <c r="N628" t="str">
        <f t="shared" si="45"/>
        <v>INSERT INTO Jogador VALUES(627,4,'CISSE Pape Abou','1995-09-14',2,25);</v>
      </c>
    </row>
    <row r="629" spans="2:14" x14ac:dyDescent="0.3">
      <c r="B629">
        <v>628</v>
      </c>
      <c r="C629" s="13">
        <f>'Table 25'!A6</f>
        <v>5</v>
      </c>
      <c r="D629" t="str">
        <f>'Table 25'!C6</f>
        <v>GUEYE Idrissa Gana</v>
      </c>
      <c r="E629">
        <f>IF(DAY('Table 25'!H6)&lt;10,"0"&amp;DAY('Table 25'!H6),DAY('Table 25'!H6))</f>
        <v>26</v>
      </c>
      <c r="F629" t="str">
        <f>IF(MONTH('Table 25'!H6)&lt;10,"0"&amp;MONTH('Table 25'!H6),MONTH('Table 25'!H6))</f>
        <v>09</v>
      </c>
      <c r="G629">
        <f>YEAR('Table 25'!H6)</f>
        <v>1989</v>
      </c>
      <c r="H629" t="str">
        <f t="shared" si="44"/>
        <v>1989-09-26</v>
      </c>
      <c r="I629" t="str">
        <f>'Table 25'!B6</f>
        <v>MF</v>
      </c>
      <c r="J629">
        <f t="shared" si="48"/>
        <v>3</v>
      </c>
      <c r="K629">
        <v>25</v>
      </c>
      <c r="L629" t="str">
        <f>VLOOKUP(K629,Seleções!$A$1:$B$33,2,0)</f>
        <v>Senegal</v>
      </c>
      <c r="N629" t="str">
        <f t="shared" si="45"/>
        <v>INSERT INTO Jogador VALUES(628,5,'GUEYE Idrissa Gana','1989-09-26',3,25);</v>
      </c>
    </row>
    <row r="630" spans="2:14" x14ac:dyDescent="0.3">
      <c r="B630">
        <v>629</v>
      </c>
      <c r="C630" s="13">
        <f>'Table 25'!A7</f>
        <v>6</v>
      </c>
      <c r="D630" t="str">
        <f>'Table 25'!C7</f>
        <v>MENDY Nampalys</v>
      </c>
      <c r="E630">
        <f>IF(DAY('Table 25'!H7)&lt;10,"0"&amp;DAY('Table 25'!H7),DAY('Table 25'!H7))</f>
        <v>23</v>
      </c>
      <c r="F630" t="str">
        <f>IF(MONTH('Table 25'!H7)&lt;10,"0"&amp;MONTH('Table 25'!H7),MONTH('Table 25'!H7))</f>
        <v>06</v>
      </c>
      <c r="G630">
        <f>YEAR('Table 25'!H7)</f>
        <v>1992</v>
      </c>
      <c r="H630" t="str">
        <f t="shared" si="44"/>
        <v>1992-06-23</v>
      </c>
      <c r="I630" t="str">
        <f>'Table 25'!B7</f>
        <v>MF</v>
      </c>
      <c r="J630">
        <f t="shared" si="48"/>
        <v>3</v>
      </c>
      <c r="K630">
        <v>25</v>
      </c>
      <c r="L630" t="str">
        <f>VLOOKUP(K630,Seleções!$A$1:$B$33,2,0)</f>
        <v>Senegal</v>
      </c>
      <c r="N630" t="str">
        <f t="shared" si="45"/>
        <v>INSERT INTO Jogador VALUES(629,6,'MENDY Nampalys','1992-06-23',3,25);</v>
      </c>
    </row>
    <row r="631" spans="2:14" x14ac:dyDescent="0.3">
      <c r="B631">
        <v>630</v>
      </c>
      <c r="C631" s="13">
        <f>'Table 25'!A8</f>
        <v>7</v>
      </c>
      <c r="D631" t="str">
        <f>'Table 25'!C8</f>
        <v>JACKSON Nicolas</v>
      </c>
      <c r="E631">
        <f>IF(DAY('Table 25'!H8)&lt;10,"0"&amp;DAY('Table 25'!H8),DAY('Table 25'!H8))</f>
        <v>20</v>
      </c>
      <c r="F631" t="str">
        <f>IF(MONTH('Table 25'!H8)&lt;10,"0"&amp;MONTH('Table 25'!H8),MONTH('Table 25'!H8))</f>
        <v>06</v>
      </c>
      <c r="G631">
        <f>YEAR('Table 25'!H8)</f>
        <v>2001</v>
      </c>
      <c r="H631" t="str">
        <f t="shared" si="44"/>
        <v>2001-06-20</v>
      </c>
      <c r="I631" t="str">
        <f>'Table 25'!B8</f>
        <v>FW</v>
      </c>
      <c r="J631">
        <f t="shared" si="48"/>
        <v>4</v>
      </c>
      <c r="K631">
        <v>25</v>
      </c>
      <c r="L631" t="str">
        <f>VLOOKUP(K631,Seleções!$A$1:$B$33,2,0)</f>
        <v>Senegal</v>
      </c>
      <c r="N631" t="str">
        <f t="shared" si="45"/>
        <v>INSERT INTO Jogador VALUES(630,7,'JACKSON Nicolas','2001-06-20',4,25);</v>
      </c>
    </row>
    <row r="632" spans="2:14" x14ac:dyDescent="0.3">
      <c r="B632">
        <v>631</v>
      </c>
      <c r="C632" s="13">
        <f>'Table 25'!A9</f>
        <v>8</v>
      </c>
      <c r="D632" t="str">
        <f>'Table 25'!C9</f>
        <v>KOUYATE Cheikhou</v>
      </c>
      <c r="E632">
        <f>IF(DAY('Table 25'!H9)&lt;10,"0"&amp;DAY('Table 25'!H9),DAY('Table 25'!H9))</f>
        <v>21</v>
      </c>
      <c r="F632">
        <f>IF(MONTH('Table 25'!H9)&lt;10,"0"&amp;MONTH('Table 25'!H9),MONTH('Table 25'!H9))</f>
        <v>12</v>
      </c>
      <c r="G632">
        <f>YEAR('Table 25'!H9)</f>
        <v>1989</v>
      </c>
      <c r="H632" t="str">
        <f t="shared" si="44"/>
        <v>1989-12-21</v>
      </c>
      <c r="I632" t="str">
        <f>'Table 25'!B9</f>
        <v>DF</v>
      </c>
      <c r="J632">
        <f t="shared" si="48"/>
        <v>2</v>
      </c>
      <c r="K632">
        <v>25</v>
      </c>
      <c r="L632" t="str">
        <f>VLOOKUP(K632,Seleções!$A$1:$B$33,2,0)</f>
        <v>Senegal</v>
      </c>
      <c r="N632" t="str">
        <f t="shared" si="45"/>
        <v>INSERT INTO Jogador VALUES(631,8,'KOUYATE Cheikhou','1989-12-21',2,25);</v>
      </c>
    </row>
    <row r="633" spans="2:14" x14ac:dyDescent="0.3">
      <c r="B633">
        <v>632</v>
      </c>
      <c r="C633" s="13">
        <f>'Table 25'!A10</f>
        <v>9</v>
      </c>
      <c r="D633" t="str">
        <f>'Table 25'!C10</f>
        <v>DIA Boulaye</v>
      </c>
      <c r="E633">
        <f>IF(DAY('Table 25'!H10)&lt;10,"0"&amp;DAY('Table 25'!H10),DAY('Table 25'!H10))</f>
        <v>16</v>
      </c>
      <c r="F633">
        <f>IF(MONTH('Table 25'!H10)&lt;10,"0"&amp;MONTH('Table 25'!H10),MONTH('Table 25'!H10))</f>
        <v>11</v>
      </c>
      <c r="G633">
        <f>YEAR('Table 25'!H10)</f>
        <v>1996</v>
      </c>
      <c r="H633" t="str">
        <f t="shared" si="44"/>
        <v>1996-11-16</v>
      </c>
      <c r="I633" t="str">
        <f>'Table 25'!B10</f>
        <v>FW</v>
      </c>
      <c r="J633">
        <f t="shared" si="48"/>
        <v>4</v>
      </c>
      <c r="K633">
        <v>25</v>
      </c>
      <c r="L633" t="str">
        <f>VLOOKUP(K633,Seleções!$A$1:$B$33,2,0)</f>
        <v>Senegal</v>
      </c>
      <c r="N633" t="str">
        <f t="shared" si="45"/>
        <v>INSERT INTO Jogador VALUES(632,9,'DIA Boulaye','1996-11-16',4,25);</v>
      </c>
    </row>
    <row r="634" spans="2:14" x14ac:dyDescent="0.3">
      <c r="B634">
        <v>633</v>
      </c>
      <c r="C634" s="13">
        <f>'Table 25'!A11</f>
        <v>10</v>
      </c>
      <c r="D634" t="str">
        <f>'Table 25'!C11</f>
        <v>NDIAYE Moussa</v>
      </c>
      <c r="E634">
        <f>IF(DAY('Table 25'!H11)&lt;10,"0"&amp;DAY('Table 25'!H11),DAY('Table 25'!H11))</f>
        <v>18</v>
      </c>
      <c r="F634" t="str">
        <f>IF(MONTH('Table 25'!H11)&lt;10,"0"&amp;MONTH('Table 25'!H11),MONTH('Table 25'!H11))</f>
        <v>06</v>
      </c>
      <c r="G634">
        <f>YEAR('Table 25'!H11)</f>
        <v>2002</v>
      </c>
      <c r="H634" t="str">
        <f t="shared" si="44"/>
        <v>2002-06-18</v>
      </c>
      <c r="I634" t="str">
        <f>'Table 25'!B11</f>
        <v>DF</v>
      </c>
      <c r="J634">
        <f t="shared" si="48"/>
        <v>2</v>
      </c>
      <c r="K634">
        <v>25</v>
      </c>
      <c r="L634" t="str">
        <f>VLOOKUP(K634,Seleções!$A$1:$B$33,2,0)</f>
        <v>Senegal</v>
      </c>
      <c r="N634" t="str">
        <f t="shared" si="45"/>
        <v>INSERT INTO Jogador VALUES(633,10,'NDIAYE Moussa','2002-06-18',2,25);</v>
      </c>
    </row>
    <row r="635" spans="2:14" x14ac:dyDescent="0.3">
      <c r="B635">
        <v>634</v>
      </c>
      <c r="C635" s="13">
        <f>'Table 25'!A12</f>
        <v>11</v>
      </c>
      <c r="D635" t="str">
        <f>'Table 25'!C12</f>
        <v>CISS Pathe</v>
      </c>
      <c r="E635">
        <f>IF(DAY('Table 25'!H12)&lt;10,"0"&amp;DAY('Table 25'!H12),DAY('Table 25'!H12))</f>
        <v>16</v>
      </c>
      <c r="F635" t="str">
        <f>IF(MONTH('Table 25'!H12)&lt;10,"0"&amp;MONTH('Table 25'!H12),MONTH('Table 25'!H12))</f>
        <v>03</v>
      </c>
      <c r="G635">
        <f>YEAR('Table 25'!H12)</f>
        <v>1994</v>
      </c>
      <c r="H635" t="str">
        <f t="shared" si="44"/>
        <v>1994-03-16</v>
      </c>
      <c r="I635" t="str">
        <f>'Table 25'!B12</f>
        <v>MF</v>
      </c>
      <c r="J635">
        <f t="shared" si="48"/>
        <v>3</v>
      </c>
      <c r="K635">
        <v>25</v>
      </c>
      <c r="L635" t="str">
        <f>VLOOKUP(K635,Seleções!$A$1:$B$33,2,0)</f>
        <v>Senegal</v>
      </c>
      <c r="N635" t="str">
        <f t="shared" si="45"/>
        <v>INSERT INTO Jogador VALUES(634,11,'CISS Pathe','1994-03-16',3,25);</v>
      </c>
    </row>
    <row r="636" spans="2:14" x14ac:dyDescent="0.3">
      <c r="B636">
        <v>635</v>
      </c>
      <c r="C636" s="13">
        <f>'Table 25'!A13</f>
        <v>12</v>
      </c>
      <c r="D636" t="str">
        <f>'Table 25'!C13</f>
        <v>BALLO-TOURE Fode</v>
      </c>
      <c r="E636" t="str">
        <f>IF(DAY('Table 25'!H13)&lt;10,"0"&amp;DAY('Table 25'!H13),DAY('Table 25'!H13))</f>
        <v>03</v>
      </c>
      <c r="F636" t="str">
        <f>IF(MONTH('Table 25'!H13)&lt;10,"0"&amp;MONTH('Table 25'!H13),MONTH('Table 25'!H13))</f>
        <v>01</v>
      </c>
      <c r="G636">
        <f>YEAR('Table 25'!H13)</f>
        <v>1997</v>
      </c>
      <c r="H636" t="str">
        <f t="shared" si="44"/>
        <v>1997-01-03</v>
      </c>
      <c r="I636" t="str">
        <f>'Table 25'!B13</f>
        <v>DF</v>
      </c>
      <c r="J636">
        <f t="shared" si="48"/>
        <v>2</v>
      </c>
      <c r="K636">
        <v>25</v>
      </c>
      <c r="L636" t="str">
        <f>VLOOKUP(K636,Seleções!$A$1:$B$33,2,0)</f>
        <v>Senegal</v>
      </c>
      <c r="N636" t="str">
        <f t="shared" si="45"/>
        <v>INSERT INTO Jogador VALUES(635,12,'BALLO-TOURE Fode','1997-01-03',2,25);</v>
      </c>
    </row>
    <row r="637" spans="2:14" x14ac:dyDescent="0.3">
      <c r="B637">
        <v>636</v>
      </c>
      <c r="C637" s="13">
        <f>'Table 25'!A14</f>
        <v>13</v>
      </c>
      <c r="D637" t="str">
        <f>'Table 25'!C14</f>
        <v>NDIAYE Iliman</v>
      </c>
      <c r="E637" t="str">
        <f>IF(DAY('Table 25'!H14)&lt;10,"0"&amp;DAY('Table 25'!H14),DAY('Table 25'!H14))</f>
        <v>06</v>
      </c>
      <c r="F637" t="str">
        <f>IF(MONTH('Table 25'!H14)&lt;10,"0"&amp;MONTH('Table 25'!H14),MONTH('Table 25'!H14))</f>
        <v>03</v>
      </c>
      <c r="G637">
        <f>YEAR('Table 25'!H14)</f>
        <v>2000</v>
      </c>
      <c r="H637" t="str">
        <f t="shared" si="44"/>
        <v>2000-03-06</v>
      </c>
      <c r="I637" t="str">
        <f>'Table 25'!B14</f>
        <v>FW</v>
      </c>
      <c r="J637">
        <f t="shared" si="48"/>
        <v>4</v>
      </c>
      <c r="K637">
        <v>25</v>
      </c>
      <c r="L637" t="str">
        <f>VLOOKUP(K637,Seleções!$A$1:$B$33,2,0)</f>
        <v>Senegal</v>
      </c>
      <c r="N637" t="str">
        <f t="shared" si="45"/>
        <v>INSERT INTO Jogador VALUES(636,13,'NDIAYE Iliman','2000-03-06',4,25);</v>
      </c>
    </row>
    <row r="638" spans="2:14" x14ac:dyDescent="0.3">
      <c r="B638">
        <v>637</v>
      </c>
      <c r="C638" s="13">
        <f>'Table 25'!A15</f>
        <v>14</v>
      </c>
      <c r="D638" t="str">
        <f>'Table 25'!C15</f>
        <v>JAKOBS Ismail</v>
      </c>
      <c r="E638">
        <f>IF(DAY('Table 25'!H15)&lt;10,"0"&amp;DAY('Table 25'!H15),DAY('Table 25'!H15))</f>
        <v>17</v>
      </c>
      <c r="F638" t="str">
        <f>IF(MONTH('Table 25'!H15)&lt;10,"0"&amp;MONTH('Table 25'!H15),MONTH('Table 25'!H15))</f>
        <v>08</v>
      </c>
      <c r="G638">
        <f>YEAR('Table 25'!H15)</f>
        <v>1999</v>
      </c>
      <c r="H638" t="str">
        <f t="shared" si="44"/>
        <v>1999-08-17</v>
      </c>
      <c r="I638" t="str">
        <f>'Table 25'!B15</f>
        <v>DF</v>
      </c>
      <c r="J638">
        <f t="shared" si="48"/>
        <v>2</v>
      </c>
      <c r="K638">
        <v>25</v>
      </c>
      <c r="L638" t="str">
        <f>VLOOKUP(K638,Seleções!$A$1:$B$33,2,0)</f>
        <v>Senegal</v>
      </c>
      <c r="N638" t="str">
        <f t="shared" si="45"/>
        <v>INSERT INTO Jogador VALUES(637,14,'JAKOBS Ismail','1999-08-17',2,25);</v>
      </c>
    </row>
    <row r="639" spans="2:14" x14ac:dyDescent="0.3">
      <c r="B639">
        <v>638</v>
      </c>
      <c r="C639" s="13">
        <f>'Table 25'!A16</f>
        <v>15</v>
      </c>
      <c r="D639" t="str">
        <f>'Table 25'!C16</f>
        <v>DIATTA Krepin</v>
      </c>
      <c r="E639">
        <f>IF(DAY('Table 25'!H16)&lt;10,"0"&amp;DAY('Table 25'!H16),DAY('Table 25'!H16))</f>
        <v>25</v>
      </c>
      <c r="F639" t="str">
        <f>IF(MONTH('Table 25'!H16)&lt;10,"0"&amp;MONTH('Table 25'!H16),MONTH('Table 25'!H16))</f>
        <v>02</v>
      </c>
      <c r="G639">
        <f>YEAR('Table 25'!H16)</f>
        <v>1999</v>
      </c>
      <c r="H639" t="str">
        <f t="shared" si="44"/>
        <v>1999-02-25</v>
      </c>
      <c r="I639" t="str">
        <f>'Table 25'!B16</f>
        <v>MF</v>
      </c>
      <c r="J639">
        <f t="shared" si="48"/>
        <v>3</v>
      </c>
      <c r="K639">
        <v>25</v>
      </c>
      <c r="L639" t="str">
        <f>VLOOKUP(K639,Seleções!$A$1:$B$33,2,0)</f>
        <v>Senegal</v>
      </c>
      <c r="N639" t="str">
        <f t="shared" si="45"/>
        <v>INSERT INTO Jogador VALUES(638,15,'DIATTA Krepin','1999-02-25',3,25);</v>
      </c>
    </row>
    <row r="640" spans="2:14" x14ac:dyDescent="0.3">
      <c r="B640">
        <v>639</v>
      </c>
      <c r="C640" s="13">
        <f>'Table 25'!A17</f>
        <v>16</v>
      </c>
      <c r="D640" t="str">
        <f>'Table 25'!C17</f>
        <v>MENDY Edouard</v>
      </c>
      <c r="E640" t="str">
        <f>IF(DAY('Table 25'!H17)&lt;10,"0"&amp;DAY('Table 25'!H17),DAY('Table 25'!H17))</f>
        <v>01</v>
      </c>
      <c r="F640" t="str">
        <f>IF(MONTH('Table 25'!H17)&lt;10,"0"&amp;MONTH('Table 25'!H17),MONTH('Table 25'!H17))</f>
        <v>03</v>
      </c>
      <c r="G640">
        <f>YEAR('Table 25'!H17)</f>
        <v>1992</v>
      </c>
      <c r="H640" t="str">
        <f t="shared" si="44"/>
        <v>1992-03-01</v>
      </c>
      <c r="I640" t="str">
        <f>'Table 25'!B17</f>
        <v>GK</v>
      </c>
      <c r="J640">
        <f t="shared" si="48"/>
        <v>1</v>
      </c>
      <c r="K640">
        <v>25</v>
      </c>
      <c r="L640" t="str">
        <f>VLOOKUP(K640,Seleções!$A$1:$B$33,2,0)</f>
        <v>Senegal</v>
      </c>
      <c r="N640" t="str">
        <f t="shared" si="45"/>
        <v>INSERT INTO Jogador VALUES(639,16,'MENDY Edouard','1992-03-01',1,25);</v>
      </c>
    </row>
    <row r="641" spans="2:14" x14ac:dyDescent="0.3">
      <c r="B641">
        <v>640</v>
      </c>
      <c r="C641" s="13">
        <f>'Table 25'!A18</f>
        <v>17</v>
      </c>
      <c r="D641" t="str">
        <f>'Table 25'!C18</f>
        <v>SARR Pape Matar</v>
      </c>
      <c r="E641">
        <f>IF(DAY('Table 25'!H18)&lt;10,"0"&amp;DAY('Table 25'!H18),DAY('Table 25'!H18))</f>
        <v>14</v>
      </c>
      <c r="F641" t="str">
        <f>IF(MONTH('Table 25'!H18)&lt;10,"0"&amp;MONTH('Table 25'!H18),MONTH('Table 25'!H18))</f>
        <v>09</v>
      </c>
      <c r="G641">
        <f>YEAR('Table 25'!H18)</f>
        <v>2002</v>
      </c>
      <c r="H641" t="str">
        <f t="shared" si="44"/>
        <v>2002-09-14</v>
      </c>
      <c r="I641" t="str">
        <f>'Table 25'!B18</f>
        <v>MF</v>
      </c>
      <c r="J641">
        <f t="shared" si="48"/>
        <v>3</v>
      </c>
      <c r="K641">
        <v>25</v>
      </c>
      <c r="L641" t="str">
        <f>VLOOKUP(K641,Seleções!$A$1:$B$33,2,0)</f>
        <v>Senegal</v>
      </c>
      <c r="N641" t="str">
        <f t="shared" si="45"/>
        <v>INSERT INTO Jogador VALUES(640,17,'SARR Pape Matar','2002-09-14',3,25);</v>
      </c>
    </row>
    <row r="642" spans="2:14" x14ac:dyDescent="0.3">
      <c r="B642">
        <v>641</v>
      </c>
      <c r="C642" s="13">
        <f>'Table 25'!A19</f>
        <v>18</v>
      </c>
      <c r="D642" t="str">
        <f>'Table 25'!C19</f>
        <v>SARR Ismaila</v>
      </c>
      <c r="E642">
        <f>IF(DAY('Table 25'!H19)&lt;10,"0"&amp;DAY('Table 25'!H19),DAY('Table 25'!H19))</f>
        <v>25</v>
      </c>
      <c r="F642" t="str">
        <f>IF(MONTH('Table 25'!H19)&lt;10,"0"&amp;MONTH('Table 25'!H19),MONTH('Table 25'!H19))</f>
        <v>02</v>
      </c>
      <c r="G642">
        <f>YEAR('Table 25'!H19)</f>
        <v>1998</v>
      </c>
      <c r="H642" t="str">
        <f t="shared" si="44"/>
        <v>1998-02-25</v>
      </c>
      <c r="I642" t="str">
        <f>'Table 25'!B19</f>
        <v>FW</v>
      </c>
      <c r="J642">
        <f t="shared" si="48"/>
        <v>4</v>
      </c>
      <c r="K642">
        <v>25</v>
      </c>
      <c r="L642" t="str">
        <f>VLOOKUP(K642,Seleções!$A$1:$B$33,2,0)</f>
        <v>Senegal</v>
      </c>
      <c r="N642" t="str">
        <f t="shared" si="45"/>
        <v>INSERT INTO Jogador VALUES(641,18,'SARR Ismaila','1998-02-25',4,25);</v>
      </c>
    </row>
    <row r="643" spans="2:14" x14ac:dyDescent="0.3">
      <c r="B643">
        <v>642</v>
      </c>
      <c r="C643" s="13">
        <f>'Table 25'!A20</f>
        <v>19</v>
      </c>
      <c r="D643" t="str">
        <f>'Table 25'!C20</f>
        <v>DIEDHIOU Famara</v>
      </c>
      <c r="E643">
        <f>IF(DAY('Table 25'!H20)&lt;10,"0"&amp;DAY('Table 25'!H20),DAY('Table 25'!H20))</f>
        <v>15</v>
      </c>
      <c r="F643">
        <f>IF(MONTH('Table 25'!H20)&lt;10,"0"&amp;MONTH('Table 25'!H20),MONTH('Table 25'!H20))</f>
        <v>12</v>
      </c>
      <c r="G643">
        <f>YEAR('Table 25'!H20)</f>
        <v>1992</v>
      </c>
      <c r="H643" t="str">
        <f t="shared" ref="H643:H706" si="49">G643&amp;"-"&amp;F643&amp;"-"&amp;E643</f>
        <v>1992-12-15</v>
      </c>
      <c r="I643" t="str">
        <f>'Table 25'!B20</f>
        <v>FW</v>
      </c>
      <c r="J643">
        <f t="shared" si="48"/>
        <v>4</v>
      </c>
      <c r="K643">
        <v>25</v>
      </c>
      <c r="L643" t="str">
        <f>VLOOKUP(K643,Seleções!$A$1:$B$33,2,0)</f>
        <v>Senegal</v>
      </c>
      <c r="N643" t="str">
        <f t="shared" ref="N643:N706" si="50">"INSERT INTO Jogador VALUES("&amp;B643&amp;","&amp;C643&amp;","&amp;"'"&amp;D643&amp;"','"&amp;H643&amp;"',"&amp;J643&amp;","&amp;K643&amp;");"</f>
        <v>INSERT INTO Jogador VALUES(642,19,'DIEDHIOU Famara','1992-12-15',4,25);</v>
      </c>
    </row>
    <row r="644" spans="2:14" x14ac:dyDescent="0.3">
      <c r="B644">
        <v>643</v>
      </c>
      <c r="C644" s="13">
        <f>'Table 25'!A21</f>
        <v>20</v>
      </c>
      <c r="D644" t="str">
        <f>'Table 25'!C21</f>
        <v>DIENG Bamba</v>
      </c>
      <c r="E644">
        <f>IF(DAY('Table 25'!H21)&lt;10,"0"&amp;DAY('Table 25'!H21),DAY('Table 25'!H21))</f>
        <v>23</v>
      </c>
      <c r="F644" t="str">
        <f>IF(MONTH('Table 25'!H21)&lt;10,"0"&amp;MONTH('Table 25'!H21),MONTH('Table 25'!H21))</f>
        <v>03</v>
      </c>
      <c r="G644">
        <f>YEAR('Table 25'!H21)</f>
        <v>2000</v>
      </c>
      <c r="H644" t="str">
        <f t="shared" si="49"/>
        <v>2000-03-23</v>
      </c>
      <c r="I644" t="str">
        <f>'Table 25'!B21</f>
        <v>FW</v>
      </c>
      <c r="J644">
        <f t="shared" si="48"/>
        <v>4</v>
      </c>
      <c r="K644">
        <v>25</v>
      </c>
      <c r="L644" t="str">
        <f>VLOOKUP(K644,Seleções!$A$1:$B$33,2,0)</f>
        <v>Senegal</v>
      </c>
      <c r="N644" t="str">
        <f t="shared" si="50"/>
        <v>INSERT INTO Jogador VALUES(643,20,'DIENG Bamba','2000-03-23',4,25);</v>
      </c>
    </row>
    <row r="645" spans="2:14" x14ac:dyDescent="0.3">
      <c r="B645">
        <v>644</v>
      </c>
      <c r="C645" s="13">
        <f>'Table 25'!A22</f>
        <v>21</v>
      </c>
      <c r="D645" t="str">
        <f>'Table 25'!C22</f>
        <v>SABALY Youssouf</v>
      </c>
      <c r="E645" t="str">
        <f>IF(DAY('Table 25'!H22)&lt;10,"0"&amp;DAY('Table 25'!H22),DAY('Table 25'!H22))</f>
        <v>05</v>
      </c>
      <c r="F645" t="str">
        <f>IF(MONTH('Table 25'!H22)&lt;10,"0"&amp;MONTH('Table 25'!H22),MONTH('Table 25'!H22))</f>
        <v>03</v>
      </c>
      <c r="G645">
        <f>YEAR('Table 25'!H22)</f>
        <v>1993</v>
      </c>
      <c r="H645" t="str">
        <f t="shared" si="49"/>
        <v>1993-03-05</v>
      </c>
      <c r="I645" t="str">
        <f>'Table 25'!B22</f>
        <v>DF</v>
      </c>
      <c r="J645">
        <f t="shared" si="48"/>
        <v>2</v>
      </c>
      <c r="K645">
        <v>25</v>
      </c>
      <c r="L645" t="str">
        <f>VLOOKUP(K645,Seleções!$A$1:$B$33,2,0)</f>
        <v>Senegal</v>
      </c>
      <c r="N645" t="str">
        <f t="shared" si="50"/>
        <v>INSERT INTO Jogador VALUES(644,21,'SABALY Youssouf','1993-03-05',2,25);</v>
      </c>
    </row>
    <row r="646" spans="2:14" x14ac:dyDescent="0.3">
      <c r="B646">
        <v>645</v>
      </c>
      <c r="C646" s="13">
        <f>'Table 25'!A23</f>
        <v>22</v>
      </c>
      <c r="D646" t="str">
        <f>'Table 25'!C23</f>
        <v>DIALLO Abdou</v>
      </c>
      <c r="E646" t="str">
        <f>IF(DAY('Table 25'!H23)&lt;10,"0"&amp;DAY('Table 25'!H23),DAY('Table 25'!H23))</f>
        <v>04</v>
      </c>
      <c r="F646" t="str">
        <f>IF(MONTH('Table 25'!H23)&lt;10,"0"&amp;MONTH('Table 25'!H23),MONTH('Table 25'!H23))</f>
        <v>05</v>
      </c>
      <c r="G646">
        <f>YEAR('Table 25'!H23)</f>
        <v>1996</v>
      </c>
      <c r="H646" t="str">
        <f t="shared" si="49"/>
        <v>1996-05-04</v>
      </c>
      <c r="I646" t="str">
        <f>'Table 25'!B23</f>
        <v>DF</v>
      </c>
      <c r="J646">
        <f t="shared" si="48"/>
        <v>2</v>
      </c>
      <c r="K646">
        <v>25</v>
      </c>
      <c r="L646" t="str">
        <f>VLOOKUP(K646,Seleções!$A$1:$B$33,2,0)</f>
        <v>Senegal</v>
      </c>
      <c r="N646" t="str">
        <f t="shared" si="50"/>
        <v>INSERT INTO Jogador VALUES(645,22,'DIALLO Abdou','1996-05-04',2,25);</v>
      </c>
    </row>
    <row r="647" spans="2:14" x14ac:dyDescent="0.3">
      <c r="B647">
        <v>646</v>
      </c>
      <c r="C647" s="13">
        <f>'Table 25'!A24</f>
        <v>23</v>
      </c>
      <c r="D647" t="str">
        <f>'Table 25'!C24</f>
        <v>GOMIS Alfred</v>
      </c>
      <c r="E647" t="str">
        <f>IF(DAY('Table 25'!H24)&lt;10,"0"&amp;DAY('Table 25'!H24),DAY('Table 25'!H24))</f>
        <v>05</v>
      </c>
      <c r="F647" t="str">
        <f>IF(MONTH('Table 25'!H24)&lt;10,"0"&amp;MONTH('Table 25'!H24),MONTH('Table 25'!H24))</f>
        <v>09</v>
      </c>
      <c r="G647">
        <f>YEAR('Table 25'!H24)</f>
        <v>1993</v>
      </c>
      <c r="H647" t="str">
        <f t="shared" si="49"/>
        <v>1993-09-05</v>
      </c>
      <c r="I647" t="str">
        <f>'Table 25'!B24</f>
        <v>GK</v>
      </c>
      <c r="J647">
        <f t="shared" si="48"/>
        <v>1</v>
      </c>
      <c r="K647">
        <v>25</v>
      </c>
      <c r="L647" t="str">
        <f>VLOOKUP(K647,Seleções!$A$1:$B$33,2,0)</f>
        <v>Senegal</v>
      </c>
      <c r="N647" t="str">
        <f t="shared" si="50"/>
        <v>INSERT INTO Jogador VALUES(646,23,'GOMIS Alfred','1993-09-05',1,25);</v>
      </c>
    </row>
    <row r="648" spans="2:14" x14ac:dyDescent="0.3">
      <c r="B648">
        <v>647</v>
      </c>
      <c r="C648" s="13">
        <f>'Table 25'!A25</f>
        <v>24</v>
      </c>
      <c r="D648" t="str">
        <f>'Table 25'!C25</f>
        <v>NAME Moustapha</v>
      </c>
      <c r="E648" t="str">
        <f>IF(DAY('Table 25'!H25)&lt;10,"0"&amp;DAY('Table 25'!H25),DAY('Table 25'!H25))</f>
        <v>05</v>
      </c>
      <c r="F648" t="str">
        <f>IF(MONTH('Table 25'!H25)&lt;10,"0"&amp;MONTH('Table 25'!H25),MONTH('Table 25'!H25))</f>
        <v>05</v>
      </c>
      <c r="G648">
        <f>YEAR('Table 25'!H25)</f>
        <v>1995</v>
      </c>
      <c r="H648" t="str">
        <f t="shared" si="49"/>
        <v>1995-05-05</v>
      </c>
      <c r="I648" t="str">
        <f>'Table 25'!B25</f>
        <v>DF</v>
      </c>
      <c r="J648">
        <f t="shared" ref="J648:J650" si="51">IF(I648="GK",1,IF(I648="DF",2,IF(I648="MF",3,IF(I648="FW",4,0))))</f>
        <v>2</v>
      </c>
      <c r="K648">
        <v>25</v>
      </c>
      <c r="L648" t="str">
        <f>VLOOKUP(K648,Seleções!$A$1:$B$33,2,0)</f>
        <v>Senegal</v>
      </c>
      <c r="N648" t="str">
        <f t="shared" si="50"/>
        <v>INSERT INTO Jogador VALUES(647,24,'NAME Moustapha','1995-05-05',2,25);</v>
      </c>
    </row>
    <row r="649" spans="2:14" x14ac:dyDescent="0.3">
      <c r="B649">
        <v>648</v>
      </c>
      <c r="C649" s="13">
        <f>'Table 25'!A26</f>
        <v>25</v>
      </c>
      <c r="D649" t="str">
        <f>'Table 25'!C26</f>
        <v>LOUM Mamadou</v>
      </c>
      <c r="E649">
        <f>IF(DAY('Table 25'!H26)&lt;10,"0"&amp;DAY('Table 25'!H26),DAY('Table 25'!H26))</f>
        <v>30</v>
      </c>
      <c r="F649">
        <f>IF(MONTH('Table 25'!H26)&lt;10,"0"&amp;MONTH('Table 25'!H26),MONTH('Table 25'!H26))</f>
        <v>12</v>
      </c>
      <c r="G649">
        <f>YEAR('Table 25'!H26)</f>
        <v>1996</v>
      </c>
      <c r="H649" t="str">
        <f t="shared" si="49"/>
        <v>1996-12-30</v>
      </c>
      <c r="I649" t="str">
        <f>'Table 25'!B26</f>
        <v>MF</v>
      </c>
      <c r="J649">
        <f t="shared" si="51"/>
        <v>3</v>
      </c>
      <c r="K649">
        <v>25</v>
      </c>
      <c r="L649" t="str">
        <f>VLOOKUP(K649,Seleções!$A$1:$B$33,2,0)</f>
        <v>Senegal</v>
      </c>
      <c r="N649" t="str">
        <f t="shared" si="50"/>
        <v>INSERT INTO Jogador VALUES(648,25,'LOUM Mamadou','1996-12-30',3,25);</v>
      </c>
    </row>
    <row r="650" spans="2:14" x14ac:dyDescent="0.3">
      <c r="B650">
        <v>649</v>
      </c>
      <c r="C650" s="13">
        <f>'Table 25'!A27</f>
        <v>26</v>
      </c>
      <c r="D650" t="str">
        <f>'Table 25'!C27</f>
        <v>GUEYE Pape</v>
      </c>
      <c r="E650">
        <f>IF(DAY('Table 25'!H27)&lt;10,"0"&amp;DAY('Table 25'!H27),DAY('Table 25'!H27))</f>
        <v>24</v>
      </c>
      <c r="F650" t="str">
        <f>IF(MONTH('Table 25'!H27)&lt;10,"0"&amp;MONTH('Table 25'!H27),MONTH('Table 25'!H27))</f>
        <v>01</v>
      </c>
      <c r="G650">
        <f>YEAR('Table 25'!H27)</f>
        <v>1999</v>
      </c>
      <c r="H650" t="str">
        <f t="shared" si="49"/>
        <v>1999-01-24</v>
      </c>
      <c r="I650" t="str">
        <f>'Table 25'!B27</f>
        <v>MF</v>
      </c>
      <c r="J650">
        <f t="shared" si="51"/>
        <v>3</v>
      </c>
      <c r="K650">
        <v>25</v>
      </c>
      <c r="L650" t="str">
        <f>VLOOKUP(K650,Seleções!$A$1:$B$33,2,0)</f>
        <v>Senegal</v>
      </c>
      <c r="N650" t="str">
        <f t="shared" si="50"/>
        <v>INSERT INTO Jogador VALUES(649,26,'GUEYE Pape','1999-01-24',3,25);</v>
      </c>
    </row>
    <row r="651" spans="2:14" x14ac:dyDescent="0.3">
      <c r="B651">
        <v>650</v>
      </c>
      <c r="C651" s="13">
        <f>'Table 26'!A2</f>
        <v>1</v>
      </c>
      <c r="D651" t="str">
        <f>'Table 26'!C2</f>
        <v>DMITROVIC Marko</v>
      </c>
      <c r="E651">
        <f>IF(DAY('Table 26'!I2)&lt;10,"0"&amp;DAY('Table 26'!I2),DAY('Table 26'!I2))</f>
        <v>24</v>
      </c>
      <c r="F651" t="str">
        <f>IF(MONTH('Table 26'!I2)&lt;10,"0"&amp;MONTH('Table 26'!I2),MONTH('Table 26'!I2))</f>
        <v>01</v>
      </c>
      <c r="G651">
        <f>YEAR('Table 26'!I2)</f>
        <v>1992</v>
      </c>
      <c r="H651" t="str">
        <f t="shared" si="49"/>
        <v>1992-01-24</v>
      </c>
      <c r="I651" t="str">
        <f>'Table 26'!B2</f>
        <v>GK</v>
      </c>
      <c r="J651">
        <f t="shared" ref="J651:J703" si="52">IF(I651="GK",1,IF(I651="DF",2,IF(I651="MF",3,IF(I651="FW",4,0))))</f>
        <v>1</v>
      </c>
      <c r="K651">
        <v>26</v>
      </c>
      <c r="L651" t="str">
        <f>VLOOKUP(K651,Seleções!$A$1:$B$33,2,0)</f>
        <v>Serbia</v>
      </c>
      <c r="N651" t="str">
        <f t="shared" si="50"/>
        <v>INSERT INTO Jogador VALUES(650,1,'DMITROVIC Marko','1992-01-24',1,26);</v>
      </c>
    </row>
    <row r="652" spans="2:14" x14ac:dyDescent="0.3">
      <c r="B652">
        <v>651</v>
      </c>
      <c r="C652" s="13">
        <f>'Table 26'!A3</f>
        <v>2</v>
      </c>
      <c r="D652" t="str">
        <f>'Table 26'!C3</f>
        <v>PAVLOVIC Strahinja</v>
      </c>
      <c r="E652">
        <f>IF(DAY('Table 26'!I3)&lt;10,"0"&amp;DAY('Table 26'!I3),DAY('Table 26'!I3))</f>
        <v>24</v>
      </c>
      <c r="F652" t="str">
        <f>IF(MONTH('Table 26'!I3)&lt;10,"0"&amp;MONTH('Table 26'!I3),MONTH('Table 26'!I3))</f>
        <v>05</v>
      </c>
      <c r="G652">
        <f>YEAR('Table 26'!I3)</f>
        <v>2001</v>
      </c>
      <c r="H652" t="str">
        <f t="shared" si="49"/>
        <v>2001-05-24</v>
      </c>
      <c r="I652" t="str">
        <f>'Table 26'!B3</f>
        <v>DF</v>
      </c>
      <c r="J652">
        <f t="shared" ref="J652:J676" si="53">IF(I652="GK",1,IF(I652="DF",2,IF(I652="MF",3,IF(I652="FW",4,0))))</f>
        <v>2</v>
      </c>
      <c r="K652">
        <v>26</v>
      </c>
      <c r="L652" t="str">
        <f>VLOOKUP(K652,Seleções!$A$1:$B$33,2,0)</f>
        <v>Serbia</v>
      </c>
      <c r="N652" t="str">
        <f t="shared" si="50"/>
        <v>INSERT INTO Jogador VALUES(651,2,'PAVLOVIC Strahinja','2001-05-24',2,26);</v>
      </c>
    </row>
    <row r="653" spans="2:14" x14ac:dyDescent="0.3">
      <c r="B653">
        <v>652</v>
      </c>
      <c r="C653" s="13">
        <f>'Table 26'!A4</f>
        <v>3</v>
      </c>
      <c r="D653" t="str">
        <f>'Table 26'!C4</f>
        <v>ERAKOVIC Strahinja</v>
      </c>
      <c r="E653">
        <f>IF(DAY('Table 26'!I4)&lt;10,"0"&amp;DAY('Table 26'!I4),DAY('Table 26'!I4))</f>
        <v>22</v>
      </c>
      <c r="F653" t="str">
        <f>IF(MONTH('Table 26'!I4)&lt;10,"0"&amp;MONTH('Table 26'!I4),MONTH('Table 26'!I4))</f>
        <v>01</v>
      </c>
      <c r="G653">
        <f>YEAR('Table 26'!I4)</f>
        <v>2001</v>
      </c>
      <c r="H653" t="str">
        <f t="shared" si="49"/>
        <v>2001-01-22</v>
      </c>
      <c r="I653" t="str">
        <f>'Table 26'!B4</f>
        <v>DF</v>
      </c>
      <c r="J653">
        <f t="shared" si="53"/>
        <v>2</v>
      </c>
      <c r="K653">
        <v>26</v>
      </c>
      <c r="L653" t="str">
        <f>VLOOKUP(K653,Seleções!$A$1:$B$33,2,0)</f>
        <v>Serbia</v>
      </c>
      <c r="N653" t="str">
        <f t="shared" si="50"/>
        <v>INSERT INTO Jogador VALUES(652,3,'ERAKOVIC Strahinja','2001-01-22',2,26);</v>
      </c>
    </row>
    <row r="654" spans="2:14" x14ac:dyDescent="0.3">
      <c r="B654">
        <v>653</v>
      </c>
      <c r="C654" s="13">
        <f>'Table 26'!A5</f>
        <v>4</v>
      </c>
      <c r="D654" t="str">
        <f>'Table 26'!C5</f>
        <v>MILENKOVIC Nikola</v>
      </c>
      <c r="E654">
        <f>IF(DAY('Table 26'!I5)&lt;10,"0"&amp;DAY('Table 26'!I5),DAY('Table 26'!I5))</f>
        <v>12</v>
      </c>
      <c r="F654">
        <f>IF(MONTH('Table 26'!I5)&lt;10,"0"&amp;MONTH('Table 26'!I5),MONTH('Table 26'!I5))</f>
        <v>10</v>
      </c>
      <c r="G654">
        <f>YEAR('Table 26'!I5)</f>
        <v>1997</v>
      </c>
      <c r="H654" t="str">
        <f t="shared" si="49"/>
        <v>1997-10-12</v>
      </c>
      <c r="I654" t="str">
        <f>'Table 26'!B5</f>
        <v>DF</v>
      </c>
      <c r="J654">
        <f t="shared" si="53"/>
        <v>2</v>
      </c>
      <c r="K654">
        <v>26</v>
      </c>
      <c r="L654" t="str">
        <f>VLOOKUP(K654,Seleções!$A$1:$B$33,2,0)</f>
        <v>Serbia</v>
      </c>
      <c r="N654" t="str">
        <f t="shared" si="50"/>
        <v>INSERT INTO Jogador VALUES(653,4,'MILENKOVIC Nikola','1997-10-12',2,26);</v>
      </c>
    </row>
    <row r="655" spans="2:14" x14ac:dyDescent="0.3">
      <c r="B655">
        <v>654</v>
      </c>
      <c r="C655" s="13">
        <f>'Table 26'!A6</f>
        <v>5</v>
      </c>
      <c r="D655" t="str">
        <f>'Table 26'!C6</f>
        <v>VELJKOVIC Milos</v>
      </c>
      <c r="E655">
        <f>IF(DAY('Table 26'!I6)&lt;10,"0"&amp;DAY('Table 26'!I6),DAY('Table 26'!I6))</f>
        <v>26</v>
      </c>
      <c r="F655" t="str">
        <f>IF(MONTH('Table 26'!I6)&lt;10,"0"&amp;MONTH('Table 26'!I6),MONTH('Table 26'!I6))</f>
        <v>09</v>
      </c>
      <c r="G655">
        <f>YEAR('Table 26'!I6)</f>
        <v>1995</v>
      </c>
      <c r="H655" t="str">
        <f t="shared" si="49"/>
        <v>1995-09-26</v>
      </c>
      <c r="I655" t="str">
        <f>'Table 26'!B6</f>
        <v>DF</v>
      </c>
      <c r="J655">
        <f t="shared" si="53"/>
        <v>2</v>
      </c>
      <c r="K655">
        <v>26</v>
      </c>
      <c r="L655" t="str">
        <f>VLOOKUP(K655,Seleções!$A$1:$B$33,2,0)</f>
        <v>Serbia</v>
      </c>
      <c r="N655" t="str">
        <f t="shared" si="50"/>
        <v>INSERT INTO Jogador VALUES(654,5,'VELJKOVIC Milos','1995-09-26',2,26);</v>
      </c>
    </row>
    <row r="656" spans="2:14" x14ac:dyDescent="0.3">
      <c r="B656">
        <v>655</v>
      </c>
      <c r="C656" s="13">
        <f>'Table 26'!A7</f>
        <v>6</v>
      </c>
      <c r="D656" t="str">
        <f>'Table 26'!C7</f>
        <v>MAKSIMOVIC Nemanja</v>
      </c>
      <c r="E656">
        <f>IF(DAY('Table 26'!I7)&lt;10,"0"&amp;DAY('Table 26'!I7),DAY('Table 26'!I7))</f>
        <v>26</v>
      </c>
      <c r="F656" t="str">
        <f>IF(MONTH('Table 26'!I7)&lt;10,"0"&amp;MONTH('Table 26'!I7),MONTH('Table 26'!I7))</f>
        <v>01</v>
      </c>
      <c r="G656">
        <f>YEAR('Table 26'!I7)</f>
        <v>1995</v>
      </c>
      <c r="H656" t="str">
        <f t="shared" si="49"/>
        <v>1995-01-26</v>
      </c>
      <c r="I656" t="str">
        <f>'Table 26'!B7</f>
        <v>MF</v>
      </c>
      <c r="J656">
        <f t="shared" si="53"/>
        <v>3</v>
      </c>
      <c r="K656">
        <v>26</v>
      </c>
      <c r="L656" t="str">
        <f>VLOOKUP(K656,Seleções!$A$1:$B$33,2,0)</f>
        <v>Serbia</v>
      </c>
      <c r="N656" t="str">
        <f t="shared" si="50"/>
        <v>INSERT INTO Jogador VALUES(655,6,'MAKSIMOVIC Nemanja','1995-01-26',3,26);</v>
      </c>
    </row>
    <row r="657" spans="2:14" x14ac:dyDescent="0.3">
      <c r="B657">
        <v>656</v>
      </c>
      <c r="C657" s="13">
        <f>'Table 26'!A8</f>
        <v>7</v>
      </c>
      <c r="D657" t="str">
        <f>'Table 26'!C8</f>
        <v>RADONJIC Nemanja</v>
      </c>
      <c r="E657">
        <f>IF(DAY('Table 26'!I8)&lt;10,"0"&amp;DAY('Table 26'!I8),DAY('Table 26'!I8))</f>
        <v>15</v>
      </c>
      <c r="F657" t="str">
        <f>IF(MONTH('Table 26'!I8)&lt;10,"0"&amp;MONTH('Table 26'!I8),MONTH('Table 26'!I8))</f>
        <v>02</v>
      </c>
      <c r="G657">
        <f>YEAR('Table 26'!I8)</f>
        <v>1996</v>
      </c>
      <c r="H657" t="str">
        <f t="shared" si="49"/>
        <v>1996-02-15</v>
      </c>
      <c r="I657" t="str">
        <f>'Table 26'!B8</f>
        <v>FW</v>
      </c>
      <c r="J657">
        <f t="shared" si="53"/>
        <v>4</v>
      </c>
      <c r="K657">
        <v>26</v>
      </c>
      <c r="L657" t="str">
        <f>VLOOKUP(K657,Seleções!$A$1:$B$33,2,0)</f>
        <v>Serbia</v>
      </c>
      <c r="N657" t="str">
        <f t="shared" si="50"/>
        <v>INSERT INTO Jogador VALUES(656,7,'RADONJIC Nemanja','1996-02-15',4,26);</v>
      </c>
    </row>
    <row r="658" spans="2:14" x14ac:dyDescent="0.3">
      <c r="B658">
        <v>657</v>
      </c>
      <c r="C658" s="13">
        <f>'Table 26'!A9</f>
        <v>8</v>
      </c>
      <c r="D658" t="str">
        <f>'Table 26'!C9</f>
        <v>GUDELJ Nemanja</v>
      </c>
      <c r="E658">
        <f>IF(DAY('Table 26'!I9)&lt;10,"0"&amp;DAY('Table 26'!I9),DAY('Table 26'!I9))</f>
        <v>16</v>
      </c>
      <c r="F658">
        <f>IF(MONTH('Table 26'!I9)&lt;10,"0"&amp;MONTH('Table 26'!I9),MONTH('Table 26'!I9))</f>
        <v>11</v>
      </c>
      <c r="G658">
        <f>YEAR('Table 26'!I9)</f>
        <v>1991</v>
      </c>
      <c r="H658" t="str">
        <f t="shared" si="49"/>
        <v>1991-11-16</v>
      </c>
      <c r="I658" t="str">
        <f>'Table 26'!B9</f>
        <v>MF</v>
      </c>
      <c r="J658">
        <f t="shared" si="53"/>
        <v>3</v>
      </c>
      <c r="K658">
        <v>26</v>
      </c>
      <c r="L658" t="str">
        <f>VLOOKUP(K658,Seleções!$A$1:$B$33,2,0)</f>
        <v>Serbia</v>
      </c>
      <c r="N658" t="str">
        <f t="shared" si="50"/>
        <v>INSERT INTO Jogador VALUES(657,8,'GUDELJ Nemanja','1991-11-16',3,26);</v>
      </c>
    </row>
    <row r="659" spans="2:14" x14ac:dyDescent="0.3">
      <c r="B659">
        <v>658</v>
      </c>
      <c r="C659" s="13">
        <f>'Table 26'!A10</f>
        <v>9</v>
      </c>
      <c r="D659" t="str">
        <f>'Table 26'!C10</f>
        <v>MITROVIC Aleksandar</v>
      </c>
      <c r="E659">
        <f>IF(DAY('Table 26'!I10)&lt;10,"0"&amp;DAY('Table 26'!I10),DAY('Table 26'!I10))</f>
        <v>16</v>
      </c>
      <c r="F659" t="str">
        <f>IF(MONTH('Table 26'!I10)&lt;10,"0"&amp;MONTH('Table 26'!I10),MONTH('Table 26'!I10))</f>
        <v>09</v>
      </c>
      <c r="G659">
        <f>YEAR('Table 26'!I10)</f>
        <v>1994</v>
      </c>
      <c r="H659" t="str">
        <f t="shared" si="49"/>
        <v>1994-09-16</v>
      </c>
      <c r="I659" t="str">
        <f>'Table 26'!B10</f>
        <v>FW</v>
      </c>
      <c r="J659">
        <f t="shared" si="53"/>
        <v>4</v>
      </c>
      <c r="K659">
        <v>26</v>
      </c>
      <c r="L659" t="str">
        <f>VLOOKUP(K659,Seleções!$A$1:$B$33,2,0)</f>
        <v>Serbia</v>
      </c>
      <c r="N659" t="str">
        <f t="shared" si="50"/>
        <v>INSERT INTO Jogador VALUES(658,9,'MITROVIC Aleksandar','1994-09-16',4,26);</v>
      </c>
    </row>
    <row r="660" spans="2:14" x14ac:dyDescent="0.3">
      <c r="B660">
        <v>659</v>
      </c>
      <c r="C660" s="13">
        <f>'Table 26'!A11</f>
        <v>10</v>
      </c>
      <c r="D660" t="str">
        <f>'Table 26'!C11</f>
        <v>TADIC Dusan</v>
      </c>
      <c r="E660">
        <f>IF(DAY('Table 26'!I11)&lt;10,"0"&amp;DAY('Table 26'!I11),DAY('Table 26'!I11))</f>
        <v>20</v>
      </c>
      <c r="F660">
        <f>IF(MONTH('Table 26'!I11)&lt;10,"0"&amp;MONTH('Table 26'!I11),MONTH('Table 26'!I11))</f>
        <v>11</v>
      </c>
      <c r="G660">
        <f>YEAR('Table 26'!I11)</f>
        <v>1988</v>
      </c>
      <c r="H660" t="str">
        <f t="shared" si="49"/>
        <v>1988-11-20</v>
      </c>
      <c r="I660" t="str">
        <f>'Table 26'!B11</f>
        <v>FW</v>
      </c>
      <c r="J660">
        <f t="shared" si="53"/>
        <v>4</v>
      </c>
      <c r="K660">
        <v>26</v>
      </c>
      <c r="L660" t="str">
        <f>VLOOKUP(K660,Seleções!$A$1:$B$33,2,0)</f>
        <v>Serbia</v>
      </c>
      <c r="N660" t="str">
        <f t="shared" si="50"/>
        <v>INSERT INTO Jogador VALUES(659,10,'TADIC Dusan','1988-11-20',4,26);</v>
      </c>
    </row>
    <row r="661" spans="2:14" x14ac:dyDescent="0.3">
      <c r="B661">
        <v>660</v>
      </c>
      <c r="C661" s="13">
        <f>'Table 26'!A12</f>
        <v>11</v>
      </c>
      <c r="D661" t="str">
        <f>'Table 26'!C12</f>
        <v>JOVIC Luka</v>
      </c>
      <c r="E661">
        <f>IF(DAY('Table 26'!I12)&lt;10,"0"&amp;DAY('Table 26'!I12),DAY('Table 26'!I12))</f>
        <v>23</v>
      </c>
      <c r="F661">
        <f>IF(MONTH('Table 26'!I12)&lt;10,"0"&amp;MONTH('Table 26'!I12),MONTH('Table 26'!I12))</f>
        <v>12</v>
      </c>
      <c r="G661">
        <f>YEAR('Table 26'!I12)</f>
        <v>1997</v>
      </c>
      <c r="H661" t="str">
        <f t="shared" si="49"/>
        <v>1997-12-23</v>
      </c>
      <c r="I661" t="str">
        <f>'Table 26'!B12</f>
        <v>FW</v>
      </c>
      <c r="J661">
        <f t="shared" si="53"/>
        <v>4</v>
      </c>
      <c r="K661">
        <v>26</v>
      </c>
      <c r="L661" t="str">
        <f>VLOOKUP(K661,Seleções!$A$1:$B$33,2,0)</f>
        <v>Serbia</v>
      </c>
      <c r="N661" t="str">
        <f t="shared" si="50"/>
        <v>INSERT INTO Jogador VALUES(660,11,'JOVIC Luka','1997-12-23',4,26);</v>
      </c>
    </row>
    <row r="662" spans="2:14" x14ac:dyDescent="0.3">
      <c r="B662">
        <v>661</v>
      </c>
      <c r="C662" s="13">
        <f>'Table 26'!A13</f>
        <v>12</v>
      </c>
      <c r="D662" t="str">
        <f>'Table 26'!C13</f>
        <v>RAJKOVIC Predrag</v>
      </c>
      <c r="E662">
        <f>IF(DAY('Table 26'!I13)&lt;10,"0"&amp;DAY('Table 26'!I13),DAY('Table 26'!I13))</f>
        <v>31</v>
      </c>
      <c r="F662">
        <f>IF(MONTH('Table 26'!I13)&lt;10,"0"&amp;MONTH('Table 26'!I13),MONTH('Table 26'!I13))</f>
        <v>10</v>
      </c>
      <c r="G662">
        <f>YEAR('Table 26'!I13)</f>
        <v>1995</v>
      </c>
      <c r="H662" t="str">
        <f t="shared" si="49"/>
        <v>1995-10-31</v>
      </c>
      <c r="I662" t="str">
        <f>'Table 26'!B13</f>
        <v>GK</v>
      </c>
      <c r="J662">
        <f t="shared" si="53"/>
        <v>1</v>
      </c>
      <c r="K662">
        <v>26</v>
      </c>
      <c r="L662" t="str">
        <f>VLOOKUP(K662,Seleções!$A$1:$B$33,2,0)</f>
        <v>Serbia</v>
      </c>
      <c r="N662" t="str">
        <f t="shared" si="50"/>
        <v>INSERT INTO Jogador VALUES(661,12,'RAJKOVIC Predrag','1995-10-31',1,26);</v>
      </c>
    </row>
    <row r="663" spans="2:14" x14ac:dyDescent="0.3">
      <c r="B663">
        <v>662</v>
      </c>
      <c r="C663" s="13">
        <f>'Table 26'!A14</f>
        <v>13</v>
      </c>
      <c r="D663" t="str">
        <f>'Table 26'!C14</f>
        <v>MITROVIC Stefan</v>
      </c>
      <c r="E663">
        <f>IF(DAY('Table 26'!I14)&lt;10,"0"&amp;DAY('Table 26'!I14),DAY('Table 26'!I14))</f>
        <v>22</v>
      </c>
      <c r="F663" t="str">
        <f>IF(MONTH('Table 26'!I14)&lt;10,"0"&amp;MONTH('Table 26'!I14),MONTH('Table 26'!I14))</f>
        <v>05</v>
      </c>
      <c r="G663">
        <f>YEAR('Table 26'!I14)</f>
        <v>1990</v>
      </c>
      <c r="H663" t="str">
        <f t="shared" si="49"/>
        <v>1990-05-22</v>
      </c>
      <c r="I663" t="str">
        <f>'Table 26'!B14</f>
        <v>DF</v>
      </c>
      <c r="J663">
        <f t="shared" si="53"/>
        <v>2</v>
      </c>
      <c r="K663">
        <v>26</v>
      </c>
      <c r="L663" t="str">
        <f>VLOOKUP(K663,Seleções!$A$1:$B$33,2,0)</f>
        <v>Serbia</v>
      </c>
      <c r="N663" t="str">
        <f t="shared" si="50"/>
        <v>INSERT INTO Jogador VALUES(662,13,'MITROVIC Stefan','1990-05-22',2,26);</v>
      </c>
    </row>
    <row r="664" spans="2:14" x14ac:dyDescent="0.3">
      <c r="B664">
        <v>663</v>
      </c>
      <c r="C664" s="13">
        <f>'Table 26'!A15</f>
        <v>14</v>
      </c>
      <c r="D664" t="str">
        <f>'Table 26'!C15</f>
        <v>ZIVKOVIC Andrija</v>
      </c>
      <c r="E664">
        <f>IF(DAY('Table 26'!I15)&lt;10,"0"&amp;DAY('Table 26'!I15),DAY('Table 26'!I15))</f>
        <v>11</v>
      </c>
      <c r="F664" t="str">
        <f>IF(MONTH('Table 26'!I15)&lt;10,"0"&amp;MONTH('Table 26'!I15),MONTH('Table 26'!I15))</f>
        <v>07</v>
      </c>
      <c r="G664">
        <f>YEAR('Table 26'!I15)</f>
        <v>1996</v>
      </c>
      <c r="H664" t="str">
        <f t="shared" si="49"/>
        <v>1996-07-11</v>
      </c>
      <c r="I664" t="str">
        <f>'Table 26'!B15</f>
        <v>MF</v>
      </c>
      <c r="J664">
        <f t="shared" si="53"/>
        <v>3</v>
      </c>
      <c r="K664">
        <v>26</v>
      </c>
      <c r="L664" t="str">
        <f>VLOOKUP(K664,Seleções!$A$1:$B$33,2,0)</f>
        <v>Serbia</v>
      </c>
      <c r="N664" t="str">
        <f t="shared" si="50"/>
        <v>INSERT INTO Jogador VALUES(663,14,'ZIVKOVIC Andrija','1996-07-11',3,26);</v>
      </c>
    </row>
    <row r="665" spans="2:14" x14ac:dyDescent="0.3">
      <c r="B665">
        <v>664</v>
      </c>
      <c r="C665" s="13">
        <f>'Table 26'!A16</f>
        <v>15</v>
      </c>
      <c r="D665" t="str">
        <f>'Table 26'!C16</f>
        <v>BABIC Srdjan</v>
      </c>
      <c r="E665">
        <f>IF(DAY('Table 26'!I16)&lt;10,"0"&amp;DAY('Table 26'!I16),DAY('Table 26'!I16))</f>
        <v>22</v>
      </c>
      <c r="F665" t="str">
        <f>IF(MONTH('Table 26'!I16)&lt;10,"0"&amp;MONTH('Table 26'!I16),MONTH('Table 26'!I16))</f>
        <v>04</v>
      </c>
      <c r="G665">
        <f>YEAR('Table 26'!I16)</f>
        <v>1996</v>
      </c>
      <c r="H665" t="str">
        <f t="shared" si="49"/>
        <v>1996-04-22</v>
      </c>
      <c r="I665" t="str">
        <f>'Table 26'!B16</f>
        <v>DF</v>
      </c>
      <c r="J665">
        <f t="shared" si="53"/>
        <v>2</v>
      </c>
      <c r="K665">
        <v>26</v>
      </c>
      <c r="L665" t="str">
        <f>VLOOKUP(K665,Seleções!$A$1:$B$33,2,0)</f>
        <v>Serbia</v>
      </c>
      <c r="N665" t="str">
        <f t="shared" si="50"/>
        <v>INSERT INTO Jogador VALUES(664,15,'BABIC Srdjan','1996-04-22',2,26);</v>
      </c>
    </row>
    <row r="666" spans="2:14" x14ac:dyDescent="0.3">
      <c r="B666">
        <v>665</v>
      </c>
      <c r="C666" s="13">
        <f>'Table 26'!A17</f>
        <v>16</v>
      </c>
      <c r="D666" t="str">
        <f>'Table 26'!C17</f>
        <v>LUKIC Sasa</v>
      </c>
      <c r="E666">
        <f>IF(DAY('Table 26'!I17)&lt;10,"0"&amp;DAY('Table 26'!I17),DAY('Table 26'!I17))</f>
        <v>13</v>
      </c>
      <c r="F666" t="str">
        <f>IF(MONTH('Table 26'!I17)&lt;10,"0"&amp;MONTH('Table 26'!I17),MONTH('Table 26'!I17))</f>
        <v>08</v>
      </c>
      <c r="G666">
        <f>YEAR('Table 26'!I17)</f>
        <v>1996</v>
      </c>
      <c r="H666" t="str">
        <f t="shared" si="49"/>
        <v>1996-08-13</v>
      </c>
      <c r="I666" t="str">
        <f>'Table 26'!B17</f>
        <v>MF</v>
      </c>
      <c r="J666">
        <f t="shared" si="53"/>
        <v>3</v>
      </c>
      <c r="K666">
        <v>26</v>
      </c>
      <c r="L666" t="str">
        <f>VLOOKUP(K666,Seleções!$A$1:$B$33,2,0)</f>
        <v>Serbia</v>
      </c>
      <c r="N666" t="str">
        <f t="shared" si="50"/>
        <v>INSERT INTO Jogador VALUES(665,16,'LUKIC Sasa','1996-08-13',3,26);</v>
      </c>
    </row>
    <row r="667" spans="2:14" x14ac:dyDescent="0.3">
      <c r="B667">
        <v>666</v>
      </c>
      <c r="C667" s="13">
        <f>'Table 26'!A18</f>
        <v>17</v>
      </c>
      <c r="D667" t="str">
        <f>'Table 26'!C18</f>
        <v>KOSTIC Filip</v>
      </c>
      <c r="E667" t="str">
        <f>IF(DAY('Table 26'!I18)&lt;10,"0"&amp;DAY('Table 26'!I18),DAY('Table 26'!I18))</f>
        <v>01</v>
      </c>
      <c r="F667">
        <f>IF(MONTH('Table 26'!I18)&lt;10,"0"&amp;MONTH('Table 26'!I18),MONTH('Table 26'!I18))</f>
        <v>11</v>
      </c>
      <c r="G667">
        <f>YEAR('Table 26'!I18)</f>
        <v>1992</v>
      </c>
      <c r="H667" t="str">
        <f t="shared" si="49"/>
        <v>1992-11-01</v>
      </c>
      <c r="I667" t="str">
        <f>'Table 26'!B18</f>
        <v>MF</v>
      </c>
      <c r="J667">
        <f t="shared" si="53"/>
        <v>3</v>
      </c>
      <c r="K667">
        <v>26</v>
      </c>
      <c r="L667" t="str">
        <f>VLOOKUP(K667,Seleções!$A$1:$B$33,2,0)</f>
        <v>Serbia</v>
      </c>
      <c r="N667" t="str">
        <f t="shared" si="50"/>
        <v>INSERT INTO Jogador VALUES(666,17,'KOSTIC Filip','1992-11-01',3,26);</v>
      </c>
    </row>
    <row r="668" spans="2:14" x14ac:dyDescent="0.3">
      <c r="B668">
        <v>667</v>
      </c>
      <c r="C668" s="13">
        <f>'Table 26'!A19</f>
        <v>18</v>
      </c>
      <c r="D668" t="str">
        <f>'Table 26'!C19</f>
        <v>VLAHOVIC Dusan</v>
      </c>
      <c r="E668">
        <f>IF(DAY('Table 26'!I19)&lt;10,"0"&amp;DAY('Table 26'!I19),DAY('Table 26'!I19))</f>
        <v>28</v>
      </c>
      <c r="F668" t="str">
        <f>IF(MONTH('Table 26'!I19)&lt;10,"0"&amp;MONTH('Table 26'!I19),MONTH('Table 26'!I19))</f>
        <v>01</v>
      </c>
      <c r="G668">
        <f>YEAR('Table 26'!I19)</f>
        <v>2000</v>
      </c>
      <c r="H668" t="str">
        <f t="shared" si="49"/>
        <v>2000-01-28</v>
      </c>
      <c r="I668" t="str">
        <f>'Table 26'!B19</f>
        <v>FW</v>
      </c>
      <c r="J668">
        <f t="shared" si="53"/>
        <v>4</v>
      </c>
      <c r="K668">
        <v>26</v>
      </c>
      <c r="L668" t="str">
        <f>VLOOKUP(K668,Seleções!$A$1:$B$33,2,0)</f>
        <v>Serbia</v>
      </c>
      <c r="N668" t="str">
        <f t="shared" si="50"/>
        <v>INSERT INTO Jogador VALUES(667,18,'VLAHOVIC Dusan','2000-01-28',4,26);</v>
      </c>
    </row>
    <row r="669" spans="2:14" x14ac:dyDescent="0.3">
      <c r="B669">
        <v>668</v>
      </c>
      <c r="C669" s="13">
        <f>'Table 26'!A20</f>
        <v>19</v>
      </c>
      <c r="D669" t="str">
        <f>'Table 26'!C20</f>
        <v>RACIC Uros</v>
      </c>
      <c r="E669">
        <f>IF(DAY('Table 26'!I20)&lt;10,"0"&amp;DAY('Table 26'!I20),DAY('Table 26'!I20))</f>
        <v>17</v>
      </c>
      <c r="F669" t="str">
        <f>IF(MONTH('Table 26'!I20)&lt;10,"0"&amp;MONTH('Table 26'!I20),MONTH('Table 26'!I20))</f>
        <v>03</v>
      </c>
      <c r="G669">
        <f>YEAR('Table 26'!I20)</f>
        <v>1998</v>
      </c>
      <c r="H669" t="str">
        <f t="shared" si="49"/>
        <v>1998-03-17</v>
      </c>
      <c r="I669" t="str">
        <f>'Table 26'!B20</f>
        <v>MF</v>
      </c>
      <c r="J669">
        <f t="shared" si="53"/>
        <v>3</v>
      </c>
      <c r="K669">
        <v>26</v>
      </c>
      <c r="L669" t="str">
        <f>VLOOKUP(K669,Seleções!$A$1:$B$33,2,0)</f>
        <v>Serbia</v>
      </c>
      <c r="N669" t="str">
        <f t="shared" si="50"/>
        <v>INSERT INTO Jogador VALUES(668,19,'RACIC Uros','1998-03-17',3,26);</v>
      </c>
    </row>
    <row r="670" spans="2:14" x14ac:dyDescent="0.3">
      <c r="B670">
        <v>669</v>
      </c>
      <c r="C670" s="13">
        <f>'Table 26'!A21</f>
        <v>20</v>
      </c>
      <c r="D670" t="str">
        <f>'Table 26'!C21</f>
        <v>MILINKOVIC-SAVIC Sergej</v>
      </c>
      <c r="E670">
        <f>IF(DAY('Table 26'!I21)&lt;10,"0"&amp;DAY('Table 26'!I21),DAY('Table 26'!I21))</f>
        <v>27</v>
      </c>
      <c r="F670" t="str">
        <f>IF(MONTH('Table 26'!I21)&lt;10,"0"&amp;MONTH('Table 26'!I21),MONTH('Table 26'!I21))</f>
        <v>02</v>
      </c>
      <c r="G670">
        <f>YEAR('Table 26'!I21)</f>
        <v>1995</v>
      </c>
      <c r="H670" t="str">
        <f t="shared" si="49"/>
        <v>1995-02-27</v>
      </c>
      <c r="I670" t="str">
        <f>'Table 26'!B21</f>
        <v>MF</v>
      </c>
      <c r="J670">
        <f t="shared" si="53"/>
        <v>3</v>
      </c>
      <c r="K670">
        <v>26</v>
      </c>
      <c r="L670" t="str">
        <f>VLOOKUP(K670,Seleções!$A$1:$B$33,2,0)</f>
        <v>Serbia</v>
      </c>
      <c r="N670" t="str">
        <f t="shared" si="50"/>
        <v>INSERT INTO Jogador VALUES(669,20,'MILINKOVIC-SAVIC Sergej','1995-02-27',3,26);</v>
      </c>
    </row>
    <row r="671" spans="2:14" x14ac:dyDescent="0.3">
      <c r="B671">
        <v>670</v>
      </c>
      <c r="C671" s="13">
        <f>'Table 26'!A22</f>
        <v>21</v>
      </c>
      <c r="D671" t="str">
        <f>'Table 26'!C22</f>
        <v>DJURICIC Filip</v>
      </c>
      <c r="E671">
        <f>IF(DAY('Table 26'!I22)&lt;10,"0"&amp;DAY('Table 26'!I22),DAY('Table 26'!I22))</f>
        <v>30</v>
      </c>
      <c r="F671" t="str">
        <f>IF(MONTH('Table 26'!I22)&lt;10,"0"&amp;MONTH('Table 26'!I22),MONTH('Table 26'!I22))</f>
        <v>01</v>
      </c>
      <c r="G671">
        <f>YEAR('Table 26'!I22)</f>
        <v>1992</v>
      </c>
      <c r="H671" t="str">
        <f t="shared" si="49"/>
        <v>1992-01-30</v>
      </c>
      <c r="I671" t="str">
        <f>'Table 26'!B22</f>
        <v>FW</v>
      </c>
      <c r="J671">
        <f t="shared" si="53"/>
        <v>4</v>
      </c>
      <c r="K671">
        <v>26</v>
      </c>
      <c r="L671" t="str">
        <f>VLOOKUP(K671,Seleções!$A$1:$B$33,2,0)</f>
        <v>Serbia</v>
      </c>
      <c r="N671" t="str">
        <f t="shared" si="50"/>
        <v>INSERT INTO Jogador VALUES(670,21,'DJURICIC Filip','1992-01-30',4,26);</v>
      </c>
    </row>
    <row r="672" spans="2:14" x14ac:dyDescent="0.3">
      <c r="B672">
        <v>671</v>
      </c>
      <c r="C672" s="13">
        <f>'Table 26'!A23</f>
        <v>22</v>
      </c>
      <c r="D672" t="str">
        <f>'Table 26'!C23</f>
        <v>LAZOVIC Darko</v>
      </c>
      <c r="E672">
        <f>IF(DAY('Table 26'!I23)&lt;10,"0"&amp;DAY('Table 26'!I23),DAY('Table 26'!I23))</f>
        <v>15</v>
      </c>
      <c r="F672" t="str">
        <f>IF(MONTH('Table 26'!I23)&lt;10,"0"&amp;MONTH('Table 26'!I23),MONTH('Table 26'!I23))</f>
        <v>09</v>
      </c>
      <c r="G672">
        <f>YEAR('Table 26'!I23)</f>
        <v>1990</v>
      </c>
      <c r="H672" t="str">
        <f t="shared" si="49"/>
        <v>1990-09-15</v>
      </c>
      <c r="I672" t="str">
        <f>'Table 26'!B23</f>
        <v>MF</v>
      </c>
      <c r="J672">
        <f t="shared" si="53"/>
        <v>3</v>
      </c>
      <c r="K672">
        <v>26</v>
      </c>
      <c r="L672" t="str">
        <f>VLOOKUP(K672,Seleções!$A$1:$B$33,2,0)</f>
        <v>Serbia</v>
      </c>
      <c r="N672" t="str">
        <f t="shared" si="50"/>
        <v>INSERT INTO Jogador VALUES(671,22,'LAZOVIC Darko','1990-09-15',3,26);</v>
      </c>
    </row>
    <row r="673" spans="2:14" x14ac:dyDescent="0.3">
      <c r="B673">
        <v>672</v>
      </c>
      <c r="C673" s="13">
        <f>'Table 26'!A24</f>
        <v>23</v>
      </c>
      <c r="D673" t="str">
        <f>'Table 26'!C24</f>
        <v>MILINKOVIC-SAVIC Vanja</v>
      </c>
      <c r="E673">
        <f>IF(DAY('Table 26'!I24)&lt;10,"0"&amp;DAY('Table 26'!I24),DAY('Table 26'!I24))</f>
        <v>20</v>
      </c>
      <c r="F673" t="str">
        <f>IF(MONTH('Table 26'!I24)&lt;10,"0"&amp;MONTH('Table 26'!I24),MONTH('Table 26'!I24))</f>
        <v>02</v>
      </c>
      <c r="G673">
        <f>YEAR('Table 26'!I24)</f>
        <v>1997</v>
      </c>
      <c r="H673" t="str">
        <f t="shared" si="49"/>
        <v>1997-02-20</v>
      </c>
      <c r="I673" t="str">
        <f>'Table 26'!B24</f>
        <v>GK</v>
      </c>
      <c r="J673">
        <f t="shared" si="53"/>
        <v>1</v>
      </c>
      <c r="K673">
        <v>26</v>
      </c>
      <c r="L673" t="str">
        <f>VLOOKUP(K673,Seleções!$A$1:$B$33,2,0)</f>
        <v>Serbia</v>
      </c>
      <c r="N673" t="str">
        <f t="shared" si="50"/>
        <v>INSERT INTO Jogador VALUES(672,23,'MILINKOVIC-SAVIC Vanja','1997-02-20',1,26);</v>
      </c>
    </row>
    <row r="674" spans="2:14" x14ac:dyDescent="0.3">
      <c r="B674">
        <v>673</v>
      </c>
      <c r="C674" s="13">
        <f>'Table 26'!A25</f>
        <v>24</v>
      </c>
      <c r="D674" t="str">
        <f>'Table 26'!C25</f>
        <v>ILIC Ivan</v>
      </c>
      <c r="E674">
        <f>IF(DAY('Table 26'!I25)&lt;10,"0"&amp;DAY('Table 26'!I25),DAY('Table 26'!I25))</f>
        <v>17</v>
      </c>
      <c r="F674" t="str">
        <f>IF(MONTH('Table 26'!I25)&lt;10,"0"&amp;MONTH('Table 26'!I25),MONTH('Table 26'!I25))</f>
        <v>03</v>
      </c>
      <c r="G674">
        <f>YEAR('Table 26'!I25)</f>
        <v>2001</v>
      </c>
      <c r="H674" t="str">
        <f t="shared" si="49"/>
        <v>2001-03-17</v>
      </c>
      <c r="I674" t="str">
        <f>'Table 26'!B25</f>
        <v>MF</v>
      </c>
      <c r="J674">
        <f t="shared" si="53"/>
        <v>3</v>
      </c>
      <c r="K674">
        <v>26</v>
      </c>
      <c r="L674" t="str">
        <f>VLOOKUP(K674,Seleções!$A$1:$B$33,2,0)</f>
        <v>Serbia</v>
      </c>
      <c r="N674" t="str">
        <f t="shared" si="50"/>
        <v>INSERT INTO Jogador VALUES(673,24,'ILIC Ivan','2001-03-17',3,26);</v>
      </c>
    </row>
    <row r="675" spans="2:14" x14ac:dyDescent="0.3">
      <c r="B675">
        <v>674</v>
      </c>
      <c r="C675" s="13">
        <f>'Table 26'!A26</f>
        <v>25</v>
      </c>
      <c r="D675" t="str">
        <f>'Table 26'!C26</f>
        <v>MLADENOVIC Filip</v>
      </c>
      <c r="E675">
        <f>IF(DAY('Table 26'!I26)&lt;10,"0"&amp;DAY('Table 26'!I26),DAY('Table 26'!I26))</f>
        <v>15</v>
      </c>
      <c r="F675" t="str">
        <f>IF(MONTH('Table 26'!I26)&lt;10,"0"&amp;MONTH('Table 26'!I26),MONTH('Table 26'!I26))</f>
        <v>08</v>
      </c>
      <c r="G675">
        <f>YEAR('Table 26'!I26)</f>
        <v>1991</v>
      </c>
      <c r="H675" t="str">
        <f t="shared" si="49"/>
        <v>1991-08-15</v>
      </c>
      <c r="I675" t="str">
        <f>'Table 26'!B26</f>
        <v>DF</v>
      </c>
      <c r="J675">
        <f t="shared" si="53"/>
        <v>2</v>
      </c>
      <c r="K675">
        <v>26</v>
      </c>
      <c r="L675" t="str">
        <f>VLOOKUP(K675,Seleções!$A$1:$B$33,2,0)</f>
        <v>Serbia</v>
      </c>
      <c r="N675" t="str">
        <f t="shared" si="50"/>
        <v>INSERT INTO Jogador VALUES(674,25,'MLADENOVIC Filip','1991-08-15',2,26);</v>
      </c>
    </row>
    <row r="676" spans="2:14" x14ac:dyDescent="0.3">
      <c r="B676">
        <v>675</v>
      </c>
      <c r="C676" s="13">
        <f>'Table 26'!A27</f>
        <v>26</v>
      </c>
      <c r="D676" t="str">
        <f>'Table 26'!C27</f>
        <v>GRUJIC Marko</v>
      </c>
      <c r="E676">
        <f>IF(DAY('Table 26'!I27)&lt;10,"0"&amp;DAY('Table 26'!I27),DAY('Table 26'!I27))</f>
        <v>13</v>
      </c>
      <c r="F676" t="str">
        <f>IF(MONTH('Table 26'!I27)&lt;10,"0"&amp;MONTH('Table 26'!I27),MONTH('Table 26'!I27))</f>
        <v>04</v>
      </c>
      <c r="G676">
        <f>YEAR('Table 26'!I27)</f>
        <v>1996</v>
      </c>
      <c r="H676" t="str">
        <f t="shared" si="49"/>
        <v>1996-04-13</v>
      </c>
      <c r="I676" t="str">
        <f>'Table 26'!B27</f>
        <v>MF</v>
      </c>
      <c r="J676">
        <f t="shared" si="53"/>
        <v>3</v>
      </c>
      <c r="K676">
        <v>26</v>
      </c>
      <c r="L676" t="str">
        <f>VLOOKUP(K676,Seleções!$A$1:$B$33,2,0)</f>
        <v>Serbia</v>
      </c>
      <c r="N676" t="str">
        <f t="shared" si="50"/>
        <v>INSERT INTO Jogador VALUES(675,26,'GRUJIC Marko','1996-04-13',3,26);</v>
      </c>
    </row>
    <row r="677" spans="2:14" x14ac:dyDescent="0.3">
      <c r="B677">
        <v>676</v>
      </c>
      <c r="C677" s="13">
        <f>'Table 27'!A2</f>
        <v>1</v>
      </c>
      <c r="D677" t="str">
        <f>'Table 27'!C2</f>
        <v>SANCHEZ Robert</v>
      </c>
      <c r="E677">
        <f>IF(DAY('Table 27'!J2)&lt;10,"0"&amp;DAY('Table 27'!J2),DAY('Table 27'!J2))</f>
        <v>18</v>
      </c>
      <c r="F677">
        <f>IF(MONTH('Table 27'!J2)&lt;10,"0"&amp;MONTH('Table 27'!J2),MONTH('Table 27'!J2))</f>
        <v>11</v>
      </c>
      <c r="G677">
        <f>YEAR('Table 27'!J2)</f>
        <v>1997</v>
      </c>
      <c r="H677" t="str">
        <f t="shared" si="49"/>
        <v>1997-11-18</v>
      </c>
      <c r="I677" t="str">
        <f>'Table 27'!B2</f>
        <v>GK</v>
      </c>
      <c r="J677">
        <f t="shared" si="52"/>
        <v>1</v>
      </c>
      <c r="K677">
        <v>27</v>
      </c>
      <c r="L677" t="str">
        <f>VLOOKUP(K677,Seleções!$A$1:$B$33,2,0)</f>
        <v>Spain</v>
      </c>
      <c r="N677" t="str">
        <f t="shared" si="50"/>
        <v>INSERT INTO Jogador VALUES(676,1,'SANCHEZ Robert','1997-11-18',1,27);</v>
      </c>
    </row>
    <row r="678" spans="2:14" x14ac:dyDescent="0.3">
      <c r="B678">
        <v>677</v>
      </c>
      <c r="C678" s="13">
        <f>'Table 27'!A3</f>
        <v>2</v>
      </c>
      <c r="D678" t="str">
        <f>'Table 27'!C3</f>
        <v>AZPILICUETA Cesar</v>
      </c>
      <c r="E678">
        <f>IF(DAY('Table 27'!J3)&lt;10,"0"&amp;DAY('Table 27'!J3),DAY('Table 27'!J3))</f>
        <v>28</v>
      </c>
      <c r="F678" t="str">
        <f>IF(MONTH('Table 27'!J3)&lt;10,"0"&amp;MONTH('Table 27'!J3),MONTH('Table 27'!J3))</f>
        <v>08</v>
      </c>
      <c r="G678">
        <f>YEAR('Table 27'!J3)</f>
        <v>1989</v>
      </c>
      <c r="H678" t="str">
        <f t="shared" si="49"/>
        <v>1989-08-28</v>
      </c>
      <c r="I678" t="str">
        <f>'Table 27'!B3</f>
        <v>DF</v>
      </c>
      <c r="J678">
        <f t="shared" ref="J678:J700" si="54">IF(I678="GK",1,IF(I678="DF",2,IF(I678="MF",3,IF(I678="FW",4,0))))</f>
        <v>2</v>
      </c>
      <c r="K678">
        <v>27</v>
      </c>
      <c r="L678" t="str">
        <f>VLOOKUP(K678,Seleções!$A$1:$B$33,2,0)</f>
        <v>Spain</v>
      </c>
      <c r="N678" t="str">
        <f t="shared" si="50"/>
        <v>INSERT INTO Jogador VALUES(677,2,'AZPILICUETA Cesar','1989-08-28',2,27);</v>
      </c>
    </row>
    <row r="679" spans="2:14" x14ac:dyDescent="0.3">
      <c r="B679">
        <v>678</v>
      </c>
      <c r="C679" s="13">
        <f>'Table 27'!A4</f>
        <v>3</v>
      </c>
      <c r="D679" t="str">
        <f>'Table 27'!C4</f>
        <v>GARCIA Eric</v>
      </c>
      <c r="E679" t="str">
        <f>IF(DAY('Table 27'!J4)&lt;10,"0"&amp;DAY('Table 27'!J4),DAY('Table 27'!J4))</f>
        <v>09</v>
      </c>
      <c r="F679" t="str">
        <f>IF(MONTH('Table 27'!J4)&lt;10,"0"&amp;MONTH('Table 27'!J4),MONTH('Table 27'!J4))</f>
        <v>01</v>
      </c>
      <c r="G679">
        <f>YEAR('Table 27'!J4)</f>
        <v>2001</v>
      </c>
      <c r="H679" t="str">
        <f t="shared" si="49"/>
        <v>2001-01-09</v>
      </c>
      <c r="I679" t="str">
        <f>'Table 27'!B4</f>
        <v>DF</v>
      </c>
      <c r="J679">
        <f t="shared" si="54"/>
        <v>2</v>
      </c>
      <c r="K679">
        <v>27</v>
      </c>
      <c r="L679" t="str">
        <f>VLOOKUP(K679,Seleções!$A$1:$B$33,2,0)</f>
        <v>Spain</v>
      </c>
      <c r="N679" t="str">
        <f t="shared" si="50"/>
        <v>INSERT INTO Jogador VALUES(678,3,'GARCIA Eric','2001-01-09',2,27);</v>
      </c>
    </row>
    <row r="680" spans="2:14" x14ac:dyDescent="0.3">
      <c r="B680">
        <v>679</v>
      </c>
      <c r="C680" s="13">
        <f>'Table 27'!A5</f>
        <v>4</v>
      </c>
      <c r="D680" t="str">
        <f>'Table 27'!C5</f>
        <v>TORRES Pau</v>
      </c>
      <c r="E680">
        <f>IF(DAY('Table 27'!J5)&lt;10,"0"&amp;DAY('Table 27'!J5),DAY('Table 27'!J5))</f>
        <v>16</v>
      </c>
      <c r="F680" t="str">
        <f>IF(MONTH('Table 27'!J5)&lt;10,"0"&amp;MONTH('Table 27'!J5),MONTH('Table 27'!J5))</f>
        <v>01</v>
      </c>
      <c r="G680">
        <f>YEAR('Table 27'!J5)</f>
        <v>1997</v>
      </c>
      <c r="H680" t="str">
        <f t="shared" si="49"/>
        <v>1997-01-16</v>
      </c>
      <c r="I680" t="str">
        <f>'Table 27'!B5</f>
        <v>DF</v>
      </c>
      <c r="J680">
        <f t="shared" si="54"/>
        <v>2</v>
      </c>
      <c r="K680">
        <v>27</v>
      </c>
      <c r="L680" t="str">
        <f>VLOOKUP(K680,Seleções!$A$1:$B$33,2,0)</f>
        <v>Spain</v>
      </c>
      <c r="N680" t="str">
        <f t="shared" si="50"/>
        <v>INSERT INTO Jogador VALUES(679,4,'TORRES Pau','1997-01-16',2,27);</v>
      </c>
    </row>
    <row r="681" spans="2:14" x14ac:dyDescent="0.3">
      <c r="B681">
        <v>680</v>
      </c>
      <c r="C681" s="13">
        <f>'Table 27'!A6</f>
        <v>5</v>
      </c>
      <c r="D681" t="str">
        <f>'Table 27'!C6</f>
        <v>BUSQUETS Sergio</v>
      </c>
      <c r="E681">
        <f>IF(DAY('Table 27'!J6)&lt;10,"0"&amp;DAY('Table 27'!J6),DAY('Table 27'!J6))</f>
        <v>16</v>
      </c>
      <c r="F681" t="str">
        <f>IF(MONTH('Table 27'!J6)&lt;10,"0"&amp;MONTH('Table 27'!J6),MONTH('Table 27'!J6))</f>
        <v>07</v>
      </c>
      <c r="G681">
        <f>YEAR('Table 27'!J6)</f>
        <v>1988</v>
      </c>
      <c r="H681" t="str">
        <f t="shared" si="49"/>
        <v>1988-07-16</v>
      </c>
      <c r="I681" t="str">
        <f>'Table 27'!B6</f>
        <v>MF</v>
      </c>
      <c r="J681">
        <f t="shared" si="54"/>
        <v>3</v>
      </c>
      <c r="K681">
        <v>27</v>
      </c>
      <c r="L681" t="str">
        <f>VLOOKUP(K681,Seleções!$A$1:$B$33,2,0)</f>
        <v>Spain</v>
      </c>
      <c r="N681" t="str">
        <f t="shared" si="50"/>
        <v>INSERT INTO Jogador VALUES(680,5,'BUSQUETS Sergio','1988-07-16',3,27);</v>
      </c>
    </row>
    <row r="682" spans="2:14" x14ac:dyDescent="0.3">
      <c r="B682">
        <v>681</v>
      </c>
      <c r="C682" s="13">
        <f>'Table 27'!A7</f>
        <v>6</v>
      </c>
      <c r="D682" t="str">
        <f>'Table 27'!C7</f>
        <v>LLORENTE Marcos</v>
      </c>
      <c r="E682">
        <f>IF(DAY('Table 27'!J7)&lt;10,"0"&amp;DAY('Table 27'!J7),DAY('Table 27'!J7))</f>
        <v>30</v>
      </c>
      <c r="F682" t="str">
        <f>IF(MONTH('Table 27'!J7)&lt;10,"0"&amp;MONTH('Table 27'!J7),MONTH('Table 27'!J7))</f>
        <v>01</v>
      </c>
      <c r="G682">
        <f>YEAR('Table 27'!J7)</f>
        <v>1995</v>
      </c>
      <c r="H682" t="str">
        <f t="shared" si="49"/>
        <v>1995-01-30</v>
      </c>
      <c r="I682" t="str">
        <f>'Table 27'!B7</f>
        <v>MF</v>
      </c>
      <c r="J682">
        <f t="shared" si="54"/>
        <v>3</v>
      </c>
      <c r="K682">
        <v>27</v>
      </c>
      <c r="L682" t="str">
        <f>VLOOKUP(K682,Seleções!$A$1:$B$33,2,0)</f>
        <v>Spain</v>
      </c>
      <c r="N682" t="str">
        <f t="shared" si="50"/>
        <v>INSERT INTO Jogador VALUES(681,6,'LLORENTE Marcos','1995-01-30',3,27);</v>
      </c>
    </row>
    <row r="683" spans="2:14" x14ac:dyDescent="0.3">
      <c r="B683">
        <v>682</v>
      </c>
      <c r="C683" s="13">
        <f>'Table 27'!A8</f>
        <v>7</v>
      </c>
      <c r="D683" t="str">
        <f>'Table 27'!C8</f>
        <v>MORATA Alvaro</v>
      </c>
      <c r="E683">
        <f>IF(DAY('Table 27'!J8)&lt;10,"0"&amp;DAY('Table 27'!J8),DAY('Table 27'!J8))</f>
        <v>23</v>
      </c>
      <c r="F683">
        <f>IF(MONTH('Table 27'!J8)&lt;10,"0"&amp;MONTH('Table 27'!J8),MONTH('Table 27'!J8))</f>
        <v>10</v>
      </c>
      <c r="G683">
        <f>YEAR('Table 27'!J8)</f>
        <v>1992</v>
      </c>
      <c r="H683" t="str">
        <f t="shared" si="49"/>
        <v>1992-10-23</v>
      </c>
      <c r="I683" t="str">
        <f>'Table 27'!B8</f>
        <v>FW</v>
      </c>
      <c r="J683">
        <f t="shared" si="54"/>
        <v>4</v>
      </c>
      <c r="K683">
        <v>27</v>
      </c>
      <c r="L683" t="str">
        <f>VLOOKUP(K683,Seleções!$A$1:$B$33,2,0)</f>
        <v>Spain</v>
      </c>
      <c r="N683" t="str">
        <f t="shared" si="50"/>
        <v>INSERT INTO Jogador VALUES(682,7,'MORATA Alvaro','1992-10-23',4,27);</v>
      </c>
    </row>
    <row r="684" spans="2:14" x14ac:dyDescent="0.3">
      <c r="B684">
        <v>683</v>
      </c>
      <c r="C684" s="13">
        <f>'Table 27'!A9</f>
        <v>8</v>
      </c>
      <c r="D684" t="str">
        <f>'Table 27'!C9</f>
        <v>KOKE</v>
      </c>
      <c r="E684" t="str">
        <f>IF(DAY('Table 27'!J9)&lt;10,"0"&amp;DAY('Table 27'!J9),DAY('Table 27'!J9))</f>
        <v>08</v>
      </c>
      <c r="F684" t="str">
        <f>IF(MONTH('Table 27'!J9)&lt;10,"0"&amp;MONTH('Table 27'!J9),MONTH('Table 27'!J9))</f>
        <v>01</v>
      </c>
      <c r="G684">
        <f>YEAR('Table 27'!J9)</f>
        <v>1992</v>
      </c>
      <c r="H684" t="str">
        <f t="shared" si="49"/>
        <v>1992-01-08</v>
      </c>
      <c r="I684" t="str">
        <f>'Table 27'!B9</f>
        <v>MF</v>
      </c>
      <c r="J684">
        <f t="shared" si="54"/>
        <v>3</v>
      </c>
      <c r="K684">
        <v>27</v>
      </c>
      <c r="L684" t="str">
        <f>VLOOKUP(K684,Seleções!$A$1:$B$33,2,0)</f>
        <v>Spain</v>
      </c>
      <c r="N684" t="str">
        <f t="shared" si="50"/>
        <v>INSERT INTO Jogador VALUES(683,8,'KOKE','1992-01-08',3,27);</v>
      </c>
    </row>
    <row r="685" spans="2:14" x14ac:dyDescent="0.3">
      <c r="B685">
        <v>684</v>
      </c>
      <c r="C685" s="13">
        <f>'Table 27'!A10</f>
        <v>9</v>
      </c>
      <c r="D685" t="str">
        <f>'Table 27'!C10</f>
        <v>GAVI</v>
      </c>
      <c r="E685" t="str">
        <f>IF(DAY('Table 27'!J10)&lt;10,"0"&amp;DAY('Table 27'!J10),DAY('Table 27'!J10))</f>
        <v>05</v>
      </c>
      <c r="F685" t="str">
        <f>IF(MONTH('Table 27'!J10)&lt;10,"0"&amp;MONTH('Table 27'!J10),MONTH('Table 27'!J10))</f>
        <v>08</v>
      </c>
      <c r="G685">
        <f>YEAR('Table 27'!J10)</f>
        <v>2004</v>
      </c>
      <c r="H685" t="str">
        <f t="shared" si="49"/>
        <v>2004-08-05</v>
      </c>
      <c r="I685" t="str">
        <f>'Table 27'!B10</f>
        <v>MF</v>
      </c>
      <c r="J685">
        <f t="shared" si="54"/>
        <v>3</v>
      </c>
      <c r="K685">
        <v>27</v>
      </c>
      <c r="L685" t="str">
        <f>VLOOKUP(K685,Seleções!$A$1:$B$33,2,0)</f>
        <v>Spain</v>
      </c>
      <c r="N685" t="str">
        <f t="shared" si="50"/>
        <v>INSERT INTO Jogador VALUES(684,9,'GAVI','2004-08-05',3,27);</v>
      </c>
    </row>
    <row r="686" spans="2:14" x14ac:dyDescent="0.3">
      <c r="B686">
        <v>685</v>
      </c>
      <c r="C686" s="13">
        <f>'Table 27'!A11</f>
        <v>10</v>
      </c>
      <c r="D686" t="str">
        <f>'Table 27'!C11</f>
        <v>ASENSIO Marco</v>
      </c>
      <c r="E686">
        <f>IF(DAY('Table 27'!J11)&lt;10,"0"&amp;DAY('Table 27'!J11),DAY('Table 27'!J11))</f>
        <v>21</v>
      </c>
      <c r="F686" t="str">
        <f>IF(MONTH('Table 27'!J11)&lt;10,"0"&amp;MONTH('Table 27'!J11),MONTH('Table 27'!J11))</f>
        <v>01</v>
      </c>
      <c r="G686">
        <f>YEAR('Table 27'!J11)</f>
        <v>1996</v>
      </c>
      <c r="H686" t="str">
        <f t="shared" si="49"/>
        <v>1996-01-21</v>
      </c>
      <c r="I686" t="str">
        <f>'Table 27'!B11</f>
        <v>FW</v>
      </c>
      <c r="J686">
        <f t="shared" si="54"/>
        <v>4</v>
      </c>
      <c r="K686">
        <v>27</v>
      </c>
      <c r="L686" t="str">
        <f>VLOOKUP(K686,Seleções!$A$1:$B$33,2,0)</f>
        <v>Spain</v>
      </c>
      <c r="N686" t="str">
        <f t="shared" si="50"/>
        <v>INSERT INTO Jogador VALUES(685,10,'ASENSIO Marco','1996-01-21',4,27);</v>
      </c>
    </row>
    <row r="687" spans="2:14" x14ac:dyDescent="0.3">
      <c r="B687">
        <v>686</v>
      </c>
      <c r="C687" s="13">
        <f>'Table 27'!A12</f>
        <v>11</v>
      </c>
      <c r="D687" t="str">
        <f>'Table 27'!C12</f>
        <v>TORRES Ferran</v>
      </c>
      <c r="E687">
        <f>IF(DAY('Table 27'!J12)&lt;10,"0"&amp;DAY('Table 27'!J12),DAY('Table 27'!J12))</f>
        <v>29</v>
      </c>
      <c r="F687" t="str">
        <f>IF(MONTH('Table 27'!J12)&lt;10,"0"&amp;MONTH('Table 27'!J12),MONTH('Table 27'!J12))</f>
        <v>02</v>
      </c>
      <c r="G687">
        <f>YEAR('Table 27'!J12)</f>
        <v>2000</v>
      </c>
      <c r="H687" t="str">
        <f t="shared" si="49"/>
        <v>2000-02-29</v>
      </c>
      <c r="I687" t="str">
        <f>'Table 27'!B12</f>
        <v>FW</v>
      </c>
      <c r="J687">
        <f t="shared" si="54"/>
        <v>4</v>
      </c>
      <c r="K687">
        <v>27</v>
      </c>
      <c r="L687" t="str">
        <f>VLOOKUP(K687,Seleções!$A$1:$B$33,2,0)</f>
        <v>Spain</v>
      </c>
      <c r="N687" t="str">
        <f t="shared" si="50"/>
        <v>INSERT INTO Jogador VALUES(686,11,'TORRES Ferran','2000-02-29',4,27);</v>
      </c>
    </row>
    <row r="688" spans="2:14" x14ac:dyDescent="0.3">
      <c r="B688">
        <v>687</v>
      </c>
      <c r="C688" s="13">
        <f>'Table 27'!A13</f>
        <v>12</v>
      </c>
      <c r="D688" t="str">
        <f>'Table 27'!C13</f>
        <v>WILLIAMS Nico</v>
      </c>
      <c r="E688">
        <f>IF(DAY('Table 27'!J13)&lt;10,"0"&amp;DAY('Table 27'!J13),DAY('Table 27'!J13))</f>
        <v>12</v>
      </c>
      <c r="F688" t="str">
        <f>IF(MONTH('Table 27'!J13)&lt;10,"0"&amp;MONTH('Table 27'!J13),MONTH('Table 27'!J13))</f>
        <v>07</v>
      </c>
      <c r="G688">
        <f>YEAR('Table 27'!J13)</f>
        <v>2002</v>
      </c>
      <c r="H688" t="str">
        <f t="shared" si="49"/>
        <v>2002-07-12</v>
      </c>
      <c r="I688" t="str">
        <f>'Table 27'!B13</f>
        <v>FW</v>
      </c>
      <c r="J688">
        <f t="shared" si="54"/>
        <v>4</v>
      </c>
      <c r="K688">
        <v>27</v>
      </c>
      <c r="L688" t="str">
        <f>VLOOKUP(K688,Seleções!$A$1:$B$33,2,0)</f>
        <v>Spain</v>
      </c>
      <c r="N688" t="str">
        <f t="shared" si="50"/>
        <v>INSERT INTO Jogador VALUES(687,12,'WILLIAMS Nico','2002-07-12',4,27);</v>
      </c>
    </row>
    <row r="689" spans="2:14" x14ac:dyDescent="0.3">
      <c r="B689">
        <v>688</v>
      </c>
      <c r="C689" s="13">
        <f>'Table 27'!A14</f>
        <v>13</v>
      </c>
      <c r="D689" t="str">
        <f>'Table 27'!C14</f>
        <v>RAYA David</v>
      </c>
      <c r="E689">
        <f>IF(DAY('Table 27'!J14)&lt;10,"0"&amp;DAY('Table 27'!J14),DAY('Table 27'!J14))</f>
        <v>15</v>
      </c>
      <c r="F689" t="str">
        <f>IF(MONTH('Table 27'!J14)&lt;10,"0"&amp;MONTH('Table 27'!J14),MONTH('Table 27'!J14))</f>
        <v>09</v>
      </c>
      <c r="G689">
        <f>YEAR('Table 27'!J14)</f>
        <v>1995</v>
      </c>
      <c r="H689" t="str">
        <f t="shared" si="49"/>
        <v>1995-09-15</v>
      </c>
      <c r="I689" t="str">
        <f>'Table 27'!B14</f>
        <v>GK</v>
      </c>
      <c r="J689">
        <f t="shared" si="54"/>
        <v>1</v>
      </c>
      <c r="K689">
        <v>27</v>
      </c>
      <c r="L689" t="str">
        <f>VLOOKUP(K689,Seleções!$A$1:$B$33,2,0)</f>
        <v>Spain</v>
      </c>
      <c r="N689" t="str">
        <f t="shared" si="50"/>
        <v>INSERT INTO Jogador VALUES(688,13,'RAYA David','1995-09-15',1,27);</v>
      </c>
    </row>
    <row r="690" spans="2:14" x14ac:dyDescent="0.3">
      <c r="B690">
        <v>689</v>
      </c>
      <c r="C690" s="13">
        <f>'Table 27'!A15</f>
        <v>14</v>
      </c>
      <c r="D690" t="str">
        <f>'Table 27'!C15</f>
        <v>BALDE Alejandro</v>
      </c>
      <c r="E690">
        <f>IF(DAY('Table 27'!J15)&lt;10,"0"&amp;DAY('Table 27'!J15),DAY('Table 27'!J15))</f>
        <v>18</v>
      </c>
      <c r="F690">
        <f>IF(MONTH('Table 27'!J15)&lt;10,"0"&amp;MONTH('Table 27'!J15),MONTH('Table 27'!J15))</f>
        <v>10</v>
      </c>
      <c r="G690">
        <f>YEAR('Table 27'!J15)</f>
        <v>2003</v>
      </c>
      <c r="H690" t="str">
        <f t="shared" si="49"/>
        <v>2003-10-18</v>
      </c>
      <c r="I690" t="str">
        <f>'Table 27'!B15</f>
        <v>DF</v>
      </c>
      <c r="J690">
        <f t="shared" si="54"/>
        <v>2</v>
      </c>
      <c r="K690">
        <v>27</v>
      </c>
      <c r="L690" t="str">
        <f>VLOOKUP(K690,Seleções!$A$1:$B$33,2,0)</f>
        <v>Spain</v>
      </c>
      <c r="N690" t="str">
        <f t="shared" si="50"/>
        <v>INSERT INTO Jogador VALUES(689,14,'BALDE Alejandro','2003-10-18',2,27);</v>
      </c>
    </row>
    <row r="691" spans="2:14" x14ac:dyDescent="0.3">
      <c r="B691">
        <v>690</v>
      </c>
      <c r="C691" s="13">
        <f>'Table 27'!A16</f>
        <v>15</v>
      </c>
      <c r="D691" t="str">
        <f>'Table 27'!C16</f>
        <v>GUILLAMON Hugo</v>
      </c>
      <c r="E691">
        <f>IF(DAY('Table 27'!J16)&lt;10,"0"&amp;DAY('Table 27'!J16),DAY('Table 27'!J16))</f>
        <v>31</v>
      </c>
      <c r="F691" t="str">
        <f>IF(MONTH('Table 27'!J16)&lt;10,"0"&amp;MONTH('Table 27'!J16),MONTH('Table 27'!J16))</f>
        <v>01</v>
      </c>
      <c r="G691">
        <f>YEAR('Table 27'!J16)</f>
        <v>2000</v>
      </c>
      <c r="H691" t="str">
        <f t="shared" si="49"/>
        <v>2000-01-31</v>
      </c>
      <c r="I691" t="str">
        <f>'Table 27'!B16</f>
        <v>DF</v>
      </c>
      <c r="J691">
        <f t="shared" si="54"/>
        <v>2</v>
      </c>
      <c r="K691">
        <v>27</v>
      </c>
      <c r="L691" t="str">
        <f>VLOOKUP(K691,Seleções!$A$1:$B$33,2,0)</f>
        <v>Spain</v>
      </c>
      <c r="N691" t="str">
        <f t="shared" si="50"/>
        <v>INSERT INTO Jogador VALUES(690,15,'GUILLAMON Hugo','2000-01-31',2,27);</v>
      </c>
    </row>
    <row r="692" spans="2:14" x14ac:dyDescent="0.3">
      <c r="B692">
        <v>691</v>
      </c>
      <c r="C692" s="13">
        <f>'Table 27'!A17</f>
        <v>16</v>
      </c>
      <c r="D692" t="str">
        <f>'Table 27'!C17</f>
        <v>RODRI</v>
      </c>
      <c r="E692">
        <f>IF(DAY('Table 27'!J17)&lt;10,"0"&amp;DAY('Table 27'!J17),DAY('Table 27'!J17))</f>
        <v>22</v>
      </c>
      <c r="F692" t="str">
        <f>IF(MONTH('Table 27'!J17)&lt;10,"0"&amp;MONTH('Table 27'!J17),MONTH('Table 27'!J17))</f>
        <v>06</v>
      </c>
      <c r="G692">
        <f>YEAR('Table 27'!J17)</f>
        <v>1996</v>
      </c>
      <c r="H692" t="str">
        <f t="shared" si="49"/>
        <v>1996-06-22</v>
      </c>
      <c r="I692" t="str">
        <f>'Table 27'!B17</f>
        <v>MF</v>
      </c>
      <c r="J692">
        <f t="shared" si="54"/>
        <v>3</v>
      </c>
      <c r="K692">
        <v>27</v>
      </c>
      <c r="L692" t="str">
        <f>VLOOKUP(K692,Seleções!$A$1:$B$33,2,0)</f>
        <v>Spain</v>
      </c>
      <c r="N692" t="str">
        <f t="shared" si="50"/>
        <v>INSERT INTO Jogador VALUES(691,16,'RODRI','1996-06-22',3,27);</v>
      </c>
    </row>
    <row r="693" spans="2:14" x14ac:dyDescent="0.3">
      <c r="B693">
        <v>692</v>
      </c>
      <c r="C693" s="13">
        <f>'Table 27'!A18</f>
        <v>17</v>
      </c>
      <c r="D693" t="str">
        <f>'Table 27'!C18</f>
        <v>PINO Yeremy</v>
      </c>
      <c r="E693">
        <f>IF(DAY('Table 27'!J18)&lt;10,"0"&amp;DAY('Table 27'!J18),DAY('Table 27'!J18))</f>
        <v>20</v>
      </c>
      <c r="F693">
        <f>IF(MONTH('Table 27'!J18)&lt;10,"0"&amp;MONTH('Table 27'!J18),MONTH('Table 27'!J18))</f>
        <v>10</v>
      </c>
      <c r="G693">
        <f>YEAR('Table 27'!J18)</f>
        <v>2002</v>
      </c>
      <c r="H693" t="str">
        <f t="shared" si="49"/>
        <v>2002-10-20</v>
      </c>
      <c r="I693" t="str">
        <f>'Table 27'!B18</f>
        <v>FW</v>
      </c>
      <c r="J693">
        <f t="shared" si="54"/>
        <v>4</v>
      </c>
      <c r="K693">
        <v>27</v>
      </c>
      <c r="L693" t="str">
        <f>VLOOKUP(K693,Seleções!$A$1:$B$33,2,0)</f>
        <v>Spain</v>
      </c>
      <c r="N693" t="str">
        <f t="shared" si="50"/>
        <v>INSERT INTO Jogador VALUES(692,17,'PINO Yeremy','2002-10-20',4,27);</v>
      </c>
    </row>
    <row r="694" spans="2:14" x14ac:dyDescent="0.3">
      <c r="B694">
        <v>693</v>
      </c>
      <c r="C694" s="13">
        <f>'Table 27'!A19</f>
        <v>18</v>
      </c>
      <c r="D694" t="str">
        <f>'Table 27'!C19</f>
        <v>ALBA Jordi</v>
      </c>
      <c r="E694">
        <f>IF(DAY('Table 27'!J19)&lt;10,"0"&amp;DAY('Table 27'!J19),DAY('Table 27'!J19))</f>
        <v>21</v>
      </c>
      <c r="F694" t="str">
        <f>IF(MONTH('Table 27'!J19)&lt;10,"0"&amp;MONTH('Table 27'!J19),MONTH('Table 27'!J19))</f>
        <v>03</v>
      </c>
      <c r="G694">
        <f>YEAR('Table 27'!J19)</f>
        <v>1989</v>
      </c>
      <c r="H694" t="str">
        <f t="shared" si="49"/>
        <v>1989-03-21</v>
      </c>
      <c r="I694" t="str">
        <f>'Table 27'!B19</f>
        <v>DF</v>
      </c>
      <c r="J694">
        <f t="shared" si="54"/>
        <v>2</v>
      </c>
      <c r="K694">
        <v>27</v>
      </c>
      <c r="L694" t="str">
        <f>VLOOKUP(K694,Seleções!$A$1:$B$33,2,0)</f>
        <v>Spain</v>
      </c>
      <c r="N694" t="str">
        <f t="shared" si="50"/>
        <v>INSERT INTO Jogador VALUES(693,18,'ALBA Jordi','1989-03-21',2,27);</v>
      </c>
    </row>
    <row r="695" spans="2:14" x14ac:dyDescent="0.3">
      <c r="B695">
        <v>694</v>
      </c>
      <c r="C695" s="13">
        <f>'Table 27'!A20</f>
        <v>19</v>
      </c>
      <c r="D695" t="str">
        <f>'Table 27'!C20</f>
        <v>SOLER Carlos</v>
      </c>
      <c r="E695" t="str">
        <f>IF(DAY('Table 27'!J20)&lt;10,"0"&amp;DAY('Table 27'!J20),DAY('Table 27'!J20))</f>
        <v>02</v>
      </c>
      <c r="F695" t="str">
        <f>IF(MONTH('Table 27'!J20)&lt;10,"0"&amp;MONTH('Table 27'!J20),MONTH('Table 27'!J20))</f>
        <v>01</v>
      </c>
      <c r="G695">
        <f>YEAR('Table 27'!J20)</f>
        <v>1997</v>
      </c>
      <c r="H695" t="str">
        <f t="shared" si="49"/>
        <v>1997-01-02</v>
      </c>
      <c r="I695" t="str">
        <f>'Table 27'!B20</f>
        <v>MF</v>
      </c>
      <c r="J695">
        <f t="shared" si="54"/>
        <v>3</v>
      </c>
      <c r="K695">
        <v>27</v>
      </c>
      <c r="L695" t="str">
        <f>VLOOKUP(K695,Seleções!$A$1:$B$33,2,0)</f>
        <v>Spain</v>
      </c>
      <c r="N695" t="str">
        <f t="shared" si="50"/>
        <v>INSERT INTO Jogador VALUES(694,19,'SOLER Carlos','1997-01-02',3,27);</v>
      </c>
    </row>
    <row r="696" spans="2:14" x14ac:dyDescent="0.3">
      <c r="B696">
        <v>695</v>
      </c>
      <c r="C696" s="13">
        <f>'Table 27'!A21</f>
        <v>20</v>
      </c>
      <c r="D696" t="str">
        <f>'Table 27'!C21</f>
        <v>CARVAJAL Dani</v>
      </c>
      <c r="E696">
        <f>IF(DAY('Table 27'!J21)&lt;10,"0"&amp;DAY('Table 27'!J21),DAY('Table 27'!J21))</f>
        <v>11</v>
      </c>
      <c r="F696" t="str">
        <f>IF(MONTH('Table 27'!J21)&lt;10,"0"&amp;MONTH('Table 27'!J21),MONTH('Table 27'!J21))</f>
        <v>01</v>
      </c>
      <c r="G696">
        <f>YEAR('Table 27'!J21)</f>
        <v>1992</v>
      </c>
      <c r="H696" t="str">
        <f t="shared" si="49"/>
        <v>1992-01-11</v>
      </c>
      <c r="I696" t="str">
        <f>'Table 27'!B21</f>
        <v>DF</v>
      </c>
      <c r="J696">
        <f t="shared" si="54"/>
        <v>2</v>
      </c>
      <c r="K696">
        <v>27</v>
      </c>
      <c r="L696" t="str">
        <f>VLOOKUP(K696,Seleções!$A$1:$B$33,2,0)</f>
        <v>Spain</v>
      </c>
      <c r="N696" t="str">
        <f t="shared" si="50"/>
        <v>INSERT INTO Jogador VALUES(695,20,'CARVAJAL Dani','1992-01-11',2,27);</v>
      </c>
    </row>
    <row r="697" spans="2:14" x14ac:dyDescent="0.3">
      <c r="B697">
        <v>696</v>
      </c>
      <c r="C697" s="13">
        <f>'Table 27'!A22</f>
        <v>21</v>
      </c>
      <c r="D697" t="str">
        <f>'Table 27'!C22</f>
        <v>OLMO Dani</v>
      </c>
      <c r="E697" t="str">
        <f>IF(DAY('Table 27'!J22)&lt;10,"0"&amp;DAY('Table 27'!J22),DAY('Table 27'!J22))</f>
        <v>07</v>
      </c>
      <c r="F697" t="str">
        <f>IF(MONTH('Table 27'!J22)&lt;10,"0"&amp;MONTH('Table 27'!J22),MONTH('Table 27'!J22))</f>
        <v>05</v>
      </c>
      <c r="G697">
        <f>YEAR('Table 27'!J22)</f>
        <v>1998</v>
      </c>
      <c r="H697" t="str">
        <f t="shared" si="49"/>
        <v>1998-05-07</v>
      </c>
      <c r="I697" t="str">
        <f>'Table 27'!B22</f>
        <v>FW</v>
      </c>
      <c r="J697">
        <f t="shared" si="54"/>
        <v>4</v>
      </c>
      <c r="K697">
        <v>27</v>
      </c>
      <c r="L697" t="str">
        <f>VLOOKUP(K697,Seleções!$A$1:$B$33,2,0)</f>
        <v>Spain</v>
      </c>
      <c r="N697" t="str">
        <f t="shared" si="50"/>
        <v>INSERT INTO Jogador VALUES(696,21,'OLMO Dani','1998-05-07',4,27);</v>
      </c>
    </row>
    <row r="698" spans="2:14" x14ac:dyDescent="0.3">
      <c r="B698">
        <v>697</v>
      </c>
      <c r="C698" s="13">
        <f>'Table 27'!A23</f>
        <v>22</v>
      </c>
      <c r="D698" t="str">
        <f>'Table 27'!C23</f>
        <v>SARABIA Pablo</v>
      </c>
      <c r="E698">
        <f>IF(DAY('Table 27'!J23)&lt;10,"0"&amp;DAY('Table 27'!J23),DAY('Table 27'!J23))</f>
        <v>11</v>
      </c>
      <c r="F698" t="str">
        <f>IF(MONTH('Table 27'!J23)&lt;10,"0"&amp;MONTH('Table 27'!J23),MONTH('Table 27'!J23))</f>
        <v>05</v>
      </c>
      <c r="G698">
        <f>YEAR('Table 27'!J23)</f>
        <v>1992</v>
      </c>
      <c r="H698" t="str">
        <f t="shared" si="49"/>
        <v>1992-05-11</v>
      </c>
      <c r="I698" t="str">
        <f>'Table 27'!B23</f>
        <v>FW</v>
      </c>
      <c r="J698">
        <f t="shared" si="54"/>
        <v>4</v>
      </c>
      <c r="K698">
        <v>27</v>
      </c>
      <c r="L698" t="str">
        <f>VLOOKUP(K698,Seleções!$A$1:$B$33,2,0)</f>
        <v>Spain</v>
      </c>
      <c r="N698" t="str">
        <f t="shared" si="50"/>
        <v>INSERT INTO Jogador VALUES(697,22,'SARABIA Pablo','1992-05-11',4,27);</v>
      </c>
    </row>
    <row r="699" spans="2:14" x14ac:dyDescent="0.3">
      <c r="B699">
        <v>698</v>
      </c>
      <c r="C699" s="13">
        <f>'Table 27'!A24</f>
        <v>23</v>
      </c>
      <c r="D699" t="str">
        <f>'Table 27'!C24</f>
        <v>SIMON Unai</v>
      </c>
      <c r="E699">
        <f>IF(DAY('Table 27'!J24)&lt;10,"0"&amp;DAY('Table 27'!J24),DAY('Table 27'!J24))</f>
        <v>11</v>
      </c>
      <c r="F699" t="str">
        <f>IF(MONTH('Table 27'!J24)&lt;10,"0"&amp;MONTH('Table 27'!J24),MONTH('Table 27'!J24))</f>
        <v>06</v>
      </c>
      <c r="G699">
        <f>YEAR('Table 27'!J24)</f>
        <v>1997</v>
      </c>
      <c r="H699" t="str">
        <f t="shared" si="49"/>
        <v>1997-06-11</v>
      </c>
      <c r="I699" t="str">
        <f>'Table 27'!B24</f>
        <v>GK</v>
      </c>
      <c r="J699">
        <f t="shared" si="54"/>
        <v>1</v>
      </c>
      <c r="K699">
        <v>27</v>
      </c>
      <c r="L699" t="str">
        <f>VLOOKUP(K699,Seleções!$A$1:$B$33,2,0)</f>
        <v>Spain</v>
      </c>
      <c r="N699" t="str">
        <f t="shared" si="50"/>
        <v>INSERT INTO Jogador VALUES(698,23,'SIMON Unai','1997-06-11',1,27);</v>
      </c>
    </row>
    <row r="700" spans="2:14" x14ac:dyDescent="0.3">
      <c r="B700">
        <v>699</v>
      </c>
      <c r="C700" s="13">
        <f>'Table 27'!A25</f>
        <v>24</v>
      </c>
      <c r="D700" t="str">
        <f>'Table 27'!C25</f>
        <v>LAPORTE Aymeric</v>
      </c>
      <c r="E700">
        <f>IF(DAY('Table 27'!J25)&lt;10,"0"&amp;DAY('Table 27'!J25),DAY('Table 27'!J25))</f>
        <v>27</v>
      </c>
      <c r="F700" t="str">
        <f>IF(MONTH('Table 27'!J25)&lt;10,"0"&amp;MONTH('Table 27'!J25),MONTH('Table 27'!J25))</f>
        <v>05</v>
      </c>
      <c r="G700">
        <f>YEAR('Table 27'!J25)</f>
        <v>1994</v>
      </c>
      <c r="H700" t="str">
        <f t="shared" si="49"/>
        <v>1994-05-27</v>
      </c>
      <c r="I700" t="str">
        <f>'Table 27'!B25</f>
        <v>DF</v>
      </c>
      <c r="J700">
        <f t="shared" si="54"/>
        <v>2</v>
      </c>
      <c r="K700">
        <v>27</v>
      </c>
      <c r="L700" t="str">
        <f>VLOOKUP(K700,Seleções!$A$1:$B$33,2,0)</f>
        <v>Spain</v>
      </c>
      <c r="N700" t="str">
        <f t="shared" si="50"/>
        <v>INSERT INTO Jogador VALUES(699,24,'LAPORTE Aymeric','1994-05-27',2,27);</v>
      </c>
    </row>
    <row r="701" spans="2:14" x14ac:dyDescent="0.3">
      <c r="B701">
        <v>700</v>
      </c>
      <c r="C701" s="13">
        <f>'Table 27'!A26</f>
        <v>25</v>
      </c>
      <c r="D701" t="str">
        <f>'Table 27'!C26</f>
        <v>FATI Ansu</v>
      </c>
      <c r="E701">
        <f>IF(DAY('Table 27'!J26)&lt;10,"0"&amp;DAY('Table 27'!J26),DAY('Table 27'!J26))</f>
        <v>31</v>
      </c>
      <c r="F701">
        <f>IF(MONTH('Table 27'!J26)&lt;10,"0"&amp;MONTH('Table 27'!J26),MONTH('Table 27'!J26))</f>
        <v>10</v>
      </c>
      <c r="G701">
        <f>YEAR('Table 27'!J26)</f>
        <v>2002</v>
      </c>
      <c r="H701" t="str">
        <f t="shared" si="49"/>
        <v>2002-10-31</v>
      </c>
      <c r="I701" t="str">
        <f>'Table 27'!B26</f>
        <v>FW</v>
      </c>
      <c r="J701">
        <f t="shared" ref="J701:J702" si="55">IF(I701="GK",1,IF(I701="DF",2,IF(I701="MF",3,IF(I701="FW",4,0))))</f>
        <v>4</v>
      </c>
      <c r="K701">
        <v>27</v>
      </c>
      <c r="L701" t="str">
        <f>VLOOKUP(K701,Seleções!$A$1:$B$33,2,0)</f>
        <v>Spain</v>
      </c>
      <c r="N701" t="str">
        <f t="shared" si="50"/>
        <v>INSERT INTO Jogador VALUES(700,25,'FATI Ansu','2002-10-31',4,27);</v>
      </c>
    </row>
    <row r="702" spans="2:14" x14ac:dyDescent="0.3">
      <c r="B702">
        <v>701</v>
      </c>
      <c r="C702" s="13">
        <f>'Table 27'!A27</f>
        <v>26</v>
      </c>
      <c r="D702" t="str">
        <f>'Table 27'!C27</f>
        <v>PEDRI</v>
      </c>
      <c r="E702">
        <f>IF(DAY('Table 27'!J27)&lt;10,"0"&amp;DAY('Table 27'!J27),DAY('Table 27'!J27))</f>
        <v>25</v>
      </c>
      <c r="F702">
        <f>IF(MONTH('Table 27'!J27)&lt;10,"0"&amp;MONTH('Table 27'!J27),MONTH('Table 27'!J27))</f>
        <v>11</v>
      </c>
      <c r="G702">
        <f>YEAR('Table 27'!J27)</f>
        <v>2002</v>
      </c>
      <c r="H702" t="str">
        <f t="shared" si="49"/>
        <v>2002-11-25</v>
      </c>
      <c r="I702" t="str">
        <f>'Table 27'!B27</f>
        <v>MF</v>
      </c>
      <c r="J702">
        <f t="shared" si="55"/>
        <v>3</v>
      </c>
      <c r="K702">
        <v>27</v>
      </c>
      <c r="L702" t="str">
        <f>VLOOKUP(K702,Seleções!$A$1:$B$33,2,0)</f>
        <v>Spain</v>
      </c>
      <c r="N702" t="str">
        <f t="shared" si="50"/>
        <v>INSERT INTO Jogador VALUES(701,26,'PEDRI','2002-11-25',3,27);</v>
      </c>
    </row>
    <row r="703" spans="2:14" x14ac:dyDescent="0.3">
      <c r="B703">
        <v>702</v>
      </c>
      <c r="C703" s="13">
        <f>'Table 28'!A2</f>
        <v>1</v>
      </c>
      <c r="D703" t="str">
        <f>'Table 28'!C2</f>
        <v>SOMMER Yann</v>
      </c>
      <c r="E703">
        <f>IF(DAY('Table 28'!I2)&lt;10,"0"&amp;DAY('Table 28'!I2),DAY('Table 28'!I2))</f>
        <v>17</v>
      </c>
      <c r="F703">
        <f>IF(MONTH('Table 28'!I2)&lt;10,"0"&amp;MONTH('Table 28'!I2),MONTH('Table 28'!I2))</f>
        <v>12</v>
      </c>
      <c r="G703">
        <f>YEAR('Table 28'!I2)</f>
        <v>1988</v>
      </c>
      <c r="H703" t="str">
        <f t="shared" si="49"/>
        <v>1988-12-17</v>
      </c>
      <c r="I703" t="str">
        <f>'Table 28'!B2</f>
        <v>GK</v>
      </c>
      <c r="J703">
        <f t="shared" si="52"/>
        <v>1</v>
      </c>
      <c r="K703">
        <v>28</v>
      </c>
      <c r="L703" t="str">
        <f>VLOOKUP(K703,Seleções!$A$1:$B$33,2,0)</f>
        <v>Switzerland</v>
      </c>
      <c r="N703" t="str">
        <f t="shared" si="50"/>
        <v>INSERT INTO Jogador VALUES(702,1,'SOMMER Yann','1988-12-17',1,28);</v>
      </c>
    </row>
    <row r="704" spans="2:14" x14ac:dyDescent="0.3">
      <c r="B704">
        <v>703</v>
      </c>
      <c r="C704" s="13">
        <f>'Table 28'!A3</f>
        <v>2</v>
      </c>
      <c r="D704" t="str">
        <f>'Table 28'!C3</f>
        <v>FERNANDES Edimilson</v>
      </c>
      <c r="E704">
        <f>IF(DAY('Table 28'!I3)&lt;10,"0"&amp;DAY('Table 28'!I3),DAY('Table 28'!I3))</f>
        <v>15</v>
      </c>
      <c r="F704" t="str">
        <f>IF(MONTH('Table 28'!I3)&lt;10,"0"&amp;MONTH('Table 28'!I3),MONTH('Table 28'!I3))</f>
        <v>04</v>
      </c>
      <c r="G704">
        <f>YEAR('Table 28'!I3)</f>
        <v>1996</v>
      </c>
      <c r="H704" t="str">
        <f t="shared" si="49"/>
        <v>1996-04-15</v>
      </c>
      <c r="I704" t="str">
        <f>'Table 28'!B3</f>
        <v>DF</v>
      </c>
      <c r="J704">
        <f t="shared" ref="J704:J727" si="56">IF(I704="GK",1,IF(I704="DF",2,IF(I704="MF",3,IF(I704="FW",4,0))))</f>
        <v>2</v>
      </c>
      <c r="K704">
        <v>28</v>
      </c>
      <c r="L704" t="str">
        <f>VLOOKUP(K704,Seleções!$A$1:$B$33,2,0)</f>
        <v>Switzerland</v>
      </c>
      <c r="N704" t="str">
        <f t="shared" si="50"/>
        <v>INSERT INTO Jogador VALUES(703,2,'FERNANDES Edimilson','1996-04-15',2,28);</v>
      </c>
    </row>
    <row r="705" spans="2:14" x14ac:dyDescent="0.3">
      <c r="B705">
        <v>704</v>
      </c>
      <c r="C705" s="13">
        <f>'Table 28'!A4</f>
        <v>3</v>
      </c>
      <c r="D705" t="str">
        <f>'Table 28'!C4</f>
        <v>WIDMER Silvan</v>
      </c>
      <c r="E705" t="str">
        <f>IF(DAY('Table 28'!I4)&lt;10,"0"&amp;DAY('Table 28'!I4),DAY('Table 28'!I4))</f>
        <v>05</v>
      </c>
      <c r="F705" t="str">
        <f>IF(MONTH('Table 28'!I4)&lt;10,"0"&amp;MONTH('Table 28'!I4),MONTH('Table 28'!I4))</f>
        <v>03</v>
      </c>
      <c r="G705">
        <f>YEAR('Table 28'!I4)</f>
        <v>1993</v>
      </c>
      <c r="H705" t="str">
        <f t="shared" si="49"/>
        <v>1993-03-05</v>
      </c>
      <c r="I705" t="str">
        <f>'Table 28'!B4</f>
        <v>DF</v>
      </c>
      <c r="J705">
        <f t="shared" si="56"/>
        <v>2</v>
      </c>
      <c r="K705">
        <v>28</v>
      </c>
      <c r="L705" t="str">
        <f>VLOOKUP(K705,Seleções!$A$1:$B$33,2,0)</f>
        <v>Switzerland</v>
      </c>
      <c r="N705" t="str">
        <f t="shared" si="50"/>
        <v>INSERT INTO Jogador VALUES(704,3,'WIDMER Silvan','1993-03-05',2,28);</v>
      </c>
    </row>
    <row r="706" spans="2:14" x14ac:dyDescent="0.3">
      <c r="B706">
        <v>705</v>
      </c>
      <c r="C706" s="13">
        <f>'Table 28'!A5</f>
        <v>4</v>
      </c>
      <c r="D706" t="str">
        <f>'Table 28'!C5</f>
        <v>ELVEDI Nico</v>
      </c>
      <c r="E706">
        <f>IF(DAY('Table 28'!I5)&lt;10,"0"&amp;DAY('Table 28'!I5),DAY('Table 28'!I5))</f>
        <v>30</v>
      </c>
      <c r="F706" t="str">
        <f>IF(MONTH('Table 28'!I5)&lt;10,"0"&amp;MONTH('Table 28'!I5),MONTH('Table 28'!I5))</f>
        <v>09</v>
      </c>
      <c r="G706">
        <f>YEAR('Table 28'!I5)</f>
        <v>1996</v>
      </c>
      <c r="H706" t="str">
        <f t="shared" si="49"/>
        <v>1996-09-30</v>
      </c>
      <c r="I706" t="str">
        <f>'Table 28'!B5</f>
        <v>DF</v>
      </c>
      <c r="J706">
        <f t="shared" si="56"/>
        <v>2</v>
      </c>
      <c r="K706">
        <v>28</v>
      </c>
      <c r="L706" t="str">
        <f>VLOOKUP(K706,Seleções!$A$1:$B$33,2,0)</f>
        <v>Switzerland</v>
      </c>
      <c r="N706" t="str">
        <f t="shared" si="50"/>
        <v>INSERT INTO Jogador VALUES(705,4,'ELVEDI Nico','1996-09-30',2,28);</v>
      </c>
    </row>
    <row r="707" spans="2:14" x14ac:dyDescent="0.3">
      <c r="B707">
        <v>706</v>
      </c>
      <c r="C707" s="13">
        <f>'Table 28'!A6</f>
        <v>5</v>
      </c>
      <c r="D707" t="str">
        <f>'Table 28'!C6</f>
        <v>AKANJI Manuel</v>
      </c>
      <c r="E707">
        <f>IF(DAY('Table 28'!I6)&lt;10,"0"&amp;DAY('Table 28'!I6),DAY('Table 28'!I6))</f>
        <v>19</v>
      </c>
      <c r="F707" t="str">
        <f>IF(MONTH('Table 28'!I6)&lt;10,"0"&amp;MONTH('Table 28'!I6),MONTH('Table 28'!I6))</f>
        <v>07</v>
      </c>
      <c r="G707">
        <f>YEAR('Table 28'!I6)</f>
        <v>1995</v>
      </c>
      <c r="H707" t="str">
        <f t="shared" ref="H707:H770" si="57">G707&amp;"-"&amp;F707&amp;"-"&amp;E707</f>
        <v>1995-07-19</v>
      </c>
      <c r="I707" t="str">
        <f>'Table 28'!B6</f>
        <v>DF</v>
      </c>
      <c r="J707">
        <f t="shared" si="56"/>
        <v>2</v>
      </c>
      <c r="K707">
        <v>28</v>
      </c>
      <c r="L707" t="str">
        <f>VLOOKUP(K707,Seleções!$A$1:$B$33,2,0)</f>
        <v>Switzerland</v>
      </c>
      <c r="N707" t="str">
        <f t="shared" ref="N707:N770" si="58">"INSERT INTO Jogador VALUES("&amp;B707&amp;","&amp;C707&amp;","&amp;"'"&amp;D707&amp;"','"&amp;H707&amp;"',"&amp;J707&amp;","&amp;K707&amp;");"</f>
        <v>INSERT INTO Jogador VALUES(706,5,'AKANJI Manuel','1995-07-19',2,28);</v>
      </c>
    </row>
    <row r="708" spans="2:14" x14ac:dyDescent="0.3">
      <c r="B708">
        <v>707</v>
      </c>
      <c r="C708" s="13">
        <f>'Table 28'!A7</f>
        <v>6</v>
      </c>
      <c r="D708" t="str">
        <f>'Table 28'!C7</f>
        <v>ZAKARIA Denis</v>
      </c>
      <c r="E708">
        <f>IF(DAY('Table 28'!I7)&lt;10,"0"&amp;DAY('Table 28'!I7),DAY('Table 28'!I7))</f>
        <v>20</v>
      </c>
      <c r="F708">
        <f>IF(MONTH('Table 28'!I7)&lt;10,"0"&amp;MONTH('Table 28'!I7),MONTH('Table 28'!I7))</f>
        <v>11</v>
      </c>
      <c r="G708">
        <f>YEAR('Table 28'!I7)</f>
        <v>1996</v>
      </c>
      <c r="H708" t="str">
        <f t="shared" si="57"/>
        <v>1996-11-20</v>
      </c>
      <c r="I708" t="str">
        <f>'Table 28'!B7</f>
        <v>MF</v>
      </c>
      <c r="J708">
        <f t="shared" si="56"/>
        <v>3</v>
      </c>
      <c r="K708">
        <v>28</v>
      </c>
      <c r="L708" t="str">
        <f>VLOOKUP(K708,Seleções!$A$1:$B$33,2,0)</f>
        <v>Switzerland</v>
      </c>
      <c r="N708" t="str">
        <f t="shared" si="58"/>
        <v>INSERT INTO Jogador VALUES(707,6,'ZAKARIA Denis','1996-11-20',3,28);</v>
      </c>
    </row>
    <row r="709" spans="2:14" x14ac:dyDescent="0.3">
      <c r="B709">
        <v>708</v>
      </c>
      <c r="C709" s="13">
        <f>'Table 28'!A8</f>
        <v>7</v>
      </c>
      <c r="D709" t="str">
        <f>'Table 28'!C8</f>
        <v>EMBOLO Breel</v>
      </c>
      <c r="E709">
        <f>IF(DAY('Table 28'!I8)&lt;10,"0"&amp;DAY('Table 28'!I8),DAY('Table 28'!I8))</f>
        <v>14</v>
      </c>
      <c r="F709" t="str">
        <f>IF(MONTH('Table 28'!I8)&lt;10,"0"&amp;MONTH('Table 28'!I8),MONTH('Table 28'!I8))</f>
        <v>02</v>
      </c>
      <c r="G709">
        <f>YEAR('Table 28'!I8)</f>
        <v>1997</v>
      </c>
      <c r="H709" t="str">
        <f t="shared" si="57"/>
        <v>1997-02-14</v>
      </c>
      <c r="I709" t="str">
        <f>'Table 28'!B8</f>
        <v>FW</v>
      </c>
      <c r="J709">
        <f t="shared" si="56"/>
        <v>4</v>
      </c>
      <c r="K709">
        <v>28</v>
      </c>
      <c r="L709" t="str">
        <f>VLOOKUP(K709,Seleções!$A$1:$B$33,2,0)</f>
        <v>Switzerland</v>
      </c>
      <c r="N709" t="str">
        <f t="shared" si="58"/>
        <v>INSERT INTO Jogador VALUES(708,7,'EMBOLO Breel','1997-02-14',4,28);</v>
      </c>
    </row>
    <row r="710" spans="2:14" x14ac:dyDescent="0.3">
      <c r="B710">
        <v>709</v>
      </c>
      <c r="C710" s="13">
        <f>'Table 28'!A9</f>
        <v>8</v>
      </c>
      <c r="D710" t="str">
        <f>'Table 28'!C9</f>
        <v>FREULER Remo</v>
      </c>
      <c r="E710">
        <f>IF(DAY('Table 28'!I9)&lt;10,"0"&amp;DAY('Table 28'!I9),DAY('Table 28'!I9))</f>
        <v>15</v>
      </c>
      <c r="F710" t="str">
        <f>IF(MONTH('Table 28'!I9)&lt;10,"0"&amp;MONTH('Table 28'!I9),MONTH('Table 28'!I9))</f>
        <v>04</v>
      </c>
      <c r="G710">
        <f>YEAR('Table 28'!I9)</f>
        <v>1992</v>
      </c>
      <c r="H710" t="str">
        <f t="shared" si="57"/>
        <v>1992-04-15</v>
      </c>
      <c r="I710" t="str">
        <f>'Table 28'!B9</f>
        <v>MF</v>
      </c>
      <c r="J710">
        <f t="shared" si="56"/>
        <v>3</v>
      </c>
      <c r="K710">
        <v>28</v>
      </c>
      <c r="L710" t="str">
        <f>VLOOKUP(K710,Seleções!$A$1:$B$33,2,0)</f>
        <v>Switzerland</v>
      </c>
      <c r="N710" t="str">
        <f t="shared" si="58"/>
        <v>INSERT INTO Jogador VALUES(709,8,'FREULER Remo','1992-04-15',3,28);</v>
      </c>
    </row>
    <row r="711" spans="2:14" x14ac:dyDescent="0.3">
      <c r="B711">
        <v>710</v>
      </c>
      <c r="C711" s="13">
        <f>'Table 28'!A10</f>
        <v>9</v>
      </c>
      <c r="D711" t="str">
        <f>'Table 28'!C10</f>
        <v>SEFEROVIC Haris</v>
      </c>
      <c r="E711">
        <f>IF(DAY('Table 28'!I10)&lt;10,"0"&amp;DAY('Table 28'!I10),DAY('Table 28'!I10))</f>
        <v>22</v>
      </c>
      <c r="F711" t="str">
        <f>IF(MONTH('Table 28'!I10)&lt;10,"0"&amp;MONTH('Table 28'!I10),MONTH('Table 28'!I10))</f>
        <v>02</v>
      </c>
      <c r="G711">
        <f>YEAR('Table 28'!I10)</f>
        <v>1992</v>
      </c>
      <c r="H711" t="str">
        <f t="shared" si="57"/>
        <v>1992-02-22</v>
      </c>
      <c r="I711" t="str">
        <f>'Table 28'!B10</f>
        <v>FW</v>
      </c>
      <c r="J711">
        <f t="shared" si="56"/>
        <v>4</v>
      </c>
      <c r="K711">
        <v>28</v>
      </c>
      <c r="L711" t="str">
        <f>VLOOKUP(K711,Seleções!$A$1:$B$33,2,0)</f>
        <v>Switzerland</v>
      </c>
      <c r="N711" t="str">
        <f t="shared" si="58"/>
        <v>INSERT INTO Jogador VALUES(710,9,'SEFEROVIC Haris','1992-02-22',4,28);</v>
      </c>
    </row>
    <row r="712" spans="2:14" x14ac:dyDescent="0.3">
      <c r="B712">
        <v>711</v>
      </c>
      <c r="C712" s="13">
        <f>'Table 28'!A11</f>
        <v>10</v>
      </c>
      <c r="D712" t="str">
        <f>'Table 28'!C11</f>
        <v>XHAKA Granit</v>
      </c>
      <c r="E712">
        <f>IF(DAY('Table 28'!I11)&lt;10,"0"&amp;DAY('Table 28'!I11),DAY('Table 28'!I11))</f>
        <v>27</v>
      </c>
      <c r="F712" t="str">
        <f>IF(MONTH('Table 28'!I11)&lt;10,"0"&amp;MONTH('Table 28'!I11),MONTH('Table 28'!I11))</f>
        <v>09</v>
      </c>
      <c r="G712">
        <f>YEAR('Table 28'!I11)</f>
        <v>1992</v>
      </c>
      <c r="H712" t="str">
        <f t="shared" si="57"/>
        <v>1992-09-27</v>
      </c>
      <c r="I712" t="str">
        <f>'Table 28'!B11</f>
        <v>MF</v>
      </c>
      <c r="J712">
        <f t="shared" si="56"/>
        <v>3</v>
      </c>
      <c r="K712">
        <v>28</v>
      </c>
      <c r="L712" t="str">
        <f>VLOOKUP(K712,Seleções!$A$1:$B$33,2,0)</f>
        <v>Switzerland</v>
      </c>
      <c r="N712" t="str">
        <f t="shared" si="58"/>
        <v>INSERT INTO Jogador VALUES(711,10,'XHAKA Granit','1992-09-27',3,28);</v>
      </c>
    </row>
    <row r="713" spans="2:14" x14ac:dyDescent="0.3">
      <c r="B713">
        <v>712</v>
      </c>
      <c r="C713" s="13">
        <f>'Table 28'!A12</f>
        <v>11</v>
      </c>
      <c r="D713" t="str">
        <f>'Table 28'!C12</f>
        <v>STEFFEN Renato</v>
      </c>
      <c r="E713" t="str">
        <f>IF(DAY('Table 28'!I12)&lt;10,"0"&amp;DAY('Table 28'!I12),DAY('Table 28'!I12))</f>
        <v>03</v>
      </c>
      <c r="F713">
        <f>IF(MONTH('Table 28'!I12)&lt;10,"0"&amp;MONTH('Table 28'!I12),MONTH('Table 28'!I12))</f>
        <v>11</v>
      </c>
      <c r="G713">
        <f>YEAR('Table 28'!I12)</f>
        <v>1991</v>
      </c>
      <c r="H713" t="str">
        <f t="shared" si="57"/>
        <v>1991-11-03</v>
      </c>
      <c r="I713" t="str">
        <f>'Table 28'!B12</f>
        <v>DF</v>
      </c>
      <c r="J713">
        <f t="shared" si="56"/>
        <v>2</v>
      </c>
      <c r="K713">
        <v>28</v>
      </c>
      <c r="L713" t="str">
        <f>VLOOKUP(K713,Seleções!$A$1:$B$33,2,0)</f>
        <v>Switzerland</v>
      </c>
      <c r="N713" t="str">
        <f t="shared" si="58"/>
        <v>INSERT INTO Jogador VALUES(712,11,'STEFFEN Renato','1991-11-03',2,28);</v>
      </c>
    </row>
    <row r="714" spans="2:14" x14ac:dyDescent="0.3">
      <c r="B714">
        <v>713</v>
      </c>
      <c r="C714" s="13">
        <f>'Table 28'!A13</f>
        <v>12</v>
      </c>
      <c r="D714" t="str">
        <f>'Table 28'!C13</f>
        <v>OMLIN Jonas</v>
      </c>
      <c r="E714">
        <f>IF(DAY('Table 28'!I13)&lt;10,"0"&amp;DAY('Table 28'!I13),DAY('Table 28'!I13))</f>
        <v>10</v>
      </c>
      <c r="F714" t="str">
        <f>IF(MONTH('Table 28'!I13)&lt;10,"0"&amp;MONTH('Table 28'!I13),MONTH('Table 28'!I13))</f>
        <v>01</v>
      </c>
      <c r="G714">
        <f>YEAR('Table 28'!I13)</f>
        <v>1994</v>
      </c>
      <c r="H714" t="str">
        <f t="shared" si="57"/>
        <v>1994-01-10</v>
      </c>
      <c r="I714" t="str">
        <f>'Table 28'!B13</f>
        <v>GK</v>
      </c>
      <c r="J714">
        <f t="shared" si="56"/>
        <v>1</v>
      </c>
      <c r="K714">
        <v>28</v>
      </c>
      <c r="L714" t="str">
        <f>VLOOKUP(K714,Seleções!$A$1:$B$33,2,0)</f>
        <v>Switzerland</v>
      </c>
      <c r="N714" t="str">
        <f t="shared" si="58"/>
        <v>INSERT INTO Jogador VALUES(713,12,'OMLIN Jonas','1994-01-10',1,28);</v>
      </c>
    </row>
    <row r="715" spans="2:14" x14ac:dyDescent="0.3">
      <c r="B715">
        <v>714</v>
      </c>
      <c r="C715" s="13">
        <f>'Table 28'!A14</f>
        <v>13</v>
      </c>
      <c r="D715" t="str">
        <f>'Table 28'!C14</f>
        <v>RODRIGUEZ Ricardo</v>
      </c>
      <c r="E715">
        <f>IF(DAY('Table 28'!I14)&lt;10,"0"&amp;DAY('Table 28'!I14),DAY('Table 28'!I14))</f>
        <v>25</v>
      </c>
      <c r="F715" t="str">
        <f>IF(MONTH('Table 28'!I14)&lt;10,"0"&amp;MONTH('Table 28'!I14),MONTH('Table 28'!I14))</f>
        <v>08</v>
      </c>
      <c r="G715">
        <f>YEAR('Table 28'!I14)</f>
        <v>1992</v>
      </c>
      <c r="H715" t="str">
        <f t="shared" si="57"/>
        <v>1992-08-25</v>
      </c>
      <c r="I715" t="str">
        <f>'Table 28'!B14</f>
        <v>DF</v>
      </c>
      <c r="J715">
        <f t="shared" si="56"/>
        <v>2</v>
      </c>
      <c r="K715">
        <v>28</v>
      </c>
      <c r="L715" t="str">
        <f>VLOOKUP(K715,Seleções!$A$1:$B$33,2,0)</f>
        <v>Switzerland</v>
      </c>
      <c r="N715" t="str">
        <f t="shared" si="58"/>
        <v>INSERT INTO Jogador VALUES(714,13,'RODRIGUEZ Ricardo','1992-08-25',2,28);</v>
      </c>
    </row>
    <row r="716" spans="2:14" x14ac:dyDescent="0.3">
      <c r="B716">
        <v>715</v>
      </c>
      <c r="C716" s="13">
        <f>'Table 28'!A15</f>
        <v>14</v>
      </c>
      <c r="D716" t="str">
        <f>'Table 28'!C15</f>
        <v>AEBISCHER Michel</v>
      </c>
      <c r="E716" t="str">
        <f>IF(DAY('Table 28'!I15)&lt;10,"0"&amp;DAY('Table 28'!I15),DAY('Table 28'!I15))</f>
        <v>06</v>
      </c>
      <c r="F716" t="str">
        <f>IF(MONTH('Table 28'!I15)&lt;10,"0"&amp;MONTH('Table 28'!I15),MONTH('Table 28'!I15))</f>
        <v>01</v>
      </c>
      <c r="G716">
        <f>YEAR('Table 28'!I15)</f>
        <v>1997</v>
      </c>
      <c r="H716" t="str">
        <f t="shared" si="57"/>
        <v>1997-01-06</v>
      </c>
      <c r="I716" t="str">
        <f>'Table 28'!B15</f>
        <v>MF</v>
      </c>
      <c r="J716">
        <f t="shared" si="56"/>
        <v>3</v>
      </c>
      <c r="K716">
        <v>28</v>
      </c>
      <c r="L716" t="str">
        <f>VLOOKUP(K716,Seleções!$A$1:$B$33,2,0)</f>
        <v>Switzerland</v>
      </c>
      <c r="N716" t="str">
        <f t="shared" si="58"/>
        <v>INSERT INTO Jogador VALUES(715,14,'AEBISCHER Michel','1997-01-06',3,28);</v>
      </c>
    </row>
    <row r="717" spans="2:14" x14ac:dyDescent="0.3">
      <c r="B717">
        <v>716</v>
      </c>
      <c r="C717" s="13">
        <f>'Table 28'!A16</f>
        <v>15</v>
      </c>
      <c r="D717" t="str">
        <f>'Table 28'!C16</f>
        <v>SOW Djibril</v>
      </c>
      <c r="E717" t="str">
        <f>IF(DAY('Table 28'!I16)&lt;10,"0"&amp;DAY('Table 28'!I16),DAY('Table 28'!I16))</f>
        <v>06</v>
      </c>
      <c r="F717" t="str">
        <f>IF(MONTH('Table 28'!I16)&lt;10,"0"&amp;MONTH('Table 28'!I16),MONTH('Table 28'!I16))</f>
        <v>02</v>
      </c>
      <c r="G717">
        <f>YEAR('Table 28'!I16)</f>
        <v>1997</v>
      </c>
      <c r="H717" t="str">
        <f t="shared" si="57"/>
        <v>1997-02-06</v>
      </c>
      <c r="I717" t="str">
        <f>'Table 28'!B16</f>
        <v>MF</v>
      </c>
      <c r="J717">
        <f t="shared" si="56"/>
        <v>3</v>
      </c>
      <c r="K717">
        <v>28</v>
      </c>
      <c r="L717" t="str">
        <f>VLOOKUP(K717,Seleções!$A$1:$B$33,2,0)</f>
        <v>Switzerland</v>
      </c>
      <c r="N717" t="str">
        <f t="shared" si="58"/>
        <v>INSERT INTO Jogador VALUES(716,15,'SOW Djibril','1997-02-06',3,28);</v>
      </c>
    </row>
    <row r="718" spans="2:14" x14ac:dyDescent="0.3">
      <c r="B718">
        <v>717</v>
      </c>
      <c r="C718" s="13">
        <f>'Table 28'!A17</f>
        <v>16</v>
      </c>
      <c r="D718" t="str">
        <f>'Table 28'!C17</f>
        <v>FASSNACHT Christian</v>
      </c>
      <c r="E718">
        <f>IF(DAY('Table 28'!I17)&lt;10,"0"&amp;DAY('Table 28'!I17),DAY('Table 28'!I17))</f>
        <v>11</v>
      </c>
      <c r="F718">
        <f>IF(MONTH('Table 28'!I17)&lt;10,"0"&amp;MONTH('Table 28'!I17),MONTH('Table 28'!I17))</f>
        <v>11</v>
      </c>
      <c r="G718">
        <f>YEAR('Table 28'!I17)</f>
        <v>1993</v>
      </c>
      <c r="H718" t="str">
        <f t="shared" si="57"/>
        <v>1993-11-11</v>
      </c>
      <c r="I718" t="str">
        <f>'Table 28'!B17</f>
        <v>MF</v>
      </c>
      <c r="J718">
        <f t="shared" si="56"/>
        <v>3</v>
      </c>
      <c r="K718">
        <v>28</v>
      </c>
      <c r="L718" t="str">
        <f>VLOOKUP(K718,Seleções!$A$1:$B$33,2,0)</f>
        <v>Switzerland</v>
      </c>
      <c r="N718" t="str">
        <f t="shared" si="58"/>
        <v>INSERT INTO Jogador VALUES(717,16,'FASSNACHT Christian','1993-11-11',3,28);</v>
      </c>
    </row>
    <row r="719" spans="2:14" x14ac:dyDescent="0.3">
      <c r="B719">
        <v>718</v>
      </c>
      <c r="C719" s="13">
        <f>'Table 28'!A18</f>
        <v>17</v>
      </c>
      <c r="D719" t="str">
        <f>'Table 28'!C18</f>
        <v>VARGAS Ruben</v>
      </c>
      <c r="E719" t="str">
        <f>IF(DAY('Table 28'!I18)&lt;10,"0"&amp;DAY('Table 28'!I18),DAY('Table 28'!I18))</f>
        <v>05</v>
      </c>
      <c r="F719" t="str">
        <f>IF(MONTH('Table 28'!I18)&lt;10,"0"&amp;MONTH('Table 28'!I18),MONTH('Table 28'!I18))</f>
        <v>08</v>
      </c>
      <c r="G719">
        <f>YEAR('Table 28'!I18)</f>
        <v>1998</v>
      </c>
      <c r="H719" t="str">
        <f t="shared" si="57"/>
        <v>1998-08-05</v>
      </c>
      <c r="I719" t="str">
        <f>'Table 28'!B18</f>
        <v>FW</v>
      </c>
      <c r="J719">
        <f t="shared" si="56"/>
        <v>4</v>
      </c>
      <c r="K719">
        <v>28</v>
      </c>
      <c r="L719" t="str">
        <f>VLOOKUP(K719,Seleções!$A$1:$B$33,2,0)</f>
        <v>Switzerland</v>
      </c>
      <c r="N719" t="str">
        <f t="shared" si="58"/>
        <v>INSERT INTO Jogador VALUES(718,17,'VARGAS Ruben','1998-08-05',4,28);</v>
      </c>
    </row>
    <row r="720" spans="2:14" x14ac:dyDescent="0.3">
      <c r="B720">
        <v>719</v>
      </c>
      <c r="C720" s="13">
        <f>'Table 28'!A19</f>
        <v>18</v>
      </c>
      <c r="D720" t="str">
        <f>'Table 28'!C19</f>
        <v>COEMERT Eray</v>
      </c>
      <c r="E720" t="str">
        <f>IF(DAY('Table 28'!I19)&lt;10,"0"&amp;DAY('Table 28'!I19),DAY('Table 28'!I19))</f>
        <v>04</v>
      </c>
      <c r="F720" t="str">
        <f>IF(MONTH('Table 28'!I19)&lt;10,"0"&amp;MONTH('Table 28'!I19),MONTH('Table 28'!I19))</f>
        <v>02</v>
      </c>
      <c r="G720">
        <f>YEAR('Table 28'!I19)</f>
        <v>1998</v>
      </c>
      <c r="H720" t="str">
        <f t="shared" si="57"/>
        <v>1998-02-04</v>
      </c>
      <c r="I720" t="str">
        <f>'Table 28'!B19</f>
        <v>DF</v>
      </c>
      <c r="J720">
        <f t="shared" si="56"/>
        <v>2</v>
      </c>
      <c r="K720">
        <v>28</v>
      </c>
      <c r="L720" t="str">
        <f>VLOOKUP(K720,Seleções!$A$1:$B$33,2,0)</f>
        <v>Switzerland</v>
      </c>
      <c r="N720" t="str">
        <f t="shared" si="58"/>
        <v>INSERT INTO Jogador VALUES(719,18,'COEMERT Eray','1998-02-04',2,28);</v>
      </c>
    </row>
    <row r="721" spans="2:14" x14ac:dyDescent="0.3">
      <c r="B721">
        <v>720</v>
      </c>
      <c r="C721" s="13">
        <f>'Table 28'!A20</f>
        <v>19</v>
      </c>
      <c r="D721" t="str">
        <f>'Table 28'!C20</f>
        <v>OKAFOR Noah</v>
      </c>
      <c r="E721">
        <f>IF(DAY('Table 28'!I20)&lt;10,"0"&amp;DAY('Table 28'!I20),DAY('Table 28'!I20))</f>
        <v>24</v>
      </c>
      <c r="F721" t="str">
        <f>IF(MONTH('Table 28'!I20)&lt;10,"0"&amp;MONTH('Table 28'!I20),MONTH('Table 28'!I20))</f>
        <v>05</v>
      </c>
      <c r="G721">
        <f>YEAR('Table 28'!I20)</f>
        <v>2000</v>
      </c>
      <c r="H721" t="str">
        <f t="shared" si="57"/>
        <v>2000-05-24</v>
      </c>
      <c r="I721" t="str">
        <f>'Table 28'!B20</f>
        <v>FW</v>
      </c>
      <c r="J721">
        <f t="shared" si="56"/>
        <v>4</v>
      </c>
      <c r="K721">
        <v>28</v>
      </c>
      <c r="L721" t="str">
        <f>VLOOKUP(K721,Seleções!$A$1:$B$33,2,0)</f>
        <v>Switzerland</v>
      </c>
      <c r="N721" t="str">
        <f t="shared" si="58"/>
        <v>INSERT INTO Jogador VALUES(720,19,'OKAFOR Noah','2000-05-24',4,28);</v>
      </c>
    </row>
    <row r="722" spans="2:14" x14ac:dyDescent="0.3">
      <c r="B722">
        <v>721</v>
      </c>
      <c r="C722" s="13">
        <f>'Table 28'!A21</f>
        <v>20</v>
      </c>
      <c r="D722" t="str">
        <f>'Table 28'!C21</f>
        <v>FREI Fabian</v>
      </c>
      <c r="E722" t="str">
        <f>IF(DAY('Table 28'!I21)&lt;10,"0"&amp;DAY('Table 28'!I21),DAY('Table 28'!I21))</f>
        <v>08</v>
      </c>
      <c r="F722" t="str">
        <f>IF(MONTH('Table 28'!I21)&lt;10,"0"&amp;MONTH('Table 28'!I21),MONTH('Table 28'!I21))</f>
        <v>01</v>
      </c>
      <c r="G722">
        <f>YEAR('Table 28'!I21)</f>
        <v>1989</v>
      </c>
      <c r="H722" t="str">
        <f t="shared" si="57"/>
        <v>1989-01-08</v>
      </c>
      <c r="I722" t="str">
        <f>'Table 28'!B21</f>
        <v>MF</v>
      </c>
      <c r="J722">
        <f t="shared" si="56"/>
        <v>3</v>
      </c>
      <c r="K722">
        <v>28</v>
      </c>
      <c r="L722" t="str">
        <f>VLOOKUP(K722,Seleções!$A$1:$B$33,2,0)</f>
        <v>Switzerland</v>
      </c>
      <c r="N722" t="str">
        <f t="shared" si="58"/>
        <v>INSERT INTO Jogador VALUES(721,20,'FREI Fabian','1989-01-08',3,28);</v>
      </c>
    </row>
    <row r="723" spans="2:14" x14ac:dyDescent="0.3">
      <c r="B723">
        <v>722</v>
      </c>
      <c r="C723" s="13">
        <f>'Table 28'!A22</f>
        <v>21</v>
      </c>
      <c r="D723" t="str">
        <f>'Table 28'!C22</f>
        <v>KOBEL Gregor</v>
      </c>
      <c r="E723" t="str">
        <f>IF(DAY('Table 28'!I22)&lt;10,"0"&amp;DAY('Table 28'!I22),DAY('Table 28'!I22))</f>
        <v>06</v>
      </c>
      <c r="F723">
        <f>IF(MONTH('Table 28'!I22)&lt;10,"0"&amp;MONTH('Table 28'!I22),MONTH('Table 28'!I22))</f>
        <v>12</v>
      </c>
      <c r="G723">
        <f>YEAR('Table 28'!I22)</f>
        <v>1997</v>
      </c>
      <c r="H723" t="str">
        <f t="shared" si="57"/>
        <v>1997-12-06</v>
      </c>
      <c r="I723" t="str">
        <f>'Table 28'!B22</f>
        <v>GK</v>
      </c>
      <c r="J723">
        <f t="shared" si="56"/>
        <v>1</v>
      </c>
      <c r="K723">
        <v>28</v>
      </c>
      <c r="L723" t="str">
        <f>VLOOKUP(K723,Seleções!$A$1:$B$33,2,0)</f>
        <v>Switzerland</v>
      </c>
      <c r="N723" t="str">
        <f t="shared" si="58"/>
        <v>INSERT INTO Jogador VALUES(722,21,'KOBEL Gregor','1997-12-06',1,28);</v>
      </c>
    </row>
    <row r="724" spans="2:14" x14ac:dyDescent="0.3">
      <c r="B724">
        <v>723</v>
      </c>
      <c r="C724" s="13">
        <f>'Table 28'!A23</f>
        <v>22</v>
      </c>
      <c r="D724" t="str">
        <f>'Table 28'!C23</f>
        <v>SCHAER Fabian</v>
      </c>
      <c r="E724">
        <f>IF(DAY('Table 28'!I23)&lt;10,"0"&amp;DAY('Table 28'!I23),DAY('Table 28'!I23))</f>
        <v>20</v>
      </c>
      <c r="F724">
        <f>IF(MONTH('Table 28'!I23)&lt;10,"0"&amp;MONTH('Table 28'!I23),MONTH('Table 28'!I23))</f>
        <v>12</v>
      </c>
      <c r="G724">
        <f>YEAR('Table 28'!I23)</f>
        <v>1991</v>
      </c>
      <c r="H724" t="str">
        <f t="shared" si="57"/>
        <v>1991-12-20</v>
      </c>
      <c r="I724" t="str">
        <f>'Table 28'!B23</f>
        <v>DF</v>
      </c>
      <c r="J724">
        <f t="shared" si="56"/>
        <v>2</v>
      </c>
      <c r="K724">
        <v>28</v>
      </c>
      <c r="L724" t="str">
        <f>VLOOKUP(K724,Seleções!$A$1:$B$33,2,0)</f>
        <v>Switzerland</v>
      </c>
      <c r="N724" t="str">
        <f t="shared" si="58"/>
        <v>INSERT INTO Jogador VALUES(723,22,'SCHAER Fabian','1991-12-20',2,28);</v>
      </c>
    </row>
    <row r="725" spans="2:14" x14ac:dyDescent="0.3">
      <c r="B725">
        <v>724</v>
      </c>
      <c r="C725" s="13">
        <f>'Table 28'!A24</f>
        <v>23</v>
      </c>
      <c r="D725" t="str">
        <f>'Table 28'!C24</f>
        <v>SHAQIRI Xherdan</v>
      </c>
      <c r="E725">
        <f>IF(DAY('Table 28'!I24)&lt;10,"0"&amp;DAY('Table 28'!I24),DAY('Table 28'!I24))</f>
        <v>10</v>
      </c>
      <c r="F725">
        <f>IF(MONTH('Table 28'!I24)&lt;10,"0"&amp;MONTH('Table 28'!I24),MONTH('Table 28'!I24))</f>
        <v>10</v>
      </c>
      <c r="G725">
        <f>YEAR('Table 28'!I24)</f>
        <v>1991</v>
      </c>
      <c r="H725" t="str">
        <f t="shared" si="57"/>
        <v>1991-10-10</v>
      </c>
      <c r="I725" t="str">
        <f>'Table 28'!B24</f>
        <v>MF</v>
      </c>
      <c r="J725">
        <f t="shared" si="56"/>
        <v>3</v>
      </c>
      <c r="K725">
        <v>28</v>
      </c>
      <c r="L725" t="str">
        <f>VLOOKUP(K725,Seleções!$A$1:$B$33,2,0)</f>
        <v>Switzerland</v>
      </c>
      <c r="N725" t="str">
        <f t="shared" si="58"/>
        <v>INSERT INTO Jogador VALUES(724,23,'SHAQIRI Xherdan','1991-10-10',3,28);</v>
      </c>
    </row>
    <row r="726" spans="2:14" x14ac:dyDescent="0.3">
      <c r="B726">
        <v>725</v>
      </c>
      <c r="C726" s="13">
        <f>'Table 28'!A25</f>
        <v>24</v>
      </c>
      <c r="D726" t="str">
        <f>'Table 28'!C25</f>
        <v>KOEHN Philipp</v>
      </c>
      <c r="E726" t="str">
        <f>IF(DAY('Table 28'!I25)&lt;10,"0"&amp;DAY('Table 28'!I25),DAY('Table 28'!I25))</f>
        <v>02</v>
      </c>
      <c r="F726" t="str">
        <f>IF(MONTH('Table 28'!I25)&lt;10,"0"&amp;MONTH('Table 28'!I25),MONTH('Table 28'!I25))</f>
        <v>04</v>
      </c>
      <c r="G726">
        <f>YEAR('Table 28'!I25)</f>
        <v>1998</v>
      </c>
      <c r="H726" t="str">
        <f t="shared" si="57"/>
        <v>1998-04-02</v>
      </c>
      <c r="I726" t="str">
        <f>'Table 28'!B25</f>
        <v>GK</v>
      </c>
      <c r="J726">
        <f t="shared" si="56"/>
        <v>1</v>
      </c>
      <c r="K726">
        <v>28</v>
      </c>
      <c r="L726" t="str">
        <f>VLOOKUP(K726,Seleções!$A$1:$B$33,2,0)</f>
        <v>Switzerland</v>
      </c>
      <c r="N726" t="str">
        <f t="shared" si="58"/>
        <v>INSERT INTO Jogador VALUES(725,24,'KOEHN Philipp','1998-04-02',1,28);</v>
      </c>
    </row>
    <row r="727" spans="2:14" x14ac:dyDescent="0.3">
      <c r="B727">
        <v>726</v>
      </c>
      <c r="C727" s="13">
        <f>'Table 28'!A26</f>
        <v>25</v>
      </c>
      <c r="D727" t="str">
        <f>'Table 28'!C26</f>
        <v>RIEDER Fabian</v>
      </c>
      <c r="E727">
        <f>IF(DAY('Table 28'!I26)&lt;10,"0"&amp;DAY('Table 28'!I26),DAY('Table 28'!I26))</f>
        <v>16</v>
      </c>
      <c r="F727" t="str">
        <f>IF(MONTH('Table 28'!I26)&lt;10,"0"&amp;MONTH('Table 28'!I26),MONTH('Table 28'!I26))</f>
        <v>02</v>
      </c>
      <c r="G727">
        <f>YEAR('Table 28'!I26)</f>
        <v>2002</v>
      </c>
      <c r="H727" t="str">
        <f t="shared" si="57"/>
        <v>2002-02-16</v>
      </c>
      <c r="I727" t="str">
        <f>'Table 28'!B26</f>
        <v>MF</v>
      </c>
      <c r="J727">
        <f t="shared" si="56"/>
        <v>3</v>
      </c>
      <c r="K727">
        <v>28</v>
      </c>
      <c r="L727" t="str">
        <f>VLOOKUP(K727,Seleções!$A$1:$B$33,2,0)</f>
        <v>Switzerland</v>
      </c>
      <c r="N727" t="str">
        <f t="shared" si="58"/>
        <v>INSERT INTO Jogador VALUES(726,25,'RIEDER Fabian','2002-02-16',3,28);</v>
      </c>
    </row>
    <row r="728" spans="2:14" x14ac:dyDescent="0.3">
      <c r="B728">
        <v>727</v>
      </c>
      <c r="C728" s="13">
        <f>'Table 28'!A27</f>
        <v>26</v>
      </c>
      <c r="D728" t="str">
        <f>'Table 28'!C27</f>
        <v>JASHARI Ardon</v>
      </c>
      <c r="E728">
        <f>IF(DAY('Table 28'!I27)&lt;10,"0"&amp;DAY('Table 28'!I27),DAY('Table 28'!I27))</f>
        <v>30</v>
      </c>
      <c r="F728" t="str">
        <f>IF(MONTH('Table 28'!I27)&lt;10,"0"&amp;MONTH('Table 28'!I27),MONTH('Table 28'!I27))</f>
        <v>07</v>
      </c>
      <c r="G728">
        <f>YEAR('Table 28'!I27)</f>
        <v>2002</v>
      </c>
      <c r="H728" t="str">
        <f t="shared" si="57"/>
        <v>2002-07-30</v>
      </c>
      <c r="I728" t="str">
        <f>'Table 28'!B27</f>
        <v>MF</v>
      </c>
      <c r="J728">
        <f t="shared" ref="J728" si="59">IF(I728="GK",1,IF(I728="DF",2,IF(I728="MF",3,IF(I728="FW",4,0))))</f>
        <v>3</v>
      </c>
      <c r="K728">
        <v>28</v>
      </c>
      <c r="L728" t="str">
        <f>VLOOKUP(K728,Seleções!$A$1:$B$33,2,0)</f>
        <v>Switzerland</v>
      </c>
      <c r="N728" t="str">
        <f t="shared" si="58"/>
        <v>INSERT INTO Jogador VALUES(727,26,'JASHARI Ardon','2002-07-30',3,28);</v>
      </c>
    </row>
    <row r="729" spans="2:14" x14ac:dyDescent="0.3">
      <c r="B729">
        <v>728</v>
      </c>
      <c r="C729" s="13">
        <f>'Table 29'!A2</f>
        <v>1</v>
      </c>
      <c r="D729" t="str">
        <f>'Table 29'!C2</f>
        <v>MATHLOUTHI Aymen</v>
      </c>
      <c r="E729">
        <f>IF(DAY('Table 29'!I2)&lt;10,"0"&amp;DAY('Table 29'!I2),DAY('Table 29'!I2))</f>
        <v>14</v>
      </c>
      <c r="F729" t="str">
        <f>IF(MONTH('Table 29'!I2)&lt;10,"0"&amp;MONTH('Table 29'!I2),MONTH('Table 29'!I2))</f>
        <v>09</v>
      </c>
      <c r="G729">
        <f>YEAR('Table 29'!I2)</f>
        <v>1984</v>
      </c>
      <c r="H729" t="str">
        <f t="shared" si="57"/>
        <v>1984-09-14</v>
      </c>
      <c r="I729" t="str">
        <f>'Table 29'!B2</f>
        <v>GK</v>
      </c>
      <c r="J729">
        <f t="shared" ref="J729:J755" si="60">IF(I729="GK",1,IF(I729="DF",2,IF(I729="MF",3,IF(I729="FW",4,0))))</f>
        <v>1</v>
      </c>
      <c r="K729">
        <v>29</v>
      </c>
      <c r="L729" t="str">
        <f>VLOOKUP(K729,Seleções!$A$1:$B$33,2,0)</f>
        <v>Tunisia</v>
      </c>
      <c r="N729" t="str">
        <f t="shared" si="58"/>
        <v>INSERT INTO Jogador VALUES(728,1,'MATHLOUTHI Aymen','1984-09-14',1,29);</v>
      </c>
    </row>
    <row r="730" spans="2:14" x14ac:dyDescent="0.3">
      <c r="B730">
        <v>729</v>
      </c>
      <c r="C730" s="13">
        <f>'Table 29'!A3</f>
        <v>2</v>
      </c>
      <c r="D730" t="str">
        <f>'Table 29'!C3</f>
        <v>IFA Bilel</v>
      </c>
      <c r="E730" t="str">
        <f>IF(DAY('Table 29'!I3)&lt;10,"0"&amp;DAY('Table 29'!I3),DAY('Table 29'!I3))</f>
        <v>09</v>
      </c>
      <c r="F730" t="str">
        <f>IF(MONTH('Table 29'!I3)&lt;10,"0"&amp;MONTH('Table 29'!I3),MONTH('Table 29'!I3))</f>
        <v>03</v>
      </c>
      <c r="G730">
        <f>YEAR('Table 29'!I3)</f>
        <v>1990</v>
      </c>
      <c r="H730" t="str">
        <f t="shared" si="57"/>
        <v>1990-03-09</v>
      </c>
      <c r="I730" t="str">
        <f>'Table 29'!B3</f>
        <v>DF</v>
      </c>
      <c r="J730">
        <f t="shared" ref="J730:J750" si="61">IF(I730="GK",1,IF(I730="DF",2,IF(I730="MF",3,IF(I730="FW",4,0))))</f>
        <v>2</v>
      </c>
      <c r="K730">
        <v>29</v>
      </c>
      <c r="L730" t="str">
        <f>VLOOKUP(K730,Seleções!$A$1:$B$33,2,0)</f>
        <v>Tunisia</v>
      </c>
      <c r="N730" t="str">
        <f t="shared" si="58"/>
        <v>INSERT INTO Jogador VALUES(729,2,'IFA Bilel','1990-03-09',2,29);</v>
      </c>
    </row>
    <row r="731" spans="2:14" x14ac:dyDescent="0.3">
      <c r="B731">
        <v>730</v>
      </c>
      <c r="C731" s="13">
        <f>'Table 29'!A4</f>
        <v>3</v>
      </c>
      <c r="D731" t="str">
        <f>'Table 29'!C4</f>
        <v>TALBI Montassar</v>
      </c>
      <c r="E731">
        <f>IF(DAY('Table 29'!I4)&lt;10,"0"&amp;DAY('Table 29'!I4),DAY('Table 29'!I4))</f>
        <v>26</v>
      </c>
      <c r="F731" t="str">
        <f>IF(MONTH('Table 29'!I4)&lt;10,"0"&amp;MONTH('Table 29'!I4),MONTH('Table 29'!I4))</f>
        <v>05</v>
      </c>
      <c r="G731">
        <f>YEAR('Table 29'!I4)</f>
        <v>1998</v>
      </c>
      <c r="H731" t="str">
        <f t="shared" si="57"/>
        <v>1998-05-26</v>
      </c>
      <c r="I731" t="str">
        <f>'Table 29'!B4</f>
        <v>DF</v>
      </c>
      <c r="J731">
        <f t="shared" si="61"/>
        <v>2</v>
      </c>
      <c r="K731">
        <v>29</v>
      </c>
      <c r="L731" t="str">
        <f>VLOOKUP(K731,Seleções!$A$1:$B$33,2,0)</f>
        <v>Tunisia</v>
      </c>
      <c r="N731" t="str">
        <f t="shared" si="58"/>
        <v>INSERT INTO Jogador VALUES(730,3,'TALBI Montassar','1998-05-26',2,29);</v>
      </c>
    </row>
    <row r="732" spans="2:14" x14ac:dyDescent="0.3">
      <c r="B732">
        <v>731</v>
      </c>
      <c r="C732" s="13">
        <f>'Table 29'!A5</f>
        <v>4</v>
      </c>
      <c r="D732" t="str">
        <f>'Table 29'!C5</f>
        <v>MERIAH Yassine</v>
      </c>
      <c r="E732" t="str">
        <f>IF(DAY('Table 29'!I5)&lt;10,"0"&amp;DAY('Table 29'!I5),DAY('Table 29'!I5))</f>
        <v>02</v>
      </c>
      <c r="F732" t="str">
        <f>IF(MONTH('Table 29'!I5)&lt;10,"0"&amp;MONTH('Table 29'!I5),MONTH('Table 29'!I5))</f>
        <v>07</v>
      </c>
      <c r="G732">
        <f>YEAR('Table 29'!I5)</f>
        <v>1993</v>
      </c>
      <c r="H732" t="str">
        <f t="shared" si="57"/>
        <v>1993-07-02</v>
      </c>
      <c r="I732" t="str">
        <f>'Table 29'!B5</f>
        <v>DF</v>
      </c>
      <c r="J732">
        <f t="shared" si="61"/>
        <v>2</v>
      </c>
      <c r="K732">
        <v>29</v>
      </c>
      <c r="L732" t="str">
        <f>VLOOKUP(K732,Seleções!$A$1:$B$33,2,0)</f>
        <v>Tunisia</v>
      </c>
      <c r="N732" t="str">
        <f t="shared" si="58"/>
        <v>INSERT INTO Jogador VALUES(731,4,'MERIAH Yassine','1993-07-02',2,29);</v>
      </c>
    </row>
    <row r="733" spans="2:14" x14ac:dyDescent="0.3">
      <c r="B733">
        <v>732</v>
      </c>
      <c r="C733" s="13">
        <f>'Table 29'!A6</f>
        <v>5</v>
      </c>
      <c r="D733" t="str">
        <f>'Table 29'!C6</f>
        <v>GHANDRI Nader</v>
      </c>
      <c r="E733">
        <f>IF(DAY('Table 29'!I6)&lt;10,"0"&amp;DAY('Table 29'!I6),DAY('Table 29'!I6))</f>
        <v>18</v>
      </c>
      <c r="F733" t="str">
        <f>IF(MONTH('Table 29'!I6)&lt;10,"0"&amp;MONTH('Table 29'!I6),MONTH('Table 29'!I6))</f>
        <v>02</v>
      </c>
      <c r="G733">
        <f>YEAR('Table 29'!I6)</f>
        <v>1995</v>
      </c>
      <c r="H733" t="str">
        <f t="shared" si="57"/>
        <v>1995-02-18</v>
      </c>
      <c r="I733" t="str">
        <f>'Table 29'!B6</f>
        <v>MF</v>
      </c>
      <c r="J733">
        <f t="shared" si="61"/>
        <v>3</v>
      </c>
      <c r="K733">
        <v>29</v>
      </c>
      <c r="L733" t="str">
        <f>VLOOKUP(K733,Seleções!$A$1:$B$33,2,0)</f>
        <v>Tunisia</v>
      </c>
      <c r="N733" t="str">
        <f t="shared" si="58"/>
        <v>INSERT INTO Jogador VALUES(732,5,'GHANDRI Nader','1995-02-18',3,29);</v>
      </c>
    </row>
    <row r="734" spans="2:14" x14ac:dyDescent="0.3">
      <c r="B734">
        <v>733</v>
      </c>
      <c r="C734" s="13">
        <f>'Table 29'!A7</f>
        <v>6</v>
      </c>
      <c r="D734" t="str">
        <f>'Table 29'!C7</f>
        <v>BRONN Dylan</v>
      </c>
      <c r="E734">
        <f>IF(DAY('Table 29'!I7)&lt;10,"0"&amp;DAY('Table 29'!I7),DAY('Table 29'!I7))</f>
        <v>19</v>
      </c>
      <c r="F734" t="str">
        <f>IF(MONTH('Table 29'!I7)&lt;10,"0"&amp;MONTH('Table 29'!I7),MONTH('Table 29'!I7))</f>
        <v>06</v>
      </c>
      <c r="G734">
        <f>YEAR('Table 29'!I7)</f>
        <v>1995</v>
      </c>
      <c r="H734" t="str">
        <f t="shared" si="57"/>
        <v>1995-06-19</v>
      </c>
      <c r="I734" t="str">
        <f>'Table 29'!B7</f>
        <v>DF</v>
      </c>
      <c r="J734">
        <f t="shared" si="61"/>
        <v>2</v>
      </c>
      <c r="K734">
        <v>29</v>
      </c>
      <c r="L734" t="str">
        <f>VLOOKUP(K734,Seleções!$A$1:$B$33,2,0)</f>
        <v>Tunisia</v>
      </c>
      <c r="N734" t="str">
        <f t="shared" si="58"/>
        <v>INSERT INTO Jogador VALUES(733,6,'BRONN Dylan','1995-06-19',2,29);</v>
      </c>
    </row>
    <row r="735" spans="2:14" x14ac:dyDescent="0.3">
      <c r="B735">
        <v>734</v>
      </c>
      <c r="C735" s="13">
        <f>'Table 29'!A8</f>
        <v>7</v>
      </c>
      <c r="D735" t="str">
        <f>'Table 29'!C8</f>
        <v>MSAKNI Youssef</v>
      </c>
      <c r="E735">
        <f>IF(DAY('Table 29'!I8)&lt;10,"0"&amp;DAY('Table 29'!I8),DAY('Table 29'!I8))</f>
        <v>28</v>
      </c>
      <c r="F735">
        <f>IF(MONTH('Table 29'!I8)&lt;10,"0"&amp;MONTH('Table 29'!I8),MONTH('Table 29'!I8))</f>
        <v>10</v>
      </c>
      <c r="G735">
        <f>YEAR('Table 29'!I8)</f>
        <v>1990</v>
      </c>
      <c r="H735" t="str">
        <f t="shared" si="57"/>
        <v>1990-10-28</v>
      </c>
      <c r="I735" t="str">
        <f>'Table 29'!B8</f>
        <v>FW</v>
      </c>
      <c r="J735">
        <f t="shared" si="61"/>
        <v>4</v>
      </c>
      <c r="K735">
        <v>29</v>
      </c>
      <c r="L735" t="str">
        <f>VLOOKUP(K735,Seleções!$A$1:$B$33,2,0)</f>
        <v>Tunisia</v>
      </c>
      <c r="N735" t="str">
        <f t="shared" si="58"/>
        <v>INSERT INTO Jogador VALUES(734,7,'MSAKNI Youssef','1990-10-28',4,29);</v>
      </c>
    </row>
    <row r="736" spans="2:14" x14ac:dyDescent="0.3">
      <c r="B736">
        <v>735</v>
      </c>
      <c r="C736" s="13">
        <f>'Table 29'!A9</f>
        <v>8</v>
      </c>
      <c r="D736" t="str">
        <f>'Table 29'!C9</f>
        <v>MEJBRI Hannibal</v>
      </c>
      <c r="E736">
        <f>IF(DAY('Table 29'!I9)&lt;10,"0"&amp;DAY('Table 29'!I9),DAY('Table 29'!I9))</f>
        <v>21</v>
      </c>
      <c r="F736" t="str">
        <f>IF(MONTH('Table 29'!I9)&lt;10,"0"&amp;MONTH('Table 29'!I9),MONTH('Table 29'!I9))</f>
        <v>01</v>
      </c>
      <c r="G736">
        <f>YEAR('Table 29'!I9)</f>
        <v>2003</v>
      </c>
      <c r="H736" t="str">
        <f t="shared" si="57"/>
        <v>2003-01-21</v>
      </c>
      <c r="I736" t="str">
        <f>'Table 29'!B9</f>
        <v>MF</v>
      </c>
      <c r="J736">
        <f t="shared" si="61"/>
        <v>3</v>
      </c>
      <c r="K736">
        <v>29</v>
      </c>
      <c r="L736" t="str">
        <f>VLOOKUP(K736,Seleções!$A$1:$B$33,2,0)</f>
        <v>Tunisia</v>
      </c>
      <c r="N736" t="str">
        <f t="shared" si="58"/>
        <v>INSERT INTO Jogador VALUES(735,8,'MEJBRI Hannibal','2003-01-21',3,29);</v>
      </c>
    </row>
    <row r="737" spans="2:14" x14ac:dyDescent="0.3">
      <c r="B737">
        <v>736</v>
      </c>
      <c r="C737" s="13">
        <f>'Table 29'!A10</f>
        <v>9</v>
      </c>
      <c r="D737" t="str">
        <f>'Table 29'!C10</f>
        <v>JEBALI Issam</v>
      </c>
      <c r="E737">
        <f>IF(DAY('Table 29'!I10)&lt;10,"0"&amp;DAY('Table 29'!I10),DAY('Table 29'!I10))</f>
        <v>25</v>
      </c>
      <c r="F737">
        <f>IF(MONTH('Table 29'!I10)&lt;10,"0"&amp;MONTH('Table 29'!I10),MONTH('Table 29'!I10))</f>
        <v>12</v>
      </c>
      <c r="G737">
        <f>YEAR('Table 29'!I10)</f>
        <v>1991</v>
      </c>
      <c r="H737" t="str">
        <f t="shared" si="57"/>
        <v>1991-12-25</v>
      </c>
      <c r="I737" t="str">
        <f>'Table 29'!B10</f>
        <v>FW</v>
      </c>
      <c r="J737">
        <f t="shared" si="61"/>
        <v>4</v>
      </c>
      <c r="K737">
        <v>29</v>
      </c>
      <c r="L737" t="str">
        <f>VLOOKUP(K737,Seleções!$A$1:$B$33,2,0)</f>
        <v>Tunisia</v>
      </c>
      <c r="N737" t="str">
        <f t="shared" si="58"/>
        <v>INSERT INTO Jogador VALUES(736,9,'JEBALI Issam','1991-12-25',4,29);</v>
      </c>
    </row>
    <row r="738" spans="2:14" x14ac:dyDescent="0.3">
      <c r="B738">
        <v>737</v>
      </c>
      <c r="C738" s="13">
        <f>'Table 29'!A11</f>
        <v>10</v>
      </c>
      <c r="D738" t="str">
        <f>'Table 29'!C11</f>
        <v>KHAZRI Wahbi</v>
      </c>
      <c r="E738" t="str">
        <f>IF(DAY('Table 29'!I11)&lt;10,"0"&amp;DAY('Table 29'!I11),DAY('Table 29'!I11))</f>
        <v>08</v>
      </c>
      <c r="F738" t="str">
        <f>IF(MONTH('Table 29'!I11)&lt;10,"0"&amp;MONTH('Table 29'!I11),MONTH('Table 29'!I11))</f>
        <v>02</v>
      </c>
      <c r="G738">
        <f>YEAR('Table 29'!I11)</f>
        <v>1991</v>
      </c>
      <c r="H738" t="str">
        <f t="shared" si="57"/>
        <v>1991-02-08</v>
      </c>
      <c r="I738" t="str">
        <f>'Table 29'!B11</f>
        <v>FW</v>
      </c>
      <c r="J738">
        <f t="shared" si="61"/>
        <v>4</v>
      </c>
      <c r="K738">
        <v>29</v>
      </c>
      <c r="L738" t="str">
        <f>VLOOKUP(K738,Seleções!$A$1:$B$33,2,0)</f>
        <v>Tunisia</v>
      </c>
      <c r="N738" t="str">
        <f t="shared" si="58"/>
        <v>INSERT INTO Jogador VALUES(737,10,'KHAZRI Wahbi','1991-02-08',4,29);</v>
      </c>
    </row>
    <row r="739" spans="2:14" x14ac:dyDescent="0.3">
      <c r="B739">
        <v>738</v>
      </c>
      <c r="C739" s="13">
        <f>'Table 29'!A12</f>
        <v>11</v>
      </c>
      <c r="D739" t="str">
        <f>'Table 29'!C12</f>
        <v>KHENISSI Taha Yassine</v>
      </c>
      <c r="E739" t="str">
        <f>IF(DAY('Table 29'!I12)&lt;10,"0"&amp;DAY('Table 29'!I12),DAY('Table 29'!I12))</f>
        <v>06</v>
      </c>
      <c r="F739" t="str">
        <f>IF(MONTH('Table 29'!I12)&lt;10,"0"&amp;MONTH('Table 29'!I12),MONTH('Table 29'!I12))</f>
        <v>01</v>
      </c>
      <c r="G739">
        <f>YEAR('Table 29'!I12)</f>
        <v>1992</v>
      </c>
      <c r="H739" t="str">
        <f t="shared" si="57"/>
        <v>1992-01-06</v>
      </c>
      <c r="I739" t="str">
        <f>'Table 29'!B12</f>
        <v>FW</v>
      </c>
      <c r="J739">
        <f t="shared" si="61"/>
        <v>4</v>
      </c>
      <c r="K739">
        <v>29</v>
      </c>
      <c r="L739" t="str">
        <f>VLOOKUP(K739,Seleções!$A$1:$B$33,2,0)</f>
        <v>Tunisia</v>
      </c>
      <c r="N739" t="str">
        <f t="shared" si="58"/>
        <v>INSERT INTO Jogador VALUES(738,11,'KHENISSI Taha Yassine','1992-01-06',4,29);</v>
      </c>
    </row>
    <row r="740" spans="2:14" x14ac:dyDescent="0.3">
      <c r="B740">
        <v>739</v>
      </c>
      <c r="C740" s="13">
        <f>'Table 29'!A13</f>
        <v>12</v>
      </c>
      <c r="D740" t="str">
        <f>'Table 29'!C13</f>
        <v>MAALOUL Ali</v>
      </c>
      <c r="E740" t="str">
        <f>IF(DAY('Table 29'!I13)&lt;10,"0"&amp;DAY('Table 29'!I13),DAY('Table 29'!I13))</f>
        <v>01</v>
      </c>
      <c r="F740" t="str">
        <f>IF(MONTH('Table 29'!I13)&lt;10,"0"&amp;MONTH('Table 29'!I13),MONTH('Table 29'!I13))</f>
        <v>01</v>
      </c>
      <c r="G740">
        <f>YEAR('Table 29'!I13)</f>
        <v>1990</v>
      </c>
      <c r="H740" t="str">
        <f t="shared" si="57"/>
        <v>1990-01-01</v>
      </c>
      <c r="I740" t="str">
        <f>'Table 29'!B13</f>
        <v>DF</v>
      </c>
      <c r="J740">
        <f t="shared" si="61"/>
        <v>2</v>
      </c>
      <c r="K740">
        <v>29</v>
      </c>
      <c r="L740" t="str">
        <f>VLOOKUP(K740,Seleções!$A$1:$B$33,2,0)</f>
        <v>Tunisia</v>
      </c>
      <c r="N740" t="str">
        <f t="shared" si="58"/>
        <v>INSERT INTO Jogador VALUES(739,12,'MAALOUL Ali','1990-01-01',2,29);</v>
      </c>
    </row>
    <row r="741" spans="2:14" x14ac:dyDescent="0.3">
      <c r="B741">
        <v>740</v>
      </c>
      <c r="C741" s="13">
        <f>'Table 29'!A14</f>
        <v>13</v>
      </c>
      <c r="D741" t="str">
        <f>'Table 29'!C14</f>
        <v>SASSI Ferjani</v>
      </c>
      <c r="E741">
        <f>IF(DAY('Table 29'!I14)&lt;10,"0"&amp;DAY('Table 29'!I14),DAY('Table 29'!I14))</f>
        <v>18</v>
      </c>
      <c r="F741" t="str">
        <f>IF(MONTH('Table 29'!I14)&lt;10,"0"&amp;MONTH('Table 29'!I14),MONTH('Table 29'!I14))</f>
        <v>03</v>
      </c>
      <c r="G741">
        <f>YEAR('Table 29'!I14)</f>
        <v>1992</v>
      </c>
      <c r="H741" t="str">
        <f t="shared" si="57"/>
        <v>1992-03-18</v>
      </c>
      <c r="I741" t="str">
        <f>'Table 29'!B14</f>
        <v>MF</v>
      </c>
      <c r="J741">
        <f t="shared" si="61"/>
        <v>3</v>
      </c>
      <c r="K741">
        <v>29</v>
      </c>
      <c r="L741" t="str">
        <f>VLOOKUP(K741,Seleções!$A$1:$B$33,2,0)</f>
        <v>Tunisia</v>
      </c>
      <c r="N741" t="str">
        <f t="shared" si="58"/>
        <v>INSERT INTO Jogador VALUES(740,13,'SASSI Ferjani','1992-03-18',3,29);</v>
      </c>
    </row>
    <row r="742" spans="2:14" x14ac:dyDescent="0.3">
      <c r="B742">
        <v>741</v>
      </c>
      <c r="C742" s="13">
        <f>'Table 29'!A15</f>
        <v>14</v>
      </c>
      <c r="D742" t="str">
        <f>'Table 29'!C15</f>
        <v>LAIDOUNI Aissa</v>
      </c>
      <c r="E742">
        <f>IF(DAY('Table 29'!I15)&lt;10,"0"&amp;DAY('Table 29'!I15),DAY('Table 29'!I15))</f>
        <v>13</v>
      </c>
      <c r="F742">
        <f>IF(MONTH('Table 29'!I15)&lt;10,"0"&amp;MONTH('Table 29'!I15),MONTH('Table 29'!I15))</f>
        <v>12</v>
      </c>
      <c r="G742">
        <f>YEAR('Table 29'!I15)</f>
        <v>1996</v>
      </c>
      <c r="H742" t="str">
        <f t="shared" si="57"/>
        <v>1996-12-13</v>
      </c>
      <c r="I742" t="str">
        <f>'Table 29'!B15</f>
        <v>MF</v>
      </c>
      <c r="J742">
        <f t="shared" si="61"/>
        <v>3</v>
      </c>
      <c r="K742">
        <v>29</v>
      </c>
      <c r="L742" t="str">
        <f>VLOOKUP(K742,Seleções!$A$1:$B$33,2,0)</f>
        <v>Tunisia</v>
      </c>
      <c r="N742" t="str">
        <f t="shared" si="58"/>
        <v>INSERT INTO Jogador VALUES(741,14,'LAIDOUNI Aissa','1996-12-13',3,29);</v>
      </c>
    </row>
    <row r="743" spans="2:14" x14ac:dyDescent="0.3">
      <c r="B743">
        <v>742</v>
      </c>
      <c r="C743" s="13">
        <f>'Table 29'!A16</f>
        <v>15</v>
      </c>
      <c r="D743" t="str">
        <f>'Table 29'!C16</f>
        <v>BEN ROMDHANE Mohamed Ali</v>
      </c>
      <c r="E743" t="str">
        <f>IF(DAY('Table 29'!I16)&lt;10,"0"&amp;DAY('Table 29'!I16),DAY('Table 29'!I16))</f>
        <v>06</v>
      </c>
      <c r="F743" t="str">
        <f>IF(MONTH('Table 29'!I16)&lt;10,"0"&amp;MONTH('Table 29'!I16),MONTH('Table 29'!I16))</f>
        <v>09</v>
      </c>
      <c r="G743">
        <f>YEAR('Table 29'!I16)</f>
        <v>1999</v>
      </c>
      <c r="H743" t="str">
        <f t="shared" si="57"/>
        <v>1999-09-06</v>
      </c>
      <c r="I743" t="str">
        <f>'Table 29'!B16</f>
        <v>MF</v>
      </c>
      <c r="J743">
        <f t="shared" si="61"/>
        <v>3</v>
      </c>
      <c r="K743">
        <v>29</v>
      </c>
      <c r="L743" t="str">
        <f>VLOOKUP(K743,Seleções!$A$1:$B$33,2,0)</f>
        <v>Tunisia</v>
      </c>
      <c r="N743" t="str">
        <f t="shared" si="58"/>
        <v>INSERT INTO Jogador VALUES(742,15,'BEN ROMDHANE Mohamed Ali','1999-09-06',3,29);</v>
      </c>
    </row>
    <row r="744" spans="2:14" x14ac:dyDescent="0.3">
      <c r="B744">
        <v>743</v>
      </c>
      <c r="C744" s="13">
        <f>'Table 29'!A17</f>
        <v>16</v>
      </c>
      <c r="D744" t="str">
        <f>'Table 29'!C17</f>
        <v>DAHMEN Aymen</v>
      </c>
      <c r="E744">
        <f>IF(DAY('Table 29'!I17)&lt;10,"0"&amp;DAY('Table 29'!I17),DAY('Table 29'!I17))</f>
        <v>28</v>
      </c>
      <c r="F744" t="str">
        <f>IF(MONTH('Table 29'!I17)&lt;10,"0"&amp;MONTH('Table 29'!I17),MONTH('Table 29'!I17))</f>
        <v>01</v>
      </c>
      <c r="G744">
        <f>YEAR('Table 29'!I17)</f>
        <v>1997</v>
      </c>
      <c r="H744" t="str">
        <f t="shared" si="57"/>
        <v>1997-01-28</v>
      </c>
      <c r="I744" t="str">
        <f>'Table 29'!B17</f>
        <v>GK</v>
      </c>
      <c r="J744">
        <f t="shared" si="61"/>
        <v>1</v>
      </c>
      <c r="K744">
        <v>29</v>
      </c>
      <c r="L744" t="str">
        <f>VLOOKUP(K744,Seleções!$A$1:$B$33,2,0)</f>
        <v>Tunisia</v>
      </c>
      <c r="N744" t="str">
        <f t="shared" si="58"/>
        <v>INSERT INTO Jogador VALUES(743,16,'DAHMEN Aymen','1997-01-28',1,29);</v>
      </c>
    </row>
    <row r="745" spans="2:14" x14ac:dyDescent="0.3">
      <c r="B745">
        <v>744</v>
      </c>
      <c r="C745" s="13">
        <f>'Table 29'!A18</f>
        <v>17</v>
      </c>
      <c r="D745" t="str">
        <f>'Table 29'!C18</f>
        <v>SKHIRI Ellyes</v>
      </c>
      <c r="E745">
        <f>IF(DAY('Table 29'!I18)&lt;10,"0"&amp;DAY('Table 29'!I18),DAY('Table 29'!I18))</f>
        <v>10</v>
      </c>
      <c r="F745" t="str">
        <f>IF(MONTH('Table 29'!I18)&lt;10,"0"&amp;MONTH('Table 29'!I18),MONTH('Table 29'!I18))</f>
        <v>05</v>
      </c>
      <c r="G745">
        <f>YEAR('Table 29'!I18)</f>
        <v>1995</v>
      </c>
      <c r="H745" t="str">
        <f t="shared" si="57"/>
        <v>1995-05-10</v>
      </c>
      <c r="I745" t="str">
        <f>'Table 29'!B18</f>
        <v>MF</v>
      </c>
      <c r="J745">
        <f t="shared" si="61"/>
        <v>3</v>
      </c>
      <c r="K745">
        <v>29</v>
      </c>
      <c r="L745" t="str">
        <f>VLOOKUP(K745,Seleções!$A$1:$B$33,2,0)</f>
        <v>Tunisia</v>
      </c>
      <c r="N745" t="str">
        <f t="shared" si="58"/>
        <v>INSERT INTO Jogador VALUES(744,17,'SKHIRI Ellyes','1995-05-10',3,29);</v>
      </c>
    </row>
    <row r="746" spans="2:14" x14ac:dyDescent="0.3">
      <c r="B746">
        <v>745</v>
      </c>
      <c r="C746" s="13">
        <f>'Table 29'!A19</f>
        <v>18</v>
      </c>
      <c r="D746" t="str">
        <f>'Table 29'!C19</f>
        <v>CHAALELI Ghaylen</v>
      </c>
      <c r="E746">
        <f>IF(DAY('Table 29'!I19)&lt;10,"0"&amp;DAY('Table 29'!I19),DAY('Table 29'!I19))</f>
        <v>28</v>
      </c>
      <c r="F746" t="str">
        <f>IF(MONTH('Table 29'!I19)&lt;10,"0"&amp;MONTH('Table 29'!I19),MONTH('Table 29'!I19))</f>
        <v>02</v>
      </c>
      <c r="G746">
        <f>YEAR('Table 29'!I19)</f>
        <v>1994</v>
      </c>
      <c r="H746" t="str">
        <f t="shared" si="57"/>
        <v>1994-02-28</v>
      </c>
      <c r="I746" t="str">
        <f>'Table 29'!B19</f>
        <v>MF</v>
      </c>
      <c r="J746">
        <f t="shared" si="61"/>
        <v>3</v>
      </c>
      <c r="K746">
        <v>29</v>
      </c>
      <c r="L746" t="str">
        <f>VLOOKUP(K746,Seleções!$A$1:$B$33,2,0)</f>
        <v>Tunisia</v>
      </c>
      <c r="N746" t="str">
        <f t="shared" si="58"/>
        <v>INSERT INTO Jogador VALUES(745,18,'CHAALELI Ghaylen','1994-02-28',3,29);</v>
      </c>
    </row>
    <row r="747" spans="2:14" x14ac:dyDescent="0.3">
      <c r="B747">
        <v>746</v>
      </c>
      <c r="C747" s="13">
        <f>'Table 29'!A20</f>
        <v>19</v>
      </c>
      <c r="D747" t="str">
        <f>'Table 29'!C20</f>
        <v>JAZIRI Seifeddine</v>
      </c>
      <c r="E747">
        <f>IF(DAY('Table 29'!I20)&lt;10,"0"&amp;DAY('Table 29'!I20),DAY('Table 29'!I20))</f>
        <v>12</v>
      </c>
      <c r="F747" t="str">
        <f>IF(MONTH('Table 29'!I20)&lt;10,"0"&amp;MONTH('Table 29'!I20),MONTH('Table 29'!I20))</f>
        <v>02</v>
      </c>
      <c r="G747">
        <f>YEAR('Table 29'!I20)</f>
        <v>1993</v>
      </c>
      <c r="H747" t="str">
        <f t="shared" si="57"/>
        <v>1993-02-12</v>
      </c>
      <c r="I747" t="str">
        <f>'Table 29'!B20</f>
        <v>FW</v>
      </c>
      <c r="J747">
        <f t="shared" si="61"/>
        <v>4</v>
      </c>
      <c r="K747">
        <v>29</v>
      </c>
      <c r="L747" t="str">
        <f>VLOOKUP(K747,Seleções!$A$1:$B$33,2,0)</f>
        <v>Tunisia</v>
      </c>
      <c r="N747" t="str">
        <f t="shared" si="58"/>
        <v>INSERT INTO Jogador VALUES(746,19,'JAZIRI Seifeddine','1993-02-12',4,29);</v>
      </c>
    </row>
    <row r="748" spans="2:14" x14ac:dyDescent="0.3">
      <c r="B748">
        <v>747</v>
      </c>
      <c r="C748" s="13">
        <f>'Table 29'!A21</f>
        <v>20</v>
      </c>
      <c r="D748" t="str">
        <f>'Table 29'!C21</f>
        <v>DRAGER Mohamed</v>
      </c>
      <c r="E748">
        <f>IF(DAY('Table 29'!I21)&lt;10,"0"&amp;DAY('Table 29'!I21),DAY('Table 29'!I21))</f>
        <v>25</v>
      </c>
      <c r="F748" t="str">
        <f>IF(MONTH('Table 29'!I21)&lt;10,"0"&amp;MONTH('Table 29'!I21),MONTH('Table 29'!I21))</f>
        <v>06</v>
      </c>
      <c r="G748">
        <f>YEAR('Table 29'!I21)</f>
        <v>1996</v>
      </c>
      <c r="H748" t="str">
        <f t="shared" si="57"/>
        <v>1996-06-25</v>
      </c>
      <c r="I748" t="str">
        <f>'Table 29'!B21</f>
        <v>DF</v>
      </c>
      <c r="J748">
        <f t="shared" si="61"/>
        <v>2</v>
      </c>
      <c r="K748">
        <v>29</v>
      </c>
      <c r="L748" t="str">
        <f>VLOOKUP(K748,Seleções!$A$1:$B$33,2,0)</f>
        <v>Tunisia</v>
      </c>
      <c r="N748" t="str">
        <f t="shared" si="58"/>
        <v>INSERT INTO Jogador VALUES(747,20,'DRAGER Mohamed','1996-06-25',2,29);</v>
      </c>
    </row>
    <row r="749" spans="2:14" x14ac:dyDescent="0.3">
      <c r="B749">
        <v>748</v>
      </c>
      <c r="C749" s="13">
        <f>'Table 29'!A22</f>
        <v>21</v>
      </c>
      <c r="D749" t="str">
        <f>'Table 29'!C22</f>
        <v>KECHRIDA Wajdi</v>
      </c>
      <c r="E749" t="str">
        <f>IF(DAY('Table 29'!I22)&lt;10,"0"&amp;DAY('Table 29'!I22),DAY('Table 29'!I22))</f>
        <v>05</v>
      </c>
      <c r="F749">
        <f>IF(MONTH('Table 29'!I22)&lt;10,"0"&amp;MONTH('Table 29'!I22),MONTH('Table 29'!I22))</f>
        <v>11</v>
      </c>
      <c r="G749">
        <f>YEAR('Table 29'!I22)</f>
        <v>1995</v>
      </c>
      <c r="H749" t="str">
        <f t="shared" si="57"/>
        <v>1995-11-05</v>
      </c>
      <c r="I749" t="str">
        <f>'Table 29'!B22</f>
        <v>DF</v>
      </c>
      <c r="J749">
        <f t="shared" si="61"/>
        <v>2</v>
      </c>
      <c r="K749">
        <v>29</v>
      </c>
      <c r="L749" t="str">
        <f>VLOOKUP(K749,Seleções!$A$1:$B$33,2,0)</f>
        <v>Tunisia</v>
      </c>
      <c r="N749" t="str">
        <f t="shared" si="58"/>
        <v>INSERT INTO Jogador VALUES(748,21,'KECHRIDA Wajdi','1995-11-05',2,29);</v>
      </c>
    </row>
    <row r="750" spans="2:14" x14ac:dyDescent="0.3">
      <c r="B750">
        <v>749</v>
      </c>
      <c r="C750" s="13">
        <f>'Table 29'!A23</f>
        <v>22</v>
      </c>
      <c r="D750" t="str">
        <f>'Table 29'!C23</f>
        <v>BEN SAID Bechir</v>
      </c>
      <c r="E750">
        <f>IF(DAY('Table 29'!I23)&lt;10,"0"&amp;DAY('Table 29'!I23),DAY('Table 29'!I23))</f>
        <v>29</v>
      </c>
      <c r="F750">
        <f>IF(MONTH('Table 29'!I23)&lt;10,"0"&amp;MONTH('Table 29'!I23),MONTH('Table 29'!I23))</f>
        <v>11</v>
      </c>
      <c r="G750">
        <f>YEAR('Table 29'!I23)</f>
        <v>1992</v>
      </c>
      <c r="H750" t="str">
        <f t="shared" si="57"/>
        <v>1992-11-29</v>
      </c>
      <c r="I750" t="str">
        <f>'Table 29'!B23</f>
        <v>GK</v>
      </c>
      <c r="J750">
        <f t="shared" si="61"/>
        <v>1</v>
      </c>
      <c r="K750">
        <v>29</v>
      </c>
      <c r="L750" t="str">
        <f>VLOOKUP(K750,Seleções!$A$1:$B$33,2,0)</f>
        <v>Tunisia</v>
      </c>
      <c r="N750" t="str">
        <f t="shared" si="58"/>
        <v>INSERT INTO Jogador VALUES(749,22,'BEN SAID Bechir','1992-11-29',1,29);</v>
      </c>
    </row>
    <row r="751" spans="2:14" x14ac:dyDescent="0.3">
      <c r="B751">
        <v>750</v>
      </c>
      <c r="C751" s="13">
        <f>'Table 29'!A24</f>
        <v>23</v>
      </c>
      <c r="D751" t="str">
        <f>'Table 29'!C24</f>
        <v>SLITI Naim</v>
      </c>
      <c r="E751">
        <f>IF(DAY('Table 29'!I24)&lt;10,"0"&amp;DAY('Table 29'!I24),DAY('Table 29'!I24))</f>
        <v>27</v>
      </c>
      <c r="F751" t="str">
        <f>IF(MONTH('Table 29'!I24)&lt;10,"0"&amp;MONTH('Table 29'!I24),MONTH('Table 29'!I24))</f>
        <v>07</v>
      </c>
      <c r="G751">
        <f>YEAR('Table 29'!I24)</f>
        <v>1992</v>
      </c>
      <c r="H751" t="str">
        <f t="shared" si="57"/>
        <v>1992-07-27</v>
      </c>
      <c r="I751" t="str">
        <f>'Table 29'!B24</f>
        <v>FW</v>
      </c>
      <c r="J751">
        <f t="shared" ref="J751:J754" si="62">IF(I751="GK",1,IF(I751="DF",2,IF(I751="MF",3,IF(I751="FW",4,0))))</f>
        <v>4</v>
      </c>
      <c r="K751">
        <v>29</v>
      </c>
      <c r="L751" t="str">
        <f>VLOOKUP(K751,Seleções!$A$1:$B$33,2,0)</f>
        <v>Tunisia</v>
      </c>
      <c r="N751" t="str">
        <f t="shared" si="58"/>
        <v>INSERT INTO Jogador VALUES(750,23,'SLITI Naim','1992-07-27',4,29);</v>
      </c>
    </row>
    <row r="752" spans="2:14" x14ac:dyDescent="0.3">
      <c r="B752">
        <v>751</v>
      </c>
      <c r="C752" s="13">
        <f>'Table 29'!A25</f>
        <v>24</v>
      </c>
      <c r="D752" t="str">
        <f>'Table 29'!C25</f>
        <v>ABDI Ali</v>
      </c>
      <c r="E752">
        <f>IF(DAY('Table 29'!I25)&lt;10,"0"&amp;DAY('Table 29'!I25),DAY('Table 29'!I25))</f>
        <v>20</v>
      </c>
      <c r="F752">
        <f>IF(MONTH('Table 29'!I25)&lt;10,"0"&amp;MONTH('Table 29'!I25),MONTH('Table 29'!I25))</f>
        <v>12</v>
      </c>
      <c r="G752">
        <f>YEAR('Table 29'!I25)</f>
        <v>1993</v>
      </c>
      <c r="H752" t="str">
        <f t="shared" si="57"/>
        <v>1993-12-20</v>
      </c>
      <c r="I752" t="str">
        <f>'Table 29'!B25</f>
        <v>DF</v>
      </c>
      <c r="J752">
        <f t="shared" si="62"/>
        <v>2</v>
      </c>
      <c r="K752">
        <v>29</v>
      </c>
      <c r="L752" t="str">
        <f>VLOOKUP(K752,Seleções!$A$1:$B$33,2,0)</f>
        <v>Tunisia</v>
      </c>
      <c r="N752" t="str">
        <f t="shared" si="58"/>
        <v>INSERT INTO Jogador VALUES(751,24,'ABDI Ali','1993-12-20',2,29);</v>
      </c>
    </row>
    <row r="753" spans="2:14" x14ac:dyDescent="0.3">
      <c r="B753">
        <v>752</v>
      </c>
      <c r="C753" s="13">
        <f>'Table 29'!A26</f>
        <v>25</v>
      </c>
      <c r="D753" t="str">
        <f>'Table 29'!C26</f>
        <v>BEN SLIMANE Anis</v>
      </c>
      <c r="E753">
        <f>IF(DAY('Table 29'!I26)&lt;10,"0"&amp;DAY('Table 29'!I26),DAY('Table 29'!I26))</f>
        <v>16</v>
      </c>
      <c r="F753" t="str">
        <f>IF(MONTH('Table 29'!I26)&lt;10,"0"&amp;MONTH('Table 29'!I26),MONTH('Table 29'!I26))</f>
        <v>03</v>
      </c>
      <c r="G753">
        <f>YEAR('Table 29'!I26)</f>
        <v>2001</v>
      </c>
      <c r="H753" t="str">
        <f t="shared" si="57"/>
        <v>2001-03-16</v>
      </c>
      <c r="I753" t="str">
        <f>'Table 29'!B26</f>
        <v>FW</v>
      </c>
      <c r="J753">
        <f t="shared" si="62"/>
        <v>4</v>
      </c>
      <c r="K753">
        <v>29</v>
      </c>
      <c r="L753" t="str">
        <f>VLOOKUP(K753,Seleções!$A$1:$B$33,2,0)</f>
        <v>Tunisia</v>
      </c>
      <c r="N753" t="str">
        <f t="shared" si="58"/>
        <v>INSERT INTO Jogador VALUES(752,25,'BEN SLIMANE Anis','2001-03-16',4,29);</v>
      </c>
    </row>
    <row r="754" spans="2:14" x14ac:dyDescent="0.3">
      <c r="B754">
        <v>753</v>
      </c>
      <c r="C754" s="13">
        <f>'Table 29'!A27</f>
        <v>26</v>
      </c>
      <c r="D754" t="str">
        <f>'Table 29'!C27</f>
        <v>HASSEN Mouez</v>
      </c>
      <c r="E754" t="str">
        <f>IF(DAY('Table 29'!I27)&lt;10,"0"&amp;DAY('Table 29'!I27),DAY('Table 29'!I27))</f>
        <v>05</v>
      </c>
      <c r="F754" t="str">
        <f>IF(MONTH('Table 29'!I27)&lt;10,"0"&amp;MONTH('Table 29'!I27),MONTH('Table 29'!I27))</f>
        <v>03</v>
      </c>
      <c r="G754">
        <f>YEAR('Table 29'!I27)</f>
        <v>1995</v>
      </c>
      <c r="H754" t="str">
        <f t="shared" si="57"/>
        <v>1995-03-05</v>
      </c>
      <c r="I754" t="str">
        <f>'Table 29'!B27</f>
        <v>GK</v>
      </c>
      <c r="J754">
        <f t="shared" si="62"/>
        <v>1</v>
      </c>
      <c r="K754">
        <v>29</v>
      </c>
      <c r="L754" t="str">
        <f>VLOOKUP(K754,Seleções!$A$1:$B$33,2,0)</f>
        <v>Tunisia</v>
      </c>
      <c r="N754" t="str">
        <f t="shared" si="58"/>
        <v>INSERT INTO Jogador VALUES(753,26,'HASSEN Mouez','1995-03-05',1,29);</v>
      </c>
    </row>
    <row r="755" spans="2:14" x14ac:dyDescent="0.3">
      <c r="B755">
        <v>754</v>
      </c>
      <c r="C755" s="13">
        <f>'Table 30'!A2</f>
        <v>1</v>
      </c>
      <c r="D755" t="str">
        <f>'Table 30'!C2</f>
        <v>MUSLERA Fernando</v>
      </c>
      <c r="E755">
        <f>IF(DAY('Table 30'!J2)&lt;10,"0"&amp;DAY('Table 30'!J2),DAY('Table 30'!J2))</f>
        <v>16</v>
      </c>
      <c r="F755" t="str">
        <f>IF(MONTH('Table 30'!J2)&lt;10,"0"&amp;MONTH('Table 30'!J2),MONTH('Table 30'!J2))</f>
        <v>06</v>
      </c>
      <c r="G755">
        <f>YEAR('Table 30'!J2)</f>
        <v>1986</v>
      </c>
      <c r="H755" t="str">
        <f t="shared" si="57"/>
        <v>1986-06-16</v>
      </c>
      <c r="I755" t="str">
        <f>'Table 30'!B2</f>
        <v>GK</v>
      </c>
      <c r="J755">
        <f t="shared" si="60"/>
        <v>1</v>
      </c>
      <c r="K755">
        <v>30</v>
      </c>
      <c r="L755" t="str">
        <f>VLOOKUP(K755,Seleções!$A$1:$B$33,2,0)</f>
        <v>Uruguay</v>
      </c>
      <c r="N755" t="str">
        <f t="shared" si="58"/>
        <v>INSERT INTO Jogador VALUES(754,1,'MUSLERA Fernando','1986-06-16',1,30);</v>
      </c>
    </row>
    <row r="756" spans="2:14" x14ac:dyDescent="0.3">
      <c r="B756">
        <v>755</v>
      </c>
      <c r="C756" s="13">
        <f>'Table 30'!A3</f>
        <v>2</v>
      </c>
      <c r="D756" t="str">
        <f>'Table 30'!C3</f>
        <v>GIMENEZ Jose Maria</v>
      </c>
      <c r="E756">
        <f>IF(DAY('Table 30'!J3)&lt;10,"0"&amp;DAY('Table 30'!J3),DAY('Table 30'!J3))</f>
        <v>20</v>
      </c>
      <c r="F756" t="str">
        <f>IF(MONTH('Table 30'!J3)&lt;10,"0"&amp;MONTH('Table 30'!J3),MONTH('Table 30'!J3))</f>
        <v>01</v>
      </c>
      <c r="G756">
        <f>YEAR('Table 30'!J3)</f>
        <v>1995</v>
      </c>
      <c r="H756" t="str">
        <f t="shared" si="57"/>
        <v>1995-01-20</v>
      </c>
      <c r="I756" t="str">
        <f>'Table 30'!B3</f>
        <v>DF</v>
      </c>
      <c r="J756">
        <f t="shared" ref="J756:J778" si="63">IF(I756="GK",1,IF(I756="DF",2,IF(I756="MF",3,IF(I756="FW",4,0))))</f>
        <v>2</v>
      </c>
      <c r="K756">
        <v>30</v>
      </c>
      <c r="L756" t="str">
        <f>VLOOKUP(K756,Seleções!$A$1:$B$33,2,0)</f>
        <v>Uruguay</v>
      </c>
      <c r="N756" t="str">
        <f t="shared" si="58"/>
        <v>INSERT INTO Jogador VALUES(755,2,'GIMENEZ Jose Maria','1995-01-20',2,30);</v>
      </c>
    </row>
    <row r="757" spans="2:14" x14ac:dyDescent="0.3">
      <c r="B757">
        <v>756</v>
      </c>
      <c r="C757" s="13">
        <f>'Table 30'!A4</f>
        <v>3</v>
      </c>
      <c r="D757" t="str">
        <f>'Table 30'!C4</f>
        <v>GODIN Diego</v>
      </c>
      <c r="E757">
        <f>IF(DAY('Table 30'!J4)&lt;10,"0"&amp;DAY('Table 30'!J4),DAY('Table 30'!J4))</f>
        <v>16</v>
      </c>
      <c r="F757" t="str">
        <f>IF(MONTH('Table 30'!J4)&lt;10,"0"&amp;MONTH('Table 30'!J4),MONTH('Table 30'!J4))</f>
        <v>02</v>
      </c>
      <c r="G757">
        <f>YEAR('Table 30'!J4)</f>
        <v>1986</v>
      </c>
      <c r="H757" t="str">
        <f t="shared" si="57"/>
        <v>1986-02-16</v>
      </c>
      <c r="I757" t="str">
        <f>'Table 30'!B4</f>
        <v>DF</v>
      </c>
      <c r="J757">
        <f t="shared" si="63"/>
        <v>2</v>
      </c>
      <c r="K757">
        <v>30</v>
      </c>
      <c r="L757" t="str">
        <f>VLOOKUP(K757,Seleções!$A$1:$B$33,2,0)</f>
        <v>Uruguay</v>
      </c>
      <c r="N757" t="str">
        <f t="shared" si="58"/>
        <v>INSERT INTO Jogador VALUES(756,3,'GODIN Diego','1986-02-16',2,30);</v>
      </c>
    </row>
    <row r="758" spans="2:14" x14ac:dyDescent="0.3">
      <c r="B758">
        <v>757</v>
      </c>
      <c r="C758" s="13">
        <f>'Table 30'!A5</f>
        <v>4</v>
      </c>
      <c r="D758" t="str">
        <f>'Table 30'!C5</f>
        <v>ARAUJO Ronald</v>
      </c>
      <c r="E758" t="str">
        <f>IF(DAY('Table 30'!J5)&lt;10,"0"&amp;DAY('Table 30'!J5),DAY('Table 30'!J5))</f>
        <v>07</v>
      </c>
      <c r="F758" t="str">
        <f>IF(MONTH('Table 30'!J5)&lt;10,"0"&amp;MONTH('Table 30'!J5),MONTH('Table 30'!J5))</f>
        <v>03</v>
      </c>
      <c r="G758">
        <f>YEAR('Table 30'!J5)</f>
        <v>1999</v>
      </c>
      <c r="H758" t="str">
        <f t="shared" si="57"/>
        <v>1999-03-07</v>
      </c>
      <c r="I758" t="str">
        <f>'Table 30'!B5</f>
        <v>DF</v>
      </c>
      <c r="J758">
        <f t="shared" si="63"/>
        <v>2</v>
      </c>
      <c r="K758">
        <v>30</v>
      </c>
      <c r="L758" t="str">
        <f>VLOOKUP(K758,Seleções!$A$1:$B$33,2,0)</f>
        <v>Uruguay</v>
      </c>
      <c r="N758" t="str">
        <f t="shared" si="58"/>
        <v>INSERT INTO Jogador VALUES(757,4,'ARAUJO Ronald','1999-03-07',2,30);</v>
      </c>
    </row>
    <row r="759" spans="2:14" x14ac:dyDescent="0.3">
      <c r="B759">
        <v>758</v>
      </c>
      <c r="C759" s="13">
        <f>'Table 30'!A6</f>
        <v>5</v>
      </c>
      <c r="D759" t="str">
        <f>'Table 30'!C6</f>
        <v>VECINO Matias</v>
      </c>
      <c r="E759">
        <f>IF(DAY('Table 30'!J6)&lt;10,"0"&amp;DAY('Table 30'!J6),DAY('Table 30'!J6))</f>
        <v>24</v>
      </c>
      <c r="F759" t="str">
        <f>IF(MONTH('Table 30'!J6)&lt;10,"0"&amp;MONTH('Table 30'!J6),MONTH('Table 30'!J6))</f>
        <v>08</v>
      </c>
      <c r="G759">
        <f>YEAR('Table 30'!J6)</f>
        <v>1991</v>
      </c>
      <c r="H759" t="str">
        <f t="shared" si="57"/>
        <v>1991-08-24</v>
      </c>
      <c r="I759" t="str">
        <f>'Table 30'!B6</f>
        <v>MF</v>
      </c>
      <c r="J759">
        <f t="shared" si="63"/>
        <v>3</v>
      </c>
      <c r="K759">
        <v>30</v>
      </c>
      <c r="L759" t="str">
        <f>VLOOKUP(K759,Seleções!$A$1:$B$33,2,0)</f>
        <v>Uruguay</v>
      </c>
      <c r="N759" t="str">
        <f t="shared" si="58"/>
        <v>INSERT INTO Jogador VALUES(758,5,'VECINO Matias','1991-08-24',3,30);</v>
      </c>
    </row>
    <row r="760" spans="2:14" x14ac:dyDescent="0.3">
      <c r="B760">
        <v>759</v>
      </c>
      <c r="C760" s="13">
        <f>'Table 30'!A7</f>
        <v>6</v>
      </c>
      <c r="D760" t="str">
        <f>'Table 30'!C7</f>
        <v>BENTANCUR Rodrigo</v>
      </c>
      <c r="E760">
        <f>IF(DAY('Table 30'!J7)&lt;10,"0"&amp;DAY('Table 30'!J7),DAY('Table 30'!J7))</f>
        <v>25</v>
      </c>
      <c r="F760" t="str">
        <f>IF(MONTH('Table 30'!J7)&lt;10,"0"&amp;MONTH('Table 30'!J7),MONTH('Table 30'!J7))</f>
        <v>06</v>
      </c>
      <c r="G760">
        <f>YEAR('Table 30'!J7)</f>
        <v>1997</v>
      </c>
      <c r="H760" t="str">
        <f t="shared" si="57"/>
        <v>1997-06-25</v>
      </c>
      <c r="I760" t="str">
        <f>'Table 30'!B7</f>
        <v>MF</v>
      </c>
      <c r="J760">
        <f t="shared" si="63"/>
        <v>3</v>
      </c>
      <c r="K760">
        <v>30</v>
      </c>
      <c r="L760" t="str">
        <f>VLOOKUP(K760,Seleções!$A$1:$B$33,2,0)</f>
        <v>Uruguay</v>
      </c>
      <c r="N760" t="str">
        <f t="shared" si="58"/>
        <v>INSERT INTO Jogador VALUES(759,6,'BENTANCUR Rodrigo','1997-06-25',3,30);</v>
      </c>
    </row>
    <row r="761" spans="2:14" x14ac:dyDescent="0.3">
      <c r="B761">
        <v>760</v>
      </c>
      <c r="C761" s="13">
        <f>'Table 30'!A8</f>
        <v>7</v>
      </c>
      <c r="D761" t="str">
        <f>'Table 30'!C8</f>
        <v>DE LA CRUZ Nicolas</v>
      </c>
      <c r="E761" t="str">
        <f>IF(DAY('Table 30'!J8)&lt;10,"0"&amp;DAY('Table 30'!J8),DAY('Table 30'!J8))</f>
        <v>01</v>
      </c>
      <c r="F761" t="str">
        <f>IF(MONTH('Table 30'!J8)&lt;10,"0"&amp;MONTH('Table 30'!J8),MONTH('Table 30'!J8))</f>
        <v>06</v>
      </c>
      <c r="G761">
        <f>YEAR('Table 30'!J8)</f>
        <v>1997</v>
      </c>
      <c r="H761" t="str">
        <f t="shared" si="57"/>
        <v>1997-06-01</v>
      </c>
      <c r="I761" t="str">
        <f>'Table 30'!B8</f>
        <v>MF</v>
      </c>
      <c r="J761">
        <f t="shared" si="63"/>
        <v>3</v>
      </c>
      <c r="K761">
        <v>30</v>
      </c>
      <c r="L761" t="str">
        <f>VLOOKUP(K761,Seleções!$A$1:$B$33,2,0)</f>
        <v>Uruguay</v>
      </c>
      <c r="N761" t="str">
        <f t="shared" si="58"/>
        <v>INSERT INTO Jogador VALUES(760,7,'DE LA CRUZ Nicolas','1997-06-01',3,30);</v>
      </c>
    </row>
    <row r="762" spans="2:14" x14ac:dyDescent="0.3">
      <c r="B762">
        <v>761</v>
      </c>
      <c r="C762" s="13">
        <f>'Table 30'!A9</f>
        <v>8</v>
      </c>
      <c r="D762" t="str">
        <f>'Table 30'!C9</f>
        <v>PELLISTRI Facundo</v>
      </c>
      <c r="E762">
        <f>IF(DAY('Table 30'!J9)&lt;10,"0"&amp;DAY('Table 30'!J9),DAY('Table 30'!J9))</f>
        <v>20</v>
      </c>
      <c r="F762">
        <f>IF(MONTH('Table 30'!J9)&lt;10,"0"&amp;MONTH('Table 30'!J9),MONTH('Table 30'!J9))</f>
        <v>12</v>
      </c>
      <c r="G762">
        <f>YEAR('Table 30'!J9)</f>
        <v>2001</v>
      </c>
      <c r="H762" t="str">
        <f t="shared" si="57"/>
        <v>2001-12-20</v>
      </c>
      <c r="I762" t="str">
        <f>'Table 30'!B9</f>
        <v>FW</v>
      </c>
      <c r="J762">
        <f t="shared" si="63"/>
        <v>4</v>
      </c>
      <c r="K762">
        <v>30</v>
      </c>
      <c r="L762" t="str">
        <f>VLOOKUP(K762,Seleções!$A$1:$B$33,2,0)</f>
        <v>Uruguay</v>
      </c>
      <c r="N762" t="str">
        <f t="shared" si="58"/>
        <v>INSERT INTO Jogador VALUES(761,8,'PELLISTRI Facundo','2001-12-20',4,30);</v>
      </c>
    </row>
    <row r="763" spans="2:14" x14ac:dyDescent="0.3">
      <c r="B763">
        <v>762</v>
      </c>
      <c r="C763" s="13">
        <f>'Table 30'!A10</f>
        <v>9</v>
      </c>
      <c r="D763" t="str">
        <f>'Table 30'!C10</f>
        <v>SUAREZ Luis</v>
      </c>
      <c r="E763">
        <f>IF(DAY('Table 30'!J10)&lt;10,"0"&amp;DAY('Table 30'!J10),DAY('Table 30'!J10))</f>
        <v>24</v>
      </c>
      <c r="F763" t="str">
        <f>IF(MONTH('Table 30'!J10)&lt;10,"0"&amp;MONTH('Table 30'!J10),MONTH('Table 30'!J10))</f>
        <v>01</v>
      </c>
      <c r="G763">
        <f>YEAR('Table 30'!J10)</f>
        <v>1987</v>
      </c>
      <c r="H763" t="str">
        <f t="shared" si="57"/>
        <v>1987-01-24</v>
      </c>
      <c r="I763" t="str">
        <f>'Table 30'!B10</f>
        <v>FW</v>
      </c>
      <c r="J763">
        <f t="shared" si="63"/>
        <v>4</v>
      </c>
      <c r="K763">
        <v>30</v>
      </c>
      <c r="L763" t="str">
        <f>VLOOKUP(K763,Seleções!$A$1:$B$33,2,0)</f>
        <v>Uruguay</v>
      </c>
      <c r="N763" t="str">
        <f t="shared" si="58"/>
        <v>INSERT INTO Jogador VALUES(762,9,'SUAREZ Luis','1987-01-24',4,30);</v>
      </c>
    </row>
    <row r="764" spans="2:14" x14ac:dyDescent="0.3">
      <c r="B764">
        <v>763</v>
      </c>
      <c r="C764" s="13">
        <f>'Table 30'!A11</f>
        <v>10</v>
      </c>
      <c r="D764" t="str">
        <f>'Table 30'!C11</f>
        <v>DE ARRASCAETA Giorgian</v>
      </c>
      <c r="E764" t="str">
        <f>IF(DAY('Table 30'!J11)&lt;10,"0"&amp;DAY('Table 30'!J11),DAY('Table 30'!J11))</f>
        <v>01</v>
      </c>
      <c r="F764" t="str">
        <f>IF(MONTH('Table 30'!J11)&lt;10,"0"&amp;MONTH('Table 30'!J11),MONTH('Table 30'!J11))</f>
        <v>06</v>
      </c>
      <c r="G764">
        <f>YEAR('Table 30'!J11)</f>
        <v>1994</v>
      </c>
      <c r="H764" t="str">
        <f t="shared" si="57"/>
        <v>1994-06-01</v>
      </c>
      <c r="I764" t="str">
        <f>'Table 30'!B11</f>
        <v>MF</v>
      </c>
      <c r="J764">
        <f t="shared" si="63"/>
        <v>3</v>
      </c>
      <c r="K764">
        <v>30</v>
      </c>
      <c r="L764" t="str">
        <f>VLOOKUP(K764,Seleções!$A$1:$B$33,2,0)</f>
        <v>Uruguay</v>
      </c>
      <c r="N764" t="str">
        <f t="shared" si="58"/>
        <v>INSERT INTO Jogador VALUES(763,10,'DE ARRASCAETA Giorgian','1994-06-01',3,30);</v>
      </c>
    </row>
    <row r="765" spans="2:14" x14ac:dyDescent="0.3">
      <c r="B765">
        <v>764</v>
      </c>
      <c r="C765" s="13">
        <f>'Table 30'!A12</f>
        <v>11</v>
      </c>
      <c r="D765" t="str">
        <f>'Table 30'!C12</f>
        <v>NUNEZ Darwin</v>
      </c>
      <c r="E765">
        <f>IF(DAY('Table 30'!J12)&lt;10,"0"&amp;DAY('Table 30'!J12),DAY('Table 30'!J12))</f>
        <v>24</v>
      </c>
      <c r="F765" t="str">
        <f>IF(MONTH('Table 30'!J12)&lt;10,"0"&amp;MONTH('Table 30'!J12),MONTH('Table 30'!J12))</f>
        <v>06</v>
      </c>
      <c r="G765">
        <f>YEAR('Table 30'!J12)</f>
        <v>1999</v>
      </c>
      <c r="H765" t="str">
        <f t="shared" si="57"/>
        <v>1999-06-24</v>
      </c>
      <c r="I765" t="str">
        <f>'Table 30'!B12</f>
        <v>FW</v>
      </c>
      <c r="J765">
        <f t="shared" si="63"/>
        <v>4</v>
      </c>
      <c r="K765">
        <v>30</v>
      </c>
      <c r="L765" t="str">
        <f>VLOOKUP(K765,Seleções!$A$1:$B$33,2,0)</f>
        <v>Uruguay</v>
      </c>
      <c r="N765" t="str">
        <f t="shared" si="58"/>
        <v>INSERT INTO Jogador VALUES(764,11,'NUNEZ Darwin','1999-06-24',4,30);</v>
      </c>
    </row>
    <row r="766" spans="2:14" x14ac:dyDescent="0.3">
      <c r="B766">
        <v>765</v>
      </c>
      <c r="C766" s="13">
        <f>'Table 30'!A13</f>
        <v>12</v>
      </c>
      <c r="D766" t="str">
        <f>'Table 30'!C13</f>
        <v>SOSA Sebastian</v>
      </c>
      <c r="E766">
        <f>IF(DAY('Table 30'!J13)&lt;10,"0"&amp;DAY('Table 30'!J13),DAY('Table 30'!J13))</f>
        <v>19</v>
      </c>
      <c r="F766" t="str">
        <f>IF(MONTH('Table 30'!J13)&lt;10,"0"&amp;MONTH('Table 30'!J13),MONTH('Table 30'!J13))</f>
        <v>08</v>
      </c>
      <c r="G766">
        <f>YEAR('Table 30'!J13)</f>
        <v>1986</v>
      </c>
      <c r="H766" t="str">
        <f t="shared" si="57"/>
        <v>1986-08-19</v>
      </c>
      <c r="I766" t="str">
        <f>'Table 30'!B13</f>
        <v>GK</v>
      </c>
      <c r="J766">
        <f t="shared" si="63"/>
        <v>1</v>
      </c>
      <c r="K766">
        <v>30</v>
      </c>
      <c r="L766" t="str">
        <f>VLOOKUP(K766,Seleções!$A$1:$B$33,2,0)</f>
        <v>Uruguay</v>
      </c>
      <c r="N766" t="str">
        <f t="shared" si="58"/>
        <v>INSERT INTO Jogador VALUES(765,12,'SOSA Sebastian','1986-08-19',1,30);</v>
      </c>
    </row>
    <row r="767" spans="2:14" x14ac:dyDescent="0.3">
      <c r="B767">
        <v>766</v>
      </c>
      <c r="C767" s="13">
        <f>'Table 30'!A14</f>
        <v>13</v>
      </c>
      <c r="D767" t="str">
        <f>'Table 30'!C14</f>
        <v>VARELA Guillermo</v>
      </c>
      <c r="E767">
        <f>IF(DAY('Table 30'!J14)&lt;10,"0"&amp;DAY('Table 30'!J14),DAY('Table 30'!J14))</f>
        <v>24</v>
      </c>
      <c r="F767" t="str">
        <f>IF(MONTH('Table 30'!J14)&lt;10,"0"&amp;MONTH('Table 30'!J14),MONTH('Table 30'!J14))</f>
        <v>03</v>
      </c>
      <c r="G767">
        <f>YEAR('Table 30'!J14)</f>
        <v>1993</v>
      </c>
      <c r="H767" t="str">
        <f t="shared" si="57"/>
        <v>1993-03-24</v>
      </c>
      <c r="I767" t="str">
        <f>'Table 30'!B14</f>
        <v>DF</v>
      </c>
      <c r="J767">
        <f t="shared" si="63"/>
        <v>2</v>
      </c>
      <c r="K767">
        <v>30</v>
      </c>
      <c r="L767" t="str">
        <f>VLOOKUP(K767,Seleções!$A$1:$B$33,2,0)</f>
        <v>Uruguay</v>
      </c>
      <c r="N767" t="str">
        <f t="shared" si="58"/>
        <v>INSERT INTO Jogador VALUES(766,13,'VARELA Guillermo','1993-03-24',2,30);</v>
      </c>
    </row>
    <row r="768" spans="2:14" x14ac:dyDescent="0.3">
      <c r="B768">
        <v>767</v>
      </c>
      <c r="C768" s="13">
        <f>'Table 30'!A15</f>
        <v>14</v>
      </c>
      <c r="D768" t="str">
        <f>'Table 30'!C15</f>
        <v>TORREIRA Lucas</v>
      </c>
      <c r="E768">
        <f>IF(DAY('Table 30'!J15)&lt;10,"0"&amp;DAY('Table 30'!J15),DAY('Table 30'!J15))</f>
        <v>11</v>
      </c>
      <c r="F768" t="str">
        <f>IF(MONTH('Table 30'!J15)&lt;10,"0"&amp;MONTH('Table 30'!J15),MONTH('Table 30'!J15))</f>
        <v>02</v>
      </c>
      <c r="G768">
        <f>YEAR('Table 30'!J15)</f>
        <v>1996</v>
      </c>
      <c r="H768" t="str">
        <f t="shared" si="57"/>
        <v>1996-02-11</v>
      </c>
      <c r="I768" t="str">
        <f>'Table 30'!B15</f>
        <v>MF</v>
      </c>
      <c r="J768">
        <f t="shared" si="63"/>
        <v>3</v>
      </c>
      <c r="K768">
        <v>30</v>
      </c>
      <c r="L768" t="str">
        <f>VLOOKUP(K768,Seleções!$A$1:$B$33,2,0)</f>
        <v>Uruguay</v>
      </c>
      <c r="N768" t="str">
        <f t="shared" si="58"/>
        <v>INSERT INTO Jogador VALUES(767,14,'TORREIRA Lucas','1996-02-11',3,30);</v>
      </c>
    </row>
    <row r="769" spans="2:14" x14ac:dyDescent="0.3">
      <c r="B769">
        <v>768</v>
      </c>
      <c r="C769" s="13">
        <f>'Table 30'!A16</f>
        <v>15</v>
      </c>
      <c r="D769" t="str">
        <f>'Table 30'!C16</f>
        <v>VALVERDE Federico</v>
      </c>
      <c r="E769">
        <f>IF(DAY('Table 30'!J16)&lt;10,"0"&amp;DAY('Table 30'!J16),DAY('Table 30'!J16))</f>
        <v>22</v>
      </c>
      <c r="F769" t="str">
        <f>IF(MONTH('Table 30'!J16)&lt;10,"0"&amp;MONTH('Table 30'!J16),MONTH('Table 30'!J16))</f>
        <v>07</v>
      </c>
      <c r="G769">
        <f>YEAR('Table 30'!J16)</f>
        <v>1998</v>
      </c>
      <c r="H769" t="str">
        <f t="shared" si="57"/>
        <v>1998-07-22</v>
      </c>
      <c r="I769" t="str">
        <f>'Table 30'!B16</f>
        <v>MF</v>
      </c>
      <c r="J769">
        <f t="shared" si="63"/>
        <v>3</v>
      </c>
      <c r="K769">
        <v>30</v>
      </c>
      <c r="L769" t="str">
        <f>VLOOKUP(K769,Seleções!$A$1:$B$33,2,0)</f>
        <v>Uruguay</v>
      </c>
      <c r="N769" t="str">
        <f t="shared" si="58"/>
        <v>INSERT INTO Jogador VALUES(768,15,'VALVERDE Federico','1998-07-22',3,30);</v>
      </c>
    </row>
    <row r="770" spans="2:14" x14ac:dyDescent="0.3">
      <c r="B770">
        <v>769</v>
      </c>
      <c r="C770" s="13">
        <f>'Table 30'!A17</f>
        <v>16</v>
      </c>
      <c r="D770" t="str">
        <f>'Table 30'!C17</f>
        <v>OLIVERA Mathias</v>
      </c>
      <c r="E770">
        <f>IF(DAY('Table 30'!J17)&lt;10,"0"&amp;DAY('Table 30'!J17),DAY('Table 30'!J17))</f>
        <v>31</v>
      </c>
      <c r="F770">
        <f>IF(MONTH('Table 30'!J17)&lt;10,"0"&amp;MONTH('Table 30'!J17),MONTH('Table 30'!J17))</f>
        <v>10</v>
      </c>
      <c r="G770">
        <f>YEAR('Table 30'!J17)</f>
        <v>1997</v>
      </c>
      <c r="H770" t="str">
        <f t="shared" si="57"/>
        <v>1997-10-31</v>
      </c>
      <c r="I770" t="str">
        <f>'Table 30'!B17</f>
        <v>DF</v>
      </c>
      <c r="J770">
        <f t="shared" si="63"/>
        <v>2</v>
      </c>
      <c r="K770">
        <v>30</v>
      </c>
      <c r="L770" t="str">
        <f>VLOOKUP(K770,Seleções!$A$1:$B$33,2,0)</f>
        <v>Uruguay</v>
      </c>
      <c r="N770" t="str">
        <f t="shared" si="58"/>
        <v>INSERT INTO Jogador VALUES(769,16,'OLIVERA Mathias','1997-10-31',2,30);</v>
      </c>
    </row>
    <row r="771" spans="2:14" x14ac:dyDescent="0.3">
      <c r="B771">
        <v>770</v>
      </c>
      <c r="C771" s="13">
        <f>'Table 30'!A18</f>
        <v>17</v>
      </c>
      <c r="D771" t="str">
        <f>'Table 30'!C18</f>
        <v>VINA Matias</v>
      </c>
      <c r="E771" t="str">
        <f>IF(DAY('Table 30'!J18)&lt;10,"0"&amp;DAY('Table 30'!J18),DAY('Table 30'!J18))</f>
        <v>09</v>
      </c>
      <c r="F771">
        <f>IF(MONTH('Table 30'!J18)&lt;10,"0"&amp;MONTH('Table 30'!J18),MONTH('Table 30'!J18))</f>
        <v>11</v>
      </c>
      <c r="G771">
        <f>YEAR('Table 30'!J18)</f>
        <v>1997</v>
      </c>
      <c r="H771" t="str">
        <f t="shared" ref="H771:H832" si="64">G771&amp;"-"&amp;F771&amp;"-"&amp;E771</f>
        <v>1997-11-09</v>
      </c>
      <c r="I771" t="str">
        <f>'Table 30'!B18</f>
        <v>DF</v>
      </c>
      <c r="J771">
        <f t="shared" si="63"/>
        <v>2</v>
      </c>
      <c r="K771">
        <v>30</v>
      </c>
      <c r="L771" t="str">
        <f>VLOOKUP(K771,Seleções!$A$1:$B$33,2,0)</f>
        <v>Uruguay</v>
      </c>
      <c r="N771" t="str">
        <f t="shared" ref="N771:N832" si="65">"INSERT INTO Jogador VALUES("&amp;B771&amp;","&amp;C771&amp;","&amp;"'"&amp;D771&amp;"','"&amp;H771&amp;"',"&amp;J771&amp;","&amp;K771&amp;");"</f>
        <v>INSERT INTO Jogador VALUES(770,17,'VINA Matias','1997-11-09',2,30);</v>
      </c>
    </row>
    <row r="772" spans="2:14" x14ac:dyDescent="0.3">
      <c r="B772">
        <v>771</v>
      </c>
      <c r="C772" s="13">
        <f>'Table 30'!A19</f>
        <v>18</v>
      </c>
      <c r="D772" t="str">
        <f>'Table 30'!C19</f>
        <v>GOMEZ Maxi</v>
      </c>
      <c r="E772">
        <f>IF(DAY('Table 30'!J19)&lt;10,"0"&amp;DAY('Table 30'!J19),DAY('Table 30'!J19))</f>
        <v>14</v>
      </c>
      <c r="F772" t="str">
        <f>IF(MONTH('Table 30'!J19)&lt;10,"0"&amp;MONTH('Table 30'!J19),MONTH('Table 30'!J19))</f>
        <v>08</v>
      </c>
      <c r="G772">
        <f>YEAR('Table 30'!J19)</f>
        <v>1996</v>
      </c>
      <c r="H772" t="str">
        <f t="shared" si="64"/>
        <v>1996-08-14</v>
      </c>
      <c r="I772" t="str">
        <f>'Table 30'!B19</f>
        <v>FW</v>
      </c>
      <c r="J772">
        <f t="shared" si="63"/>
        <v>4</v>
      </c>
      <c r="K772">
        <v>30</v>
      </c>
      <c r="L772" t="str">
        <f>VLOOKUP(K772,Seleções!$A$1:$B$33,2,0)</f>
        <v>Uruguay</v>
      </c>
      <c r="N772" t="str">
        <f t="shared" si="65"/>
        <v>INSERT INTO Jogador VALUES(771,18,'GOMEZ Maxi','1996-08-14',4,30);</v>
      </c>
    </row>
    <row r="773" spans="2:14" x14ac:dyDescent="0.3">
      <c r="B773">
        <v>772</v>
      </c>
      <c r="C773" s="13">
        <f>'Table 30'!A20</f>
        <v>19</v>
      </c>
      <c r="D773" t="str">
        <f>'Table 30'!C20</f>
        <v>COATES Sebastian</v>
      </c>
      <c r="E773" t="str">
        <f>IF(DAY('Table 30'!J20)&lt;10,"0"&amp;DAY('Table 30'!J20),DAY('Table 30'!J20))</f>
        <v>07</v>
      </c>
      <c r="F773">
        <f>IF(MONTH('Table 30'!J20)&lt;10,"0"&amp;MONTH('Table 30'!J20),MONTH('Table 30'!J20))</f>
        <v>10</v>
      </c>
      <c r="G773">
        <f>YEAR('Table 30'!J20)</f>
        <v>1990</v>
      </c>
      <c r="H773" t="str">
        <f t="shared" si="64"/>
        <v>1990-10-07</v>
      </c>
      <c r="I773" t="str">
        <f>'Table 30'!B20</f>
        <v>DF</v>
      </c>
      <c r="J773">
        <f t="shared" si="63"/>
        <v>2</v>
      </c>
      <c r="K773">
        <v>30</v>
      </c>
      <c r="L773" t="str">
        <f>VLOOKUP(K773,Seleções!$A$1:$B$33,2,0)</f>
        <v>Uruguay</v>
      </c>
      <c r="N773" t="str">
        <f t="shared" si="65"/>
        <v>INSERT INTO Jogador VALUES(772,19,'COATES Sebastian','1990-10-07',2,30);</v>
      </c>
    </row>
    <row r="774" spans="2:14" x14ac:dyDescent="0.3">
      <c r="B774">
        <v>773</v>
      </c>
      <c r="C774" s="13">
        <f>'Table 30'!A21</f>
        <v>20</v>
      </c>
      <c r="D774" t="str">
        <f>'Table 30'!C21</f>
        <v>TORRES Facundo</v>
      </c>
      <c r="E774">
        <f>IF(DAY('Table 30'!J21)&lt;10,"0"&amp;DAY('Table 30'!J21),DAY('Table 30'!J21))</f>
        <v>13</v>
      </c>
      <c r="F774" t="str">
        <f>IF(MONTH('Table 30'!J21)&lt;10,"0"&amp;MONTH('Table 30'!J21),MONTH('Table 30'!J21))</f>
        <v>04</v>
      </c>
      <c r="G774">
        <f>YEAR('Table 30'!J21)</f>
        <v>2000</v>
      </c>
      <c r="H774" t="str">
        <f t="shared" si="64"/>
        <v>2000-04-13</v>
      </c>
      <c r="I774" t="str">
        <f>'Table 30'!B21</f>
        <v>FW</v>
      </c>
      <c r="J774">
        <f t="shared" si="63"/>
        <v>4</v>
      </c>
      <c r="K774">
        <v>30</v>
      </c>
      <c r="L774" t="str">
        <f>VLOOKUP(K774,Seleções!$A$1:$B$33,2,0)</f>
        <v>Uruguay</v>
      </c>
      <c r="N774" t="str">
        <f t="shared" si="65"/>
        <v>INSERT INTO Jogador VALUES(773,20,'TORRES Facundo','2000-04-13',4,30);</v>
      </c>
    </row>
    <row r="775" spans="2:14" x14ac:dyDescent="0.3">
      <c r="B775">
        <v>774</v>
      </c>
      <c r="C775" s="13">
        <f>'Table 30'!A22</f>
        <v>21</v>
      </c>
      <c r="D775" t="str">
        <f>'Table 30'!C22</f>
        <v>CAVANI Edinson</v>
      </c>
      <c r="E775">
        <f>IF(DAY('Table 30'!J22)&lt;10,"0"&amp;DAY('Table 30'!J22),DAY('Table 30'!J22))</f>
        <v>14</v>
      </c>
      <c r="F775" t="str">
        <f>IF(MONTH('Table 30'!J22)&lt;10,"0"&amp;MONTH('Table 30'!J22),MONTH('Table 30'!J22))</f>
        <v>02</v>
      </c>
      <c r="G775">
        <f>YEAR('Table 30'!J22)</f>
        <v>1987</v>
      </c>
      <c r="H775" t="str">
        <f t="shared" si="64"/>
        <v>1987-02-14</v>
      </c>
      <c r="I775" t="str">
        <f>'Table 30'!B22</f>
        <v>FW</v>
      </c>
      <c r="J775">
        <f t="shared" si="63"/>
        <v>4</v>
      </c>
      <c r="K775">
        <v>30</v>
      </c>
      <c r="L775" t="str">
        <f>VLOOKUP(K775,Seleções!$A$1:$B$33,2,0)</f>
        <v>Uruguay</v>
      </c>
      <c r="N775" t="str">
        <f t="shared" si="65"/>
        <v>INSERT INTO Jogador VALUES(774,21,'CAVANI Edinson','1987-02-14',4,30);</v>
      </c>
    </row>
    <row r="776" spans="2:14" x14ac:dyDescent="0.3">
      <c r="B776">
        <v>775</v>
      </c>
      <c r="C776" s="13">
        <f>'Table 30'!A23</f>
        <v>22</v>
      </c>
      <c r="D776" t="str">
        <f>'Table 30'!C23</f>
        <v>CACERES Martin</v>
      </c>
      <c r="E776" t="str">
        <f>IF(DAY('Table 30'!J23)&lt;10,"0"&amp;DAY('Table 30'!J23),DAY('Table 30'!J23))</f>
        <v>07</v>
      </c>
      <c r="F776" t="str">
        <f>IF(MONTH('Table 30'!J23)&lt;10,"0"&amp;MONTH('Table 30'!J23),MONTH('Table 30'!J23))</f>
        <v>04</v>
      </c>
      <c r="G776">
        <f>YEAR('Table 30'!J23)</f>
        <v>1987</v>
      </c>
      <c r="H776" t="str">
        <f t="shared" si="64"/>
        <v>1987-04-07</v>
      </c>
      <c r="I776" t="str">
        <f>'Table 30'!B23</f>
        <v>DF</v>
      </c>
      <c r="J776">
        <f t="shared" si="63"/>
        <v>2</v>
      </c>
      <c r="K776">
        <v>30</v>
      </c>
      <c r="L776" t="str">
        <f>VLOOKUP(K776,Seleções!$A$1:$B$33,2,0)</f>
        <v>Uruguay</v>
      </c>
      <c r="N776" t="str">
        <f t="shared" si="65"/>
        <v>INSERT INTO Jogador VALUES(775,22,'CACERES Martin','1987-04-07',2,30);</v>
      </c>
    </row>
    <row r="777" spans="2:14" x14ac:dyDescent="0.3">
      <c r="B777">
        <v>776</v>
      </c>
      <c r="C777" s="13">
        <f>'Table 30'!A24</f>
        <v>23</v>
      </c>
      <c r="D777" t="str">
        <f>'Table 30'!C24</f>
        <v>ROCHET Sergio</v>
      </c>
      <c r="E777">
        <f>IF(DAY('Table 30'!J24)&lt;10,"0"&amp;DAY('Table 30'!J24),DAY('Table 30'!J24))</f>
        <v>23</v>
      </c>
      <c r="F777" t="str">
        <f>IF(MONTH('Table 30'!J24)&lt;10,"0"&amp;MONTH('Table 30'!J24),MONTH('Table 30'!J24))</f>
        <v>03</v>
      </c>
      <c r="G777">
        <f>YEAR('Table 30'!J24)</f>
        <v>1993</v>
      </c>
      <c r="H777" t="str">
        <f t="shared" si="64"/>
        <v>1993-03-23</v>
      </c>
      <c r="I777" t="str">
        <f>'Table 30'!B24</f>
        <v>GK</v>
      </c>
      <c r="J777">
        <f t="shared" si="63"/>
        <v>1</v>
      </c>
      <c r="K777">
        <v>30</v>
      </c>
      <c r="L777" t="str">
        <f>VLOOKUP(K777,Seleções!$A$1:$B$33,2,0)</f>
        <v>Uruguay</v>
      </c>
      <c r="N777" t="str">
        <f t="shared" si="65"/>
        <v>INSERT INTO Jogador VALUES(776,23,'ROCHET Sergio','1993-03-23',1,30);</v>
      </c>
    </row>
    <row r="778" spans="2:14" x14ac:dyDescent="0.3">
      <c r="B778">
        <v>777</v>
      </c>
      <c r="C778" s="13">
        <f>'Table 30'!A25</f>
        <v>24</v>
      </c>
      <c r="D778" t="str">
        <f>'Table 30'!C25</f>
        <v>CANOBBIO Agustin</v>
      </c>
      <c r="E778" t="str">
        <f>IF(DAY('Table 30'!J25)&lt;10,"0"&amp;DAY('Table 30'!J25),DAY('Table 30'!J25))</f>
        <v>01</v>
      </c>
      <c r="F778">
        <f>IF(MONTH('Table 30'!J25)&lt;10,"0"&amp;MONTH('Table 30'!J25),MONTH('Table 30'!J25))</f>
        <v>10</v>
      </c>
      <c r="G778">
        <f>YEAR('Table 30'!J25)</f>
        <v>1998</v>
      </c>
      <c r="H778" t="str">
        <f t="shared" si="64"/>
        <v>1998-10-01</v>
      </c>
      <c r="I778" t="str">
        <f>'Table 30'!B25</f>
        <v>MF</v>
      </c>
      <c r="J778">
        <f t="shared" si="63"/>
        <v>3</v>
      </c>
      <c r="K778">
        <v>30</v>
      </c>
      <c r="L778" t="str">
        <f>VLOOKUP(K778,Seleções!$A$1:$B$33,2,0)</f>
        <v>Uruguay</v>
      </c>
      <c r="N778" t="str">
        <f t="shared" si="65"/>
        <v>INSERT INTO Jogador VALUES(777,24,'CANOBBIO Agustin','1998-10-01',3,30);</v>
      </c>
    </row>
    <row r="779" spans="2:14" x14ac:dyDescent="0.3">
      <c r="B779">
        <v>778</v>
      </c>
      <c r="C779" s="13">
        <f>'Table 30'!A26</f>
        <v>25</v>
      </c>
      <c r="D779" t="str">
        <f>'Table 30'!C26</f>
        <v>UGARTE Manuel</v>
      </c>
      <c r="E779">
        <f>IF(DAY('Table 30'!J26)&lt;10,"0"&amp;DAY('Table 30'!J26),DAY('Table 30'!J26))</f>
        <v>11</v>
      </c>
      <c r="F779" t="str">
        <f>IF(MONTH('Table 30'!J26)&lt;10,"0"&amp;MONTH('Table 30'!J26),MONTH('Table 30'!J26))</f>
        <v>04</v>
      </c>
      <c r="G779">
        <f>YEAR('Table 30'!J26)</f>
        <v>2001</v>
      </c>
      <c r="H779" t="str">
        <f t="shared" si="64"/>
        <v>2001-04-11</v>
      </c>
      <c r="I779" t="str">
        <f>'Table 30'!B26</f>
        <v>MF</v>
      </c>
      <c r="J779">
        <f t="shared" ref="J779:J780" si="66">IF(I779="GK",1,IF(I779="DF",2,IF(I779="MF",3,IF(I779="FW",4,0))))</f>
        <v>3</v>
      </c>
      <c r="K779">
        <v>30</v>
      </c>
      <c r="L779" t="str">
        <f>VLOOKUP(K779,Seleções!$A$1:$B$33,2,0)</f>
        <v>Uruguay</v>
      </c>
      <c r="N779" t="str">
        <f t="shared" si="65"/>
        <v>INSERT INTO Jogador VALUES(778,25,'UGARTE Manuel','2001-04-11',3,30);</v>
      </c>
    </row>
    <row r="780" spans="2:14" x14ac:dyDescent="0.3">
      <c r="B780">
        <v>779</v>
      </c>
      <c r="C780" s="13">
        <f>'Table 30'!A27</f>
        <v>26</v>
      </c>
      <c r="D780" t="str">
        <f>'Table 30'!C27</f>
        <v>RODRIGUEZ Jose Luis</v>
      </c>
      <c r="E780">
        <f>IF(DAY('Table 30'!J27)&lt;10,"0"&amp;DAY('Table 30'!J27),DAY('Table 30'!J27))</f>
        <v>14</v>
      </c>
      <c r="F780" t="str">
        <f>IF(MONTH('Table 30'!J27)&lt;10,"0"&amp;MONTH('Table 30'!J27),MONTH('Table 30'!J27))</f>
        <v>03</v>
      </c>
      <c r="G780">
        <f>YEAR('Table 30'!J27)</f>
        <v>1997</v>
      </c>
      <c r="H780" t="str">
        <f t="shared" si="64"/>
        <v>1997-03-14</v>
      </c>
      <c r="I780" t="str">
        <f>'Table 30'!B27</f>
        <v>DF</v>
      </c>
      <c r="J780">
        <f t="shared" si="66"/>
        <v>2</v>
      </c>
      <c r="K780">
        <v>30</v>
      </c>
      <c r="L780" t="str">
        <f>VLOOKUP(K780,Seleções!$A$1:$B$33,2,0)</f>
        <v>Uruguay</v>
      </c>
      <c r="N780" t="str">
        <f t="shared" si="65"/>
        <v>INSERT INTO Jogador VALUES(779,26,'RODRIGUEZ Jose Luis','1997-03-14',2,30);</v>
      </c>
    </row>
    <row r="781" spans="2:14" x14ac:dyDescent="0.3">
      <c r="B781">
        <v>780</v>
      </c>
      <c r="C781" s="13">
        <f>'Table 31'!A2</f>
        <v>1</v>
      </c>
      <c r="D781" t="str">
        <f>'Table 31'!C2</f>
        <v>TURNER Matt</v>
      </c>
      <c r="E781">
        <f>IF(DAY('Table 31'!H2)&lt;10,"0"&amp;DAY('Table 31'!H2),DAY('Table 31'!H2))</f>
        <v>24</v>
      </c>
      <c r="F781" t="str">
        <f>IF(MONTH('Table 31'!H2)&lt;10,"0"&amp;MONTH('Table 31'!H2),MONTH('Table 31'!H2))</f>
        <v>06</v>
      </c>
      <c r="G781">
        <f>YEAR('Table 31'!H2)</f>
        <v>1994</v>
      </c>
      <c r="H781" t="str">
        <f t="shared" si="64"/>
        <v>1994-06-24</v>
      </c>
      <c r="I781" t="str">
        <f>'Table 31'!B2</f>
        <v>GK</v>
      </c>
      <c r="J781">
        <f t="shared" ref="J781:J807" si="67">IF(I781="GK",1,IF(I781="DF",2,IF(I781="MF",3,IF(I781="FW",4,0))))</f>
        <v>1</v>
      </c>
      <c r="K781">
        <v>31</v>
      </c>
      <c r="L781" t="str">
        <f>VLOOKUP(K781,Seleções!$A$1:$B$33,2,0)</f>
        <v>USA</v>
      </c>
      <c r="N781" t="str">
        <f t="shared" si="65"/>
        <v>INSERT INTO Jogador VALUES(780,1,'TURNER Matt','1994-06-24',1,31);</v>
      </c>
    </row>
    <row r="782" spans="2:14" x14ac:dyDescent="0.3">
      <c r="B782">
        <v>781</v>
      </c>
      <c r="C782" s="13">
        <f>'Table 31'!A3</f>
        <v>2</v>
      </c>
      <c r="D782" t="str">
        <f>'Table 31'!C3</f>
        <v>DEST Sergino</v>
      </c>
      <c r="E782" t="str">
        <f>IF(DAY('Table 31'!H3)&lt;10,"0"&amp;DAY('Table 31'!H3),DAY('Table 31'!H3))</f>
        <v>03</v>
      </c>
      <c r="F782">
        <f>IF(MONTH('Table 31'!H3)&lt;10,"0"&amp;MONTH('Table 31'!H3),MONTH('Table 31'!H3))</f>
        <v>11</v>
      </c>
      <c r="G782">
        <f>YEAR('Table 31'!H3)</f>
        <v>2000</v>
      </c>
      <c r="H782" t="str">
        <f t="shared" si="64"/>
        <v>2000-11-03</v>
      </c>
      <c r="I782" t="str">
        <f>'Table 31'!B3</f>
        <v>DF</v>
      </c>
      <c r="J782">
        <f t="shared" ref="J782:J806" si="68">IF(I782="GK",1,IF(I782="DF",2,IF(I782="MF",3,IF(I782="FW",4,0))))</f>
        <v>2</v>
      </c>
      <c r="K782">
        <v>31</v>
      </c>
      <c r="L782" t="str">
        <f>VLOOKUP(K782,Seleções!$A$1:$B$33,2,0)</f>
        <v>USA</v>
      </c>
      <c r="N782" t="str">
        <f t="shared" si="65"/>
        <v>INSERT INTO Jogador VALUES(781,2,'DEST Sergino','2000-11-03',2,31);</v>
      </c>
    </row>
    <row r="783" spans="2:14" x14ac:dyDescent="0.3">
      <c r="B783">
        <v>782</v>
      </c>
      <c r="C783" s="13">
        <f>'Table 31'!A4</f>
        <v>3</v>
      </c>
      <c r="D783" t="str">
        <f>'Table 31'!C4</f>
        <v>ZIMMERMAN Walker</v>
      </c>
      <c r="E783">
        <f>IF(DAY('Table 31'!H4)&lt;10,"0"&amp;DAY('Table 31'!H4),DAY('Table 31'!H4))</f>
        <v>19</v>
      </c>
      <c r="F783" t="str">
        <f>IF(MONTH('Table 31'!H4)&lt;10,"0"&amp;MONTH('Table 31'!H4),MONTH('Table 31'!H4))</f>
        <v>05</v>
      </c>
      <c r="G783">
        <f>YEAR('Table 31'!H4)</f>
        <v>1993</v>
      </c>
      <c r="H783" t="str">
        <f t="shared" si="64"/>
        <v>1993-05-19</v>
      </c>
      <c r="I783" t="str">
        <f>'Table 31'!B4</f>
        <v>DF</v>
      </c>
      <c r="J783">
        <f t="shared" si="68"/>
        <v>2</v>
      </c>
      <c r="K783">
        <v>31</v>
      </c>
      <c r="L783" t="str">
        <f>VLOOKUP(K783,Seleções!$A$1:$B$33,2,0)</f>
        <v>USA</v>
      </c>
      <c r="N783" t="str">
        <f t="shared" si="65"/>
        <v>INSERT INTO Jogador VALUES(782,3,'ZIMMERMAN Walker','1993-05-19',2,31);</v>
      </c>
    </row>
    <row r="784" spans="2:14" x14ac:dyDescent="0.3">
      <c r="B784">
        <v>783</v>
      </c>
      <c r="C784" s="13">
        <f>'Table 31'!A5</f>
        <v>4</v>
      </c>
      <c r="D784" t="str">
        <f>'Table 31'!C5</f>
        <v>ADAMS Tyler</v>
      </c>
      <c r="E784">
        <f>IF(DAY('Table 31'!H5)&lt;10,"0"&amp;DAY('Table 31'!H5),DAY('Table 31'!H5))</f>
        <v>14</v>
      </c>
      <c r="F784" t="str">
        <f>IF(MONTH('Table 31'!H5)&lt;10,"0"&amp;MONTH('Table 31'!H5),MONTH('Table 31'!H5))</f>
        <v>02</v>
      </c>
      <c r="G784">
        <f>YEAR('Table 31'!H5)</f>
        <v>1999</v>
      </c>
      <c r="H784" t="str">
        <f t="shared" si="64"/>
        <v>1999-02-14</v>
      </c>
      <c r="I784" t="str">
        <f>'Table 31'!B5</f>
        <v>MF</v>
      </c>
      <c r="J784">
        <f t="shared" si="68"/>
        <v>3</v>
      </c>
      <c r="K784">
        <v>31</v>
      </c>
      <c r="L784" t="str">
        <f>VLOOKUP(K784,Seleções!$A$1:$B$33,2,0)</f>
        <v>USA</v>
      </c>
      <c r="N784" t="str">
        <f t="shared" si="65"/>
        <v>INSERT INTO Jogador VALUES(783,4,'ADAMS Tyler','1999-02-14',3,31);</v>
      </c>
    </row>
    <row r="785" spans="2:14" x14ac:dyDescent="0.3">
      <c r="B785">
        <v>784</v>
      </c>
      <c r="C785" s="13">
        <f>'Table 31'!A6</f>
        <v>5</v>
      </c>
      <c r="D785" t="str">
        <f>'Table 31'!C6</f>
        <v>ROBINSON Antonee</v>
      </c>
      <c r="E785" t="str">
        <f>IF(DAY('Table 31'!H6)&lt;10,"0"&amp;DAY('Table 31'!H6),DAY('Table 31'!H6))</f>
        <v>08</v>
      </c>
      <c r="F785" t="str">
        <f>IF(MONTH('Table 31'!H6)&lt;10,"0"&amp;MONTH('Table 31'!H6),MONTH('Table 31'!H6))</f>
        <v>08</v>
      </c>
      <c r="G785">
        <f>YEAR('Table 31'!H6)</f>
        <v>1997</v>
      </c>
      <c r="H785" t="str">
        <f t="shared" si="64"/>
        <v>1997-08-08</v>
      </c>
      <c r="I785" t="str">
        <f>'Table 31'!B6</f>
        <v>DF</v>
      </c>
      <c r="J785">
        <f t="shared" si="68"/>
        <v>2</v>
      </c>
      <c r="K785">
        <v>31</v>
      </c>
      <c r="L785" t="str">
        <f>VLOOKUP(K785,Seleções!$A$1:$B$33,2,0)</f>
        <v>USA</v>
      </c>
      <c r="N785" t="str">
        <f t="shared" si="65"/>
        <v>INSERT INTO Jogador VALUES(784,5,'ROBINSON Antonee','1997-08-08',2,31);</v>
      </c>
    </row>
    <row r="786" spans="2:14" x14ac:dyDescent="0.3">
      <c r="B786">
        <v>785</v>
      </c>
      <c r="C786" s="13">
        <f>'Table 31'!A7</f>
        <v>6</v>
      </c>
      <c r="D786" t="str">
        <f>'Table 31'!C7</f>
        <v>MUSAH Yunus</v>
      </c>
      <c r="E786">
        <f>IF(DAY('Table 31'!H7)&lt;10,"0"&amp;DAY('Table 31'!H7),DAY('Table 31'!H7))</f>
        <v>29</v>
      </c>
      <c r="F786">
        <f>IF(MONTH('Table 31'!H7)&lt;10,"0"&amp;MONTH('Table 31'!H7),MONTH('Table 31'!H7))</f>
        <v>11</v>
      </c>
      <c r="G786">
        <f>YEAR('Table 31'!H7)</f>
        <v>2002</v>
      </c>
      <c r="H786" t="str">
        <f t="shared" si="64"/>
        <v>2002-11-29</v>
      </c>
      <c r="I786" t="str">
        <f>'Table 31'!B7</f>
        <v>MF</v>
      </c>
      <c r="J786">
        <f t="shared" si="68"/>
        <v>3</v>
      </c>
      <c r="K786">
        <v>31</v>
      </c>
      <c r="L786" t="str">
        <f>VLOOKUP(K786,Seleções!$A$1:$B$33,2,0)</f>
        <v>USA</v>
      </c>
      <c r="N786" t="str">
        <f t="shared" si="65"/>
        <v>INSERT INTO Jogador VALUES(785,6,'MUSAH Yunus','2002-11-29',3,31);</v>
      </c>
    </row>
    <row r="787" spans="2:14" x14ac:dyDescent="0.3">
      <c r="B787">
        <v>786</v>
      </c>
      <c r="C787" s="13">
        <f>'Table 31'!A8</f>
        <v>7</v>
      </c>
      <c r="D787" t="str">
        <f>'Table 31'!C8</f>
        <v>REYNA Giovanni</v>
      </c>
      <c r="E787">
        <f>IF(DAY('Table 31'!H8)&lt;10,"0"&amp;DAY('Table 31'!H8),DAY('Table 31'!H8))</f>
        <v>13</v>
      </c>
      <c r="F787">
        <f>IF(MONTH('Table 31'!H8)&lt;10,"0"&amp;MONTH('Table 31'!H8),MONTH('Table 31'!H8))</f>
        <v>11</v>
      </c>
      <c r="G787">
        <f>YEAR('Table 31'!H8)</f>
        <v>2002</v>
      </c>
      <c r="H787" t="str">
        <f t="shared" si="64"/>
        <v>2002-11-13</v>
      </c>
      <c r="I787" t="str">
        <f>'Table 31'!B8</f>
        <v>FW</v>
      </c>
      <c r="J787">
        <f t="shared" si="68"/>
        <v>4</v>
      </c>
      <c r="K787">
        <v>31</v>
      </c>
      <c r="L787" t="str">
        <f>VLOOKUP(K787,Seleções!$A$1:$B$33,2,0)</f>
        <v>USA</v>
      </c>
      <c r="N787" t="str">
        <f t="shared" si="65"/>
        <v>INSERT INTO Jogador VALUES(786,7,'REYNA Giovanni','2002-11-13',4,31);</v>
      </c>
    </row>
    <row r="788" spans="2:14" x14ac:dyDescent="0.3">
      <c r="B788">
        <v>787</v>
      </c>
      <c r="C788" s="13">
        <f>'Table 31'!A9</f>
        <v>8</v>
      </c>
      <c r="D788" t="str">
        <f>'Table 31'!C9</f>
        <v>McKENNIE Weston</v>
      </c>
      <c r="E788">
        <f>IF(DAY('Table 31'!H9)&lt;10,"0"&amp;DAY('Table 31'!H9),DAY('Table 31'!H9))</f>
        <v>28</v>
      </c>
      <c r="F788" t="str">
        <f>IF(MONTH('Table 31'!H9)&lt;10,"0"&amp;MONTH('Table 31'!H9),MONTH('Table 31'!H9))</f>
        <v>08</v>
      </c>
      <c r="G788">
        <f>YEAR('Table 31'!H9)</f>
        <v>1998</v>
      </c>
      <c r="H788" t="str">
        <f t="shared" si="64"/>
        <v>1998-08-28</v>
      </c>
      <c r="I788" t="str">
        <f>'Table 31'!B9</f>
        <v>MF</v>
      </c>
      <c r="J788">
        <f t="shared" si="68"/>
        <v>3</v>
      </c>
      <c r="K788">
        <v>31</v>
      </c>
      <c r="L788" t="str">
        <f>VLOOKUP(K788,Seleções!$A$1:$B$33,2,0)</f>
        <v>USA</v>
      </c>
      <c r="N788" t="str">
        <f t="shared" si="65"/>
        <v>INSERT INTO Jogador VALUES(787,8,'McKENNIE Weston','1998-08-28',3,31);</v>
      </c>
    </row>
    <row r="789" spans="2:14" x14ac:dyDescent="0.3">
      <c r="B789">
        <v>788</v>
      </c>
      <c r="C789" s="13">
        <f>'Table 31'!A10</f>
        <v>9</v>
      </c>
      <c r="D789" t="str">
        <f>'Table 31'!C10</f>
        <v>FERREIRA Jesus</v>
      </c>
      <c r="E789">
        <f>IF(DAY('Table 31'!H10)&lt;10,"0"&amp;DAY('Table 31'!H10),DAY('Table 31'!H10))</f>
        <v>24</v>
      </c>
      <c r="F789">
        <f>IF(MONTH('Table 31'!H10)&lt;10,"0"&amp;MONTH('Table 31'!H10),MONTH('Table 31'!H10))</f>
        <v>12</v>
      </c>
      <c r="G789">
        <f>YEAR('Table 31'!H10)</f>
        <v>2000</v>
      </c>
      <c r="H789" t="str">
        <f t="shared" si="64"/>
        <v>2000-12-24</v>
      </c>
      <c r="I789" t="str">
        <f>'Table 31'!B10</f>
        <v>FW</v>
      </c>
      <c r="J789">
        <f t="shared" si="68"/>
        <v>4</v>
      </c>
      <c r="K789">
        <v>31</v>
      </c>
      <c r="L789" t="str">
        <f>VLOOKUP(K789,Seleções!$A$1:$B$33,2,0)</f>
        <v>USA</v>
      </c>
      <c r="N789" t="str">
        <f t="shared" si="65"/>
        <v>INSERT INTO Jogador VALUES(788,9,'FERREIRA Jesus','2000-12-24',4,31);</v>
      </c>
    </row>
    <row r="790" spans="2:14" x14ac:dyDescent="0.3">
      <c r="B790">
        <v>789</v>
      </c>
      <c r="C790" s="13">
        <f>'Table 31'!A11</f>
        <v>10</v>
      </c>
      <c r="D790" t="str">
        <f>'Table 31'!C11</f>
        <v>PULISIC Christian</v>
      </c>
      <c r="E790">
        <f>IF(DAY('Table 31'!H11)&lt;10,"0"&amp;DAY('Table 31'!H11),DAY('Table 31'!H11))</f>
        <v>18</v>
      </c>
      <c r="F790" t="str">
        <f>IF(MONTH('Table 31'!H11)&lt;10,"0"&amp;MONTH('Table 31'!H11),MONTH('Table 31'!H11))</f>
        <v>09</v>
      </c>
      <c r="G790">
        <f>YEAR('Table 31'!H11)</f>
        <v>1998</v>
      </c>
      <c r="H790" t="str">
        <f t="shared" si="64"/>
        <v>1998-09-18</v>
      </c>
      <c r="I790" t="str">
        <f>'Table 31'!B11</f>
        <v>FW</v>
      </c>
      <c r="J790">
        <f t="shared" si="68"/>
        <v>4</v>
      </c>
      <c r="K790">
        <v>31</v>
      </c>
      <c r="L790" t="str">
        <f>VLOOKUP(K790,Seleções!$A$1:$B$33,2,0)</f>
        <v>USA</v>
      </c>
      <c r="N790" t="str">
        <f t="shared" si="65"/>
        <v>INSERT INTO Jogador VALUES(789,10,'PULISIC Christian','1998-09-18',4,31);</v>
      </c>
    </row>
    <row r="791" spans="2:14" x14ac:dyDescent="0.3">
      <c r="B791">
        <v>790</v>
      </c>
      <c r="C791" s="13">
        <f>'Table 31'!A12</f>
        <v>11</v>
      </c>
      <c r="D791" t="str">
        <f>'Table 31'!C12</f>
        <v>AARONSON Brenden</v>
      </c>
      <c r="E791">
        <f>IF(DAY('Table 31'!H12)&lt;10,"0"&amp;DAY('Table 31'!H12),DAY('Table 31'!H12))</f>
        <v>22</v>
      </c>
      <c r="F791">
        <f>IF(MONTH('Table 31'!H12)&lt;10,"0"&amp;MONTH('Table 31'!H12),MONTH('Table 31'!H12))</f>
        <v>10</v>
      </c>
      <c r="G791">
        <f>YEAR('Table 31'!H12)</f>
        <v>2000</v>
      </c>
      <c r="H791" t="str">
        <f t="shared" si="64"/>
        <v>2000-10-22</v>
      </c>
      <c r="I791" t="str">
        <f>'Table 31'!B12</f>
        <v>FW</v>
      </c>
      <c r="J791">
        <f t="shared" si="68"/>
        <v>4</v>
      </c>
      <c r="K791">
        <v>31</v>
      </c>
      <c r="L791" t="str">
        <f>VLOOKUP(K791,Seleções!$A$1:$B$33,2,0)</f>
        <v>USA</v>
      </c>
      <c r="N791" t="str">
        <f t="shared" si="65"/>
        <v>INSERT INTO Jogador VALUES(790,11,'AARONSON Brenden','2000-10-22',4,31);</v>
      </c>
    </row>
    <row r="792" spans="2:14" x14ac:dyDescent="0.3">
      <c r="B792">
        <v>791</v>
      </c>
      <c r="C792" s="13">
        <f>'Table 31'!A13</f>
        <v>12</v>
      </c>
      <c r="D792" t="str">
        <f>'Table 31'!C13</f>
        <v>HORVATH Ethan</v>
      </c>
      <c r="E792" t="str">
        <f>IF(DAY('Table 31'!H13)&lt;10,"0"&amp;DAY('Table 31'!H13),DAY('Table 31'!H13))</f>
        <v>09</v>
      </c>
      <c r="F792" t="str">
        <f>IF(MONTH('Table 31'!H13)&lt;10,"0"&amp;MONTH('Table 31'!H13),MONTH('Table 31'!H13))</f>
        <v>06</v>
      </c>
      <c r="G792">
        <f>YEAR('Table 31'!H13)</f>
        <v>1995</v>
      </c>
      <c r="H792" t="str">
        <f t="shared" si="64"/>
        <v>1995-06-09</v>
      </c>
      <c r="I792" t="str">
        <f>'Table 31'!B13</f>
        <v>GK</v>
      </c>
      <c r="J792">
        <f t="shared" si="68"/>
        <v>1</v>
      </c>
      <c r="K792">
        <v>31</v>
      </c>
      <c r="L792" t="str">
        <f>VLOOKUP(K792,Seleções!$A$1:$B$33,2,0)</f>
        <v>USA</v>
      </c>
      <c r="N792" t="str">
        <f t="shared" si="65"/>
        <v>INSERT INTO Jogador VALUES(791,12,'HORVATH Ethan','1995-06-09',1,31);</v>
      </c>
    </row>
    <row r="793" spans="2:14" x14ac:dyDescent="0.3">
      <c r="B793">
        <v>792</v>
      </c>
      <c r="C793" s="13">
        <f>'Table 31'!A14</f>
        <v>13</v>
      </c>
      <c r="D793" t="str">
        <f>'Table 31'!C14</f>
        <v>REAM Tim</v>
      </c>
      <c r="E793" t="str">
        <f>IF(DAY('Table 31'!H14)&lt;10,"0"&amp;DAY('Table 31'!H14),DAY('Table 31'!H14))</f>
        <v>05</v>
      </c>
      <c r="F793">
        <f>IF(MONTH('Table 31'!H14)&lt;10,"0"&amp;MONTH('Table 31'!H14),MONTH('Table 31'!H14))</f>
        <v>10</v>
      </c>
      <c r="G793">
        <f>YEAR('Table 31'!H14)</f>
        <v>1987</v>
      </c>
      <c r="H793" t="str">
        <f t="shared" si="64"/>
        <v>1987-10-05</v>
      </c>
      <c r="I793" t="str">
        <f>'Table 31'!B14</f>
        <v>DF</v>
      </c>
      <c r="J793">
        <f t="shared" si="68"/>
        <v>2</v>
      </c>
      <c r="K793">
        <v>31</v>
      </c>
      <c r="L793" t="str">
        <f>VLOOKUP(K793,Seleções!$A$1:$B$33,2,0)</f>
        <v>USA</v>
      </c>
      <c r="N793" t="str">
        <f t="shared" si="65"/>
        <v>INSERT INTO Jogador VALUES(792,13,'REAM Tim','1987-10-05',2,31);</v>
      </c>
    </row>
    <row r="794" spans="2:14" x14ac:dyDescent="0.3">
      <c r="B794">
        <v>793</v>
      </c>
      <c r="C794" s="13">
        <f>'Table 31'!A15</f>
        <v>14</v>
      </c>
      <c r="D794" t="str">
        <f>'Table 31'!C15</f>
        <v>DE LA TORRE Luca</v>
      </c>
      <c r="E794">
        <f>IF(DAY('Table 31'!H15)&lt;10,"0"&amp;DAY('Table 31'!H15),DAY('Table 31'!H15))</f>
        <v>23</v>
      </c>
      <c r="F794" t="str">
        <f>IF(MONTH('Table 31'!H15)&lt;10,"0"&amp;MONTH('Table 31'!H15),MONTH('Table 31'!H15))</f>
        <v>05</v>
      </c>
      <c r="G794">
        <f>YEAR('Table 31'!H15)</f>
        <v>1998</v>
      </c>
      <c r="H794" t="str">
        <f t="shared" si="64"/>
        <v>1998-05-23</v>
      </c>
      <c r="I794" t="str">
        <f>'Table 31'!B15</f>
        <v>MF</v>
      </c>
      <c r="J794">
        <f t="shared" si="68"/>
        <v>3</v>
      </c>
      <c r="K794">
        <v>31</v>
      </c>
      <c r="L794" t="str">
        <f>VLOOKUP(K794,Seleções!$A$1:$B$33,2,0)</f>
        <v>USA</v>
      </c>
      <c r="N794" t="str">
        <f t="shared" si="65"/>
        <v>INSERT INTO Jogador VALUES(793,14,'DE LA TORRE Luca','1998-05-23',3,31);</v>
      </c>
    </row>
    <row r="795" spans="2:14" x14ac:dyDescent="0.3">
      <c r="B795">
        <v>794</v>
      </c>
      <c r="C795" s="13">
        <f>'Table 31'!A16</f>
        <v>15</v>
      </c>
      <c r="D795" t="str">
        <f>'Table 31'!C16</f>
        <v>LONG Aaron</v>
      </c>
      <c r="E795">
        <f>IF(DAY('Table 31'!H16)&lt;10,"0"&amp;DAY('Table 31'!H16),DAY('Table 31'!H16))</f>
        <v>12</v>
      </c>
      <c r="F795">
        <f>IF(MONTH('Table 31'!H16)&lt;10,"0"&amp;MONTH('Table 31'!H16),MONTH('Table 31'!H16))</f>
        <v>10</v>
      </c>
      <c r="G795">
        <f>YEAR('Table 31'!H16)</f>
        <v>1992</v>
      </c>
      <c r="H795" t="str">
        <f t="shared" si="64"/>
        <v>1992-10-12</v>
      </c>
      <c r="I795" t="str">
        <f>'Table 31'!B16</f>
        <v>DF</v>
      </c>
      <c r="J795">
        <f t="shared" si="68"/>
        <v>2</v>
      </c>
      <c r="K795">
        <v>31</v>
      </c>
      <c r="L795" t="str">
        <f>VLOOKUP(K795,Seleções!$A$1:$B$33,2,0)</f>
        <v>USA</v>
      </c>
      <c r="N795" t="str">
        <f t="shared" si="65"/>
        <v>INSERT INTO Jogador VALUES(794,15,'LONG Aaron','1992-10-12',2,31);</v>
      </c>
    </row>
    <row r="796" spans="2:14" x14ac:dyDescent="0.3">
      <c r="B796">
        <v>795</v>
      </c>
      <c r="C796" s="13">
        <f>'Table 31'!A17</f>
        <v>16</v>
      </c>
      <c r="D796" t="str">
        <f>'Table 31'!C17</f>
        <v>MORRIS Jordan</v>
      </c>
      <c r="E796">
        <f>IF(DAY('Table 31'!H17)&lt;10,"0"&amp;DAY('Table 31'!H17),DAY('Table 31'!H17))</f>
        <v>26</v>
      </c>
      <c r="F796">
        <f>IF(MONTH('Table 31'!H17)&lt;10,"0"&amp;MONTH('Table 31'!H17),MONTH('Table 31'!H17))</f>
        <v>10</v>
      </c>
      <c r="G796">
        <f>YEAR('Table 31'!H17)</f>
        <v>1994</v>
      </c>
      <c r="H796" t="str">
        <f t="shared" si="64"/>
        <v>1994-10-26</v>
      </c>
      <c r="I796" t="str">
        <f>'Table 31'!B17</f>
        <v>FW</v>
      </c>
      <c r="J796">
        <f t="shared" si="68"/>
        <v>4</v>
      </c>
      <c r="K796">
        <v>31</v>
      </c>
      <c r="L796" t="str">
        <f>VLOOKUP(K796,Seleções!$A$1:$B$33,2,0)</f>
        <v>USA</v>
      </c>
      <c r="N796" t="str">
        <f t="shared" si="65"/>
        <v>INSERT INTO Jogador VALUES(795,16,'MORRIS Jordan','1994-10-26',4,31);</v>
      </c>
    </row>
    <row r="797" spans="2:14" x14ac:dyDescent="0.3">
      <c r="B797">
        <v>796</v>
      </c>
      <c r="C797" s="13">
        <f>'Table 31'!A18</f>
        <v>17</v>
      </c>
      <c r="D797" t="str">
        <f>'Table 31'!C18</f>
        <v>ROLDAN Cristian</v>
      </c>
      <c r="E797" t="str">
        <f>IF(DAY('Table 31'!H18)&lt;10,"0"&amp;DAY('Table 31'!H18),DAY('Table 31'!H18))</f>
        <v>03</v>
      </c>
      <c r="F797" t="str">
        <f>IF(MONTH('Table 31'!H18)&lt;10,"0"&amp;MONTH('Table 31'!H18),MONTH('Table 31'!H18))</f>
        <v>06</v>
      </c>
      <c r="G797">
        <f>YEAR('Table 31'!H18)</f>
        <v>1995</v>
      </c>
      <c r="H797" t="str">
        <f t="shared" si="64"/>
        <v>1995-06-03</v>
      </c>
      <c r="I797" t="str">
        <f>'Table 31'!B18</f>
        <v>MF</v>
      </c>
      <c r="J797">
        <f t="shared" si="68"/>
        <v>3</v>
      </c>
      <c r="K797">
        <v>31</v>
      </c>
      <c r="L797" t="str">
        <f>VLOOKUP(K797,Seleções!$A$1:$B$33,2,0)</f>
        <v>USA</v>
      </c>
      <c r="N797" t="str">
        <f t="shared" si="65"/>
        <v>INSERT INTO Jogador VALUES(796,17,'ROLDAN Cristian','1995-06-03',3,31);</v>
      </c>
    </row>
    <row r="798" spans="2:14" x14ac:dyDescent="0.3">
      <c r="B798">
        <v>797</v>
      </c>
      <c r="C798" s="13">
        <f>'Table 31'!A19</f>
        <v>18</v>
      </c>
      <c r="D798" t="str">
        <f>'Table 31'!C19</f>
        <v>MOORE Shaq</v>
      </c>
      <c r="E798" t="str">
        <f>IF(DAY('Table 31'!H19)&lt;10,"0"&amp;DAY('Table 31'!H19),DAY('Table 31'!H19))</f>
        <v>02</v>
      </c>
      <c r="F798">
        <f>IF(MONTH('Table 31'!H19)&lt;10,"0"&amp;MONTH('Table 31'!H19),MONTH('Table 31'!H19))</f>
        <v>11</v>
      </c>
      <c r="G798">
        <f>YEAR('Table 31'!H19)</f>
        <v>1996</v>
      </c>
      <c r="H798" t="str">
        <f t="shared" si="64"/>
        <v>1996-11-02</v>
      </c>
      <c r="I798" t="str">
        <f>'Table 31'!B19</f>
        <v>DF</v>
      </c>
      <c r="J798">
        <f t="shared" si="68"/>
        <v>2</v>
      </c>
      <c r="K798">
        <v>31</v>
      </c>
      <c r="L798" t="str">
        <f>VLOOKUP(K798,Seleções!$A$1:$B$33,2,0)</f>
        <v>USA</v>
      </c>
      <c r="N798" t="str">
        <f t="shared" si="65"/>
        <v>INSERT INTO Jogador VALUES(797,18,'MOORE Shaq','1996-11-02',2,31);</v>
      </c>
    </row>
    <row r="799" spans="2:14" x14ac:dyDescent="0.3">
      <c r="B799">
        <v>798</v>
      </c>
      <c r="C799" s="13">
        <f>'Table 31'!A20</f>
        <v>19</v>
      </c>
      <c r="D799" t="str">
        <f>'Table 31'!C20</f>
        <v>WRIGHT Haji</v>
      </c>
      <c r="E799">
        <f>IF(DAY('Table 31'!H20)&lt;10,"0"&amp;DAY('Table 31'!H20),DAY('Table 31'!H20))</f>
        <v>27</v>
      </c>
      <c r="F799" t="str">
        <f>IF(MONTH('Table 31'!H20)&lt;10,"0"&amp;MONTH('Table 31'!H20),MONTH('Table 31'!H20))</f>
        <v>03</v>
      </c>
      <c r="G799">
        <f>YEAR('Table 31'!H20)</f>
        <v>1998</v>
      </c>
      <c r="H799" t="str">
        <f t="shared" si="64"/>
        <v>1998-03-27</v>
      </c>
      <c r="I799" t="str">
        <f>'Table 31'!B20</f>
        <v>FW</v>
      </c>
      <c r="J799">
        <f t="shared" si="68"/>
        <v>4</v>
      </c>
      <c r="K799">
        <v>31</v>
      </c>
      <c r="L799" t="str">
        <f>VLOOKUP(K799,Seleções!$A$1:$B$33,2,0)</f>
        <v>USA</v>
      </c>
      <c r="N799" t="str">
        <f t="shared" si="65"/>
        <v>INSERT INTO Jogador VALUES(798,19,'WRIGHT Haji','1998-03-27',4,31);</v>
      </c>
    </row>
    <row r="800" spans="2:14" x14ac:dyDescent="0.3">
      <c r="B800">
        <v>799</v>
      </c>
      <c r="C800" s="13">
        <f>'Table 31'!A21</f>
        <v>20</v>
      </c>
      <c r="D800" t="str">
        <f>'Table 31'!C21</f>
        <v>CARTER-VICKERS Cameron</v>
      </c>
      <c r="E800">
        <f>IF(DAY('Table 31'!H21)&lt;10,"0"&amp;DAY('Table 31'!H21),DAY('Table 31'!H21))</f>
        <v>31</v>
      </c>
      <c r="F800">
        <f>IF(MONTH('Table 31'!H21)&lt;10,"0"&amp;MONTH('Table 31'!H21),MONTH('Table 31'!H21))</f>
        <v>12</v>
      </c>
      <c r="G800">
        <f>YEAR('Table 31'!H21)</f>
        <v>1997</v>
      </c>
      <c r="H800" t="str">
        <f t="shared" si="64"/>
        <v>1997-12-31</v>
      </c>
      <c r="I800" t="str">
        <f>'Table 31'!B21</f>
        <v>DF</v>
      </c>
      <c r="J800">
        <f t="shared" si="68"/>
        <v>2</v>
      </c>
      <c r="K800">
        <v>31</v>
      </c>
      <c r="L800" t="str">
        <f>VLOOKUP(K800,Seleções!$A$1:$B$33,2,0)</f>
        <v>USA</v>
      </c>
      <c r="N800" t="str">
        <f t="shared" si="65"/>
        <v>INSERT INTO Jogador VALUES(799,20,'CARTER-VICKERS Cameron','1997-12-31',2,31);</v>
      </c>
    </row>
    <row r="801" spans="2:14" x14ac:dyDescent="0.3">
      <c r="B801">
        <v>800</v>
      </c>
      <c r="C801" s="13">
        <f>'Table 31'!A22</f>
        <v>21</v>
      </c>
      <c r="D801" t="str">
        <f>'Table 31'!C22</f>
        <v>WEAH Timothy</v>
      </c>
      <c r="E801">
        <f>IF(DAY('Table 31'!H22)&lt;10,"0"&amp;DAY('Table 31'!H22),DAY('Table 31'!H22))</f>
        <v>22</v>
      </c>
      <c r="F801" t="str">
        <f>IF(MONTH('Table 31'!H22)&lt;10,"0"&amp;MONTH('Table 31'!H22),MONTH('Table 31'!H22))</f>
        <v>02</v>
      </c>
      <c r="G801">
        <f>YEAR('Table 31'!H22)</f>
        <v>2000</v>
      </c>
      <c r="H801" t="str">
        <f t="shared" si="64"/>
        <v>2000-02-22</v>
      </c>
      <c r="I801" t="str">
        <f>'Table 31'!B22</f>
        <v>FW</v>
      </c>
      <c r="J801">
        <f t="shared" si="68"/>
        <v>4</v>
      </c>
      <c r="K801">
        <v>31</v>
      </c>
      <c r="L801" t="str">
        <f>VLOOKUP(K801,Seleções!$A$1:$B$33,2,0)</f>
        <v>USA</v>
      </c>
      <c r="N801" t="str">
        <f t="shared" si="65"/>
        <v>INSERT INTO Jogador VALUES(800,21,'WEAH Timothy','2000-02-22',4,31);</v>
      </c>
    </row>
    <row r="802" spans="2:14" x14ac:dyDescent="0.3">
      <c r="B802">
        <v>801</v>
      </c>
      <c r="C802" s="13">
        <f>'Table 31'!A23</f>
        <v>22</v>
      </c>
      <c r="D802" t="str">
        <f>'Table 31'!C23</f>
        <v>YEDLIN DeAndre</v>
      </c>
      <c r="E802" t="str">
        <f>IF(DAY('Table 31'!H23)&lt;10,"0"&amp;DAY('Table 31'!H23),DAY('Table 31'!H23))</f>
        <v>09</v>
      </c>
      <c r="F802" t="str">
        <f>IF(MONTH('Table 31'!H23)&lt;10,"0"&amp;MONTH('Table 31'!H23),MONTH('Table 31'!H23))</f>
        <v>07</v>
      </c>
      <c r="G802">
        <f>YEAR('Table 31'!H23)</f>
        <v>1993</v>
      </c>
      <c r="H802" t="str">
        <f t="shared" si="64"/>
        <v>1993-07-09</v>
      </c>
      <c r="I802" t="str">
        <f>'Table 31'!B23</f>
        <v>DF</v>
      </c>
      <c r="J802">
        <f t="shared" si="68"/>
        <v>2</v>
      </c>
      <c r="K802">
        <v>31</v>
      </c>
      <c r="L802" t="str">
        <f>VLOOKUP(K802,Seleções!$A$1:$B$33,2,0)</f>
        <v>USA</v>
      </c>
      <c r="N802" t="str">
        <f t="shared" si="65"/>
        <v>INSERT INTO Jogador VALUES(801,22,'YEDLIN DeAndre','1993-07-09',2,31);</v>
      </c>
    </row>
    <row r="803" spans="2:14" x14ac:dyDescent="0.3">
      <c r="B803">
        <v>802</v>
      </c>
      <c r="C803" s="13">
        <f>'Table 31'!A24</f>
        <v>23</v>
      </c>
      <c r="D803" t="str">
        <f>'Table 31'!C24</f>
        <v>ACOSTA Kellyn</v>
      </c>
      <c r="E803">
        <f>IF(DAY('Table 31'!H24)&lt;10,"0"&amp;DAY('Table 31'!H24),DAY('Table 31'!H24))</f>
        <v>24</v>
      </c>
      <c r="F803" t="str">
        <f>IF(MONTH('Table 31'!H24)&lt;10,"0"&amp;MONTH('Table 31'!H24),MONTH('Table 31'!H24))</f>
        <v>07</v>
      </c>
      <c r="G803">
        <f>YEAR('Table 31'!H24)</f>
        <v>1995</v>
      </c>
      <c r="H803" t="str">
        <f t="shared" si="64"/>
        <v>1995-07-24</v>
      </c>
      <c r="I803" t="str">
        <f>'Table 31'!B24</f>
        <v>MF</v>
      </c>
      <c r="J803">
        <f t="shared" si="68"/>
        <v>3</v>
      </c>
      <c r="K803">
        <v>31</v>
      </c>
      <c r="L803" t="str">
        <f>VLOOKUP(K803,Seleções!$A$1:$B$33,2,0)</f>
        <v>USA</v>
      </c>
      <c r="N803" t="str">
        <f t="shared" si="65"/>
        <v>INSERT INTO Jogador VALUES(802,23,'ACOSTA Kellyn','1995-07-24',3,31);</v>
      </c>
    </row>
    <row r="804" spans="2:14" x14ac:dyDescent="0.3">
      <c r="B804">
        <v>803</v>
      </c>
      <c r="C804" s="13">
        <f>'Table 31'!A25</f>
        <v>24</v>
      </c>
      <c r="D804" t="str">
        <f>'Table 31'!C25</f>
        <v>SARGENT Josh</v>
      </c>
      <c r="E804">
        <f>IF(DAY('Table 31'!H25)&lt;10,"0"&amp;DAY('Table 31'!H25),DAY('Table 31'!H25))</f>
        <v>20</v>
      </c>
      <c r="F804" t="str">
        <f>IF(MONTH('Table 31'!H25)&lt;10,"0"&amp;MONTH('Table 31'!H25),MONTH('Table 31'!H25))</f>
        <v>02</v>
      </c>
      <c r="G804">
        <f>YEAR('Table 31'!H25)</f>
        <v>2000</v>
      </c>
      <c r="H804" t="str">
        <f t="shared" si="64"/>
        <v>2000-02-20</v>
      </c>
      <c r="I804" t="str">
        <f>'Table 31'!B25</f>
        <v>FW</v>
      </c>
      <c r="J804">
        <f t="shared" si="68"/>
        <v>4</v>
      </c>
      <c r="K804">
        <v>31</v>
      </c>
      <c r="L804" t="str">
        <f>VLOOKUP(K804,Seleções!$A$1:$B$33,2,0)</f>
        <v>USA</v>
      </c>
      <c r="N804" t="str">
        <f t="shared" si="65"/>
        <v>INSERT INTO Jogador VALUES(803,24,'SARGENT Josh','2000-02-20',4,31);</v>
      </c>
    </row>
    <row r="805" spans="2:14" x14ac:dyDescent="0.3">
      <c r="B805">
        <v>804</v>
      </c>
      <c r="C805" s="13">
        <f>'Table 31'!A26</f>
        <v>25</v>
      </c>
      <c r="D805" t="str">
        <f>'Table 31'!C26</f>
        <v>JOHNSON Sean</v>
      </c>
      <c r="E805">
        <f>IF(DAY('Table 31'!H26)&lt;10,"0"&amp;DAY('Table 31'!H26),DAY('Table 31'!H26))</f>
        <v>31</v>
      </c>
      <c r="F805" t="str">
        <f>IF(MONTH('Table 31'!H26)&lt;10,"0"&amp;MONTH('Table 31'!H26),MONTH('Table 31'!H26))</f>
        <v>05</v>
      </c>
      <c r="G805">
        <f>YEAR('Table 31'!H26)</f>
        <v>1989</v>
      </c>
      <c r="H805" t="str">
        <f t="shared" si="64"/>
        <v>1989-05-31</v>
      </c>
      <c r="I805" t="str">
        <f>'Table 31'!B26</f>
        <v>GK</v>
      </c>
      <c r="J805">
        <f t="shared" si="68"/>
        <v>1</v>
      </c>
      <c r="K805">
        <v>31</v>
      </c>
      <c r="L805" t="str">
        <f>VLOOKUP(K805,Seleções!$A$1:$B$33,2,0)</f>
        <v>USA</v>
      </c>
      <c r="N805" t="str">
        <f t="shared" si="65"/>
        <v>INSERT INTO Jogador VALUES(804,25,'JOHNSON Sean','1989-05-31',1,31);</v>
      </c>
    </row>
    <row r="806" spans="2:14" x14ac:dyDescent="0.3">
      <c r="B806">
        <v>805</v>
      </c>
      <c r="C806" s="13">
        <f>'Table 31'!A27</f>
        <v>26</v>
      </c>
      <c r="D806" t="str">
        <f>'Table 31'!C27</f>
        <v>SCALLY Joe</v>
      </c>
      <c r="E806">
        <f>IF(DAY('Table 31'!H27)&lt;10,"0"&amp;DAY('Table 31'!H27),DAY('Table 31'!H27))</f>
        <v>31</v>
      </c>
      <c r="F806">
        <f>IF(MONTH('Table 31'!H27)&lt;10,"0"&amp;MONTH('Table 31'!H27),MONTH('Table 31'!H27))</f>
        <v>12</v>
      </c>
      <c r="G806">
        <f>YEAR('Table 31'!H27)</f>
        <v>2002</v>
      </c>
      <c r="H806" t="str">
        <f t="shared" si="64"/>
        <v>2002-12-31</v>
      </c>
      <c r="I806" t="str">
        <f>'Table 31'!B27</f>
        <v>DF</v>
      </c>
      <c r="J806">
        <f t="shared" si="68"/>
        <v>2</v>
      </c>
      <c r="K806">
        <v>31</v>
      </c>
      <c r="L806" t="str">
        <f>VLOOKUP(K806,Seleções!$A$1:$B$33,2,0)</f>
        <v>USA</v>
      </c>
      <c r="N806" t="str">
        <f t="shared" si="65"/>
        <v>INSERT INTO Jogador VALUES(805,26,'SCALLY Joe','2002-12-31',2,31);</v>
      </c>
    </row>
    <row r="807" spans="2:14" x14ac:dyDescent="0.3">
      <c r="B807">
        <v>806</v>
      </c>
      <c r="C807" s="13">
        <f>'Table 32'!A2</f>
        <v>1</v>
      </c>
      <c r="D807" t="str">
        <f>'Table 32'!C2</f>
        <v>HENNESSEY Wayne</v>
      </c>
      <c r="E807">
        <f>IF(DAY('Table 32'!I2)&lt;10,"0"&amp;DAY('Table 32'!I2),DAY('Table 32'!I2))</f>
        <v>24</v>
      </c>
      <c r="F807" t="str">
        <f>IF(MONTH('Table 32'!I2)&lt;10,"0"&amp;MONTH('Table 32'!I2),MONTH('Table 32'!I2))</f>
        <v>01</v>
      </c>
      <c r="G807">
        <f>YEAR('Table 32'!I2)</f>
        <v>1987</v>
      </c>
      <c r="H807" t="str">
        <f t="shared" si="64"/>
        <v>1987-01-24</v>
      </c>
      <c r="I807" t="str">
        <f>'Table 32'!B2</f>
        <v>GK</v>
      </c>
      <c r="J807">
        <f t="shared" si="67"/>
        <v>1</v>
      </c>
      <c r="K807">
        <v>32</v>
      </c>
      <c r="L807" t="str">
        <f>VLOOKUP(K807,Seleções!$A$1:$B$33,2,0)</f>
        <v>Wales</v>
      </c>
      <c r="N807" t="str">
        <f t="shared" si="65"/>
        <v>INSERT INTO Jogador VALUES(806,1,'HENNESSEY Wayne','1987-01-24',1,32);</v>
      </c>
    </row>
    <row r="808" spans="2:14" x14ac:dyDescent="0.3">
      <c r="B808">
        <v>807</v>
      </c>
      <c r="C808" s="13">
        <f>'Table 32'!A3</f>
        <v>2</v>
      </c>
      <c r="D808" t="str">
        <f>'Table 32'!C3</f>
        <v>GUNTER Chris</v>
      </c>
      <c r="E808">
        <f>IF(DAY('Table 32'!I3)&lt;10,"0"&amp;DAY('Table 32'!I3),DAY('Table 32'!I3))</f>
        <v>21</v>
      </c>
      <c r="F808" t="str">
        <f>IF(MONTH('Table 32'!I3)&lt;10,"0"&amp;MONTH('Table 32'!I3),MONTH('Table 32'!I3))</f>
        <v>07</v>
      </c>
      <c r="G808">
        <f>YEAR('Table 32'!I3)</f>
        <v>1989</v>
      </c>
      <c r="H808" t="str">
        <f t="shared" si="64"/>
        <v>1989-07-21</v>
      </c>
      <c r="I808" t="str">
        <f>'Table 32'!B3</f>
        <v>DF</v>
      </c>
      <c r="J808">
        <f t="shared" ref="J808:J828" si="69">IF(I808="GK",1,IF(I808="DF",2,IF(I808="MF",3,IF(I808="FW",4,0))))</f>
        <v>2</v>
      </c>
      <c r="K808">
        <v>32</v>
      </c>
      <c r="L808" t="str">
        <f>VLOOKUP(K808,Seleções!$A$1:$B$33,2,0)</f>
        <v>Wales</v>
      </c>
      <c r="N808" t="str">
        <f t="shared" si="65"/>
        <v>INSERT INTO Jogador VALUES(807,2,'GUNTER Chris','1989-07-21',2,32);</v>
      </c>
    </row>
    <row r="809" spans="2:14" x14ac:dyDescent="0.3">
      <c r="B809">
        <v>808</v>
      </c>
      <c r="C809" s="13">
        <f>'Table 32'!A4</f>
        <v>3</v>
      </c>
      <c r="D809" t="str">
        <f>'Table 32'!C4</f>
        <v>WILLIAMS Neco</v>
      </c>
      <c r="E809">
        <f>IF(DAY('Table 32'!I4)&lt;10,"0"&amp;DAY('Table 32'!I4),DAY('Table 32'!I4))</f>
        <v>13</v>
      </c>
      <c r="F809" t="str">
        <f>IF(MONTH('Table 32'!I4)&lt;10,"0"&amp;MONTH('Table 32'!I4),MONTH('Table 32'!I4))</f>
        <v>04</v>
      </c>
      <c r="G809">
        <f>YEAR('Table 32'!I4)</f>
        <v>2001</v>
      </c>
      <c r="H809" t="str">
        <f t="shared" si="64"/>
        <v>2001-04-13</v>
      </c>
      <c r="I809" t="str">
        <f>'Table 32'!B4</f>
        <v>DF</v>
      </c>
      <c r="J809">
        <f t="shared" si="69"/>
        <v>2</v>
      </c>
      <c r="K809">
        <v>32</v>
      </c>
      <c r="L809" t="str">
        <f>VLOOKUP(K809,Seleções!$A$1:$B$33,2,0)</f>
        <v>Wales</v>
      </c>
      <c r="N809" t="str">
        <f t="shared" si="65"/>
        <v>INSERT INTO Jogador VALUES(808,3,'WILLIAMS Neco','2001-04-13',2,32);</v>
      </c>
    </row>
    <row r="810" spans="2:14" x14ac:dyDescent="0.3">
      <c r="B810">
        <v>809</v>
      </c>
      <c r="C810" s="13">
        <f>'Table 32'!A5</f>
        <v>4</v>
      </c>
      <c r="D810" t="str">
        <f>'Table 32'!C5</f>
        <v>DAVIES Ben</v>
      </c>
      <c r="E810">
        <f>IF(DAY('Table 32'!I5)&lt;10,"0"&amp;DAY('Table 32'!I5),DAY('Table 32'!I5))</f>
        <v>24</v>
      </c>
      <c r="F810" t="str">
        <f>IF(MONTH('Table 32'!I5)&lt;10,"0"&amp;MONTH('Table 32'!I5),MONTH('Table 32'!I5))</f>
        <v>04</v>
      </c>
      <c r="G810">
        <f>YEAR('Table 32'!I5)</f>
        <v>1993</v>
      </c>
      <c r="H810" t="str">
        <f t="shared" si="64"/>
        <v>1993-04-24</v>
      </c>
      <c r="I810" t="str">
        <f>'Table 32'!B5</f>
        <v>DF</v>
      </c>
      <c r="J810">
        <f t="shared" si="69"/>
        <v>2</v>
      </c>
      <c r="K810">
        <v>32</v>
      </c>
      <c r="L810" t="str">
        <f>VLOOKUP(K810,Seleções!$A$1:$B$33,2,0)</f>
        <v>Wales</v>
      </c>
      <c r="N810" t="str">
        <f t="shared" si="65"/>
        <v>INSERT INTO Jogador VALUES(809,4,'DAVIES Ben','1993-04-24',2,32);</v>
      </c>
    </row>
    <row r="811" spans="2:14" x14ac:dyDescent="0.3">
      <c r="B811">
        <v>810</v>
      </c>
      <c r="C811" s="13">
        <f>'Table 32'!A6</f>
        <v>5</v>
      </c>
      <c r="D811" t="str">
        <f>'Table 32'!C6</f>
        <v>MEPHAM Chris</v>
      </c>
      <c r="E811" t="str">
        <f>IF(DAY('Table 32'!I6)&lt;10,"0"&amp;DAY('Table 32'!I6),DAY('Table 32'!I6))</f>
        <v>05</v>
      </c>
      <c r="F811">
        <f>IF(MONTH('Table 32'!I6)&lt;10,"0"&amp;MONTH('Table 32'!I6),MONTH('Table 32'!I6))</f>
        <v>11</v>
      </c>
      <c r="G811">
        <f>YEAR('Table 32'!I6)</f>
        <v>1997</v>
      </c>
      <c r="H811" t="str">
        <f t="shared" si="64"/>
        <v>1997-11-05</v>
      </c>
      <c r="I811" t="str">
        <f>'Table 32'!B6</f>
        <v>DF</v>
      </c>
      <c r="J811">
        <f t="shared" si="69"/>
        <v>2</v>
      </c>
      <c r="K811">
        <v>32</v>
      </c>
      <c r="L811" t="str">
        <f>VLOOKUP(K811,Seleções!$A$1:$B$33,2,0)</f>
        <v>Wales</v>
      </c>
      <c r="N811" t="str">
        <f t="shared" si="65"/>
        <v>INSERT INTO Jogador VALUES(810,5,'MEPHAM Chris','1997-11-05',2,32);</v>
      </c>
    </row>
    <row r="812" spans="2:14" x14ac:dyDescent="0.3">
      <c r="B812">
        <v>811</v>
      </c>
      <c r="C812" s="13">
        <f>'Table 32'!A7</f>
        <v>6</v>
      </c>
      <c r="D812" t="str">
        <f>'Table 32'!C7</f>
        <v>RODON Joe</v>
      </c>
      <c r="E812">
        <f>IF(DAY('Table 32'!I7)&lt;10,"0"&amp;DAY('Table 32'!I7),DAY('Table 32'!I7))</f>
        <v>22</v>
      </c>
      <c r="F812">
        <f>IF(MONTH('Table 32'!I7)&lt;10,"0"&amp;MONTH('Table 32'!I7),MONTH('Table 32'!I7))</f>
        <v>10</v>
      </c>
      <c r="G812">
        <f>YEAR('Table 32'!I7)</f>
        <v>1997</v>
      </c>
      <c r="H812" t="str">
        <f t="shared" si="64"/>
        <v>1997-10-22</v>
      </c>
      <c r="I812" t="str">
        <f>'Table 32'!B7</f>
        <v>DF</v>
      </c>
      <c r="J812">
        <f t="shared" si="69"/>
        <v>2</v>
      </c>
      <c r="K812">
        <v>32</v>
      </c>
      <c r="L812" t="str">
        <f>VLOOKUP(K812,Seleções!$A$1:$B$33,2,0)</f>
        <v>Wales</v>
      </c>
      <c r="N812" t="str">
        <f t="shared" si="65"/>
        <v>INSERT INTO Jogador VALUES(811,6,'RODON Joe','1997-10-22',2,32);</v>
      </c>
    </row>
    <row r="813" spans="2:14" x14ac:dyDescent="0.3">
      <c r="B813">
        <v>812</v>
      </c>
      <c r="C813" s="13">
        <f>'Table 32'!A8</f>
        <v>7</v>
      </c>
      <c r="D813" t="str">
        <f>'Table 32'!C8</f>
        <v>ALLEN Joe</v>
      </c>
      <c r="E813">
        <f>IF(DAY('Table 32'!I8)&lt;10,"0"&amp;DAY('Table 32'!I8),DAY('Table 32'!I8))</f>
        <v>14</v>
      </c>
      <c r="F813" t="str">
        <f>IF(MONTH('Table 32'!I8)&lt;10,"0"&amp;MONTH('Table 32'!I8),MONTH('Table 32'!I8))</f>
        <v>03</v>
      </c>
      <c r="G813">
        <f>YEAR('Table 32'!I8)</f>
        <v>1990</v>
      </c>
      <c r="H813" t="str">
        <f t="shared" si="64"/>
        <v>1990-03-14</v>
      </c>
      <c r="I813" t="str">
        <f>'Table 32'!B8</f>
        <v>MF</v>
      </c>
      <c r="J813">
        <f t="shared" si="69"/>
        <v>3</v>
      </c>
      <c r="K813">
        <v>32</v>
      </c>
      <c r="L813" t="str">
        <f>VLOOKUP(K813,Seleções!$A$1:$B$33,2,0)</f>
        <v>Wales</v>
      </c>
      <c r="N813" t="str">
        <f t="shared" si="65"/>
        <v>INSERT INTO Jogador VALUES(812,7,'ALLEN Joe','1990-03-14',3,32);</v>
      </c>
    </row>
    <row r="814" spans="2:14" x14ac:dyDescent="0.3">
      <c r="B814">
        <v>813</v>
      </c>
      <c r="C814" s="13">
        <f>'Table 32'!A9</f>
        <v>8</v>
      </c>
      <c r="D814" t="str">
        <f>'Table 32'!C9</f>
        <v>WILSON Harry</v>
      </c>
      <c r="E814">
        <f>IF(DAY('Table 32'!I9)&lt;10,"0"&amp;DAY('Table 32'!I9),DAY('Table 32'!I9))</f>
        <v>22</v>
      </c>
      <c r="F814" t="str">
        <f>IF(MONTH('Table 32'!I9)&lt;10,"0"&amp;MONTH('Table 32'!I9),MONTH('Table 32'!I9))</f>
        <v>03</v>
      </c>
      <c r="G814">
        <f>YEAR('Table 32'!I9)</f>
        <v>1997</v>
      </c>
      <c r="H814" t="str">
        <f t="shared" si="64"/>
        <v>1997-03-22</v>
      </c>
      <c r="I814" t="str">
        <f>'Table 32'!B9</f>
        <v>MF</v>
      </c>
      <c r="J814">
        <f t="shared" si="69"/>
        <v>3</v>
      </c>
      <c r="K814">
        <v>32</v>
      </c>
      <c r="L814" t="str">
        <f>VLOOKUP(K814,Seleções!$A$1:$B$33,2,0)</f>
        <v>Wales</v>
      </c>
      <c r="N814" t="str">
        <f t="shared" si="65"/>
        <v>INSERT INTO Jogador VALUES(813,8,'WILSON Harry','1997-03-22',3,32);</v>
      </c>
    </row>
    <row r="815" spans="2:14" x14ac:dyDescent="0.3">
      <c r="B815">
        <v>814</v>
      </c>
      <c r="C815" s="13">
        <f>'Table 32'!A10</f>
        <v>9</v>
      </c>
      <c r="D815" t="str">
        <f>'Table 32'!C10</f>
        <v>JOHNSON Brennan</v>
      </c>
      <c r="E815">
        <f>IF(DAY('Table 32'!I10)&lt;10,"0"&amp;DAY('Table 32'!I10),DAY('Table 32'!I10))</f>
        <v>23</v>
      </c>
      <c r="F815" t="str">
        <f>IF(MONTH('Table 32'!I10)&lt;10,"0"&amp;MONTH('Table 32'!I10),MONTH('Table 32'!I10))</f>
        <v>05</v>
      </c>
      <c r="G815">
        <f>YEAR('Table 32'!I10)</f>
        <v>2001</v>
      </c>
      <c r="H815" t="str">
        <f t="shared" si="64"/>
        <v>2001-05-23</v>
      </c>
      <c r="I815" t="str">
        <f>'Table 32'!B10</f>
        <v>FW</v>
      </c>
      <c r="J815">
        <f t="shared" si="69"/>
        <v>4</v>
      </c>
      <c r="K815">
        <v>32</v>
      </c>
      <c r="L815" t="str">
        <f>VLOOKUP(K815,Seleções!$A$1:$B$33,2,0)</f>
        <v>Wales</v>
      </c>
      <c r="N815" t="str">
        <f t="shared" si="65"/>
        <v>INSERT INTO Jogador VALUES(814,9,'JOHNSON Brennan','2001-05-23',4,32);</v>
      </c>
    </row>
    <row r="816" spans="2:14" x14ac:dyDescent="0.3">
      <c r="B816">
        <v>815</v>
      </c>
      <c r="C816" s="13">
        <f>'Table 32'!A11</f>
        <v>10</v>
      </c>
      <c r="D816" t="str">
        <f>'Table 32'!C11</f>
        <v>RAMSEY Aaron</v>
      </c>
      <c r="E816">
        <f>IF(DAY('Table 32'!I11)&lt;10,"0"&amp;DAY('Table 32'!I11),DAY('Table 32'!I11))</f>
        <v>26</v>
      </c>
      <c r="F816">
        <f>IF(MONTH('Table 32'!I11)&lt;10,"0"&amp;MONTH('Table 32'!I11),MONTH('Table 32'!I11))</f>
        <v>12</v>
      </c>
      <c r="G816">
        <f>YEAR('Table 32'!I11)</f>
        <v>1990</v>
      </c>
      <c r="H816" t="str">
        <f t="shared" si="64"/>
        <v>1990-12-26</v>
      </c>
      <c r="I816" t="str">
        <f>'Table 32'!B11</f>
        <v>MF</v>
      </c>
      <c r="J816">
        <f t="shared" si="69"/>
        <v>3</v>
      </c>
      <c r="K816">
        <v>32</v>
      </c>
      <c r="L816" t="str">
        <f>VLOOKUP(K816,Seleções!$A$1:$B$33,2,0)</f>
        <v>Wales</v>
      </c>
      <c r="N816" t="str">
        <f t="shared" si="65"/>
        <v>INSERT INTO Jogador VALUES(815,10,'RAMSEY Aaron','1990-12-26',3,32);</v>
      </c>
    </row>
    <row r="817" spans="2:14" x14ac:dyDescent="0.3">
      <c r="B817">
        <v>816</v>
      </c>
      <c r="C817" s="13">
        <f>'Table 32'!A12</f>
        <v>11</v>
      </c>
      <c r="D817" t="str">
        <f>'Table 32'!C12</f>
        <v>BALE Gareth</v>
      </c>
      <c r="E817">
        <f>IF(DAY('Table 32'!I12)&lt;10,"0"&amp;DAY('Table 32'!I12),DAY('Table 32'!I12))</f>
        <v>16</v>
      </c>
      <c r="F817" t="str">
        <f>IF(MONTH('Table 32'!I12)&lt;10,"0"&amp;MONTH('Table 32'!I12),MONTH('Table 32'!I12))</f>
        <v>07</v>
      </c>
      <c r="G817">
        <f>YEAR('Table 32'!I12)</f>
        <v>1989</v>
      </c>
      <c r="H817" t="str">
        <f t="shared" si="64"/>
        <v>1989-07-16</v>
      </c>
      <c r="I817" t="str">
        <f>'Table 32'!B12</f>
        <v>FW</v>
      </c>
      <c r="J817">
        <f t="shared" si="69"/>
        <v>4</v>
      </c>
      <c r="K817">
        <v>32</v>
      </c>
      <c r="L817" t="str">
        <f>VLOOKUP(K817,Seleções!$A$1:$B$33,2,0)</f>
        <v>Wales</v>
      </c>
      <c r="N817" t="str">
        <f t="shared" si="65"/>
        <v>INSERT INTO Jogador VALUES(816,11,'BALE Gareth','1989-07-16',4,32);</v>
      </c>
    </row>
    <row r="818" spans="2:14" x14ac:dyDescent="0.3">
      <c r="B818">
        <v>817</v>
      </c>
      <c r="C818" s="13">
        <f>'Table 32'!A13</f>
        <v>12</v>
      </c>
      <c r="D818" t="str">
        <f>'Table 32'!C13</f>
        <v>WARD Danny</v>
      </c>
      <c r="E818">
        <f>IF(DAY('Table 32'!I13)&lt;10,"0"&amp;DAY('Table 32'!I13),DAY('Table 32'!I13))</f>
        <v>22</v>
      </c>
      <c r="F818" t="str">
        <f>IF(MONTH('Table 32'!I13)&lt;10,"0"&amp;MONTH('Table 32'!I13),MONTH('Table 32'!I13))</f>
        <v>06</v>
      </c>
      <c r="G818">
        <f>YEAR('Table 32'!I13)</f>
        <v>1993</v>
      </c>
      <c r="H818" t="str">
        <f t="shared" si="64"/>
        <v>1993-06-22</v>
      </c>
      <c r="I818" t="str">
        <f>'Table 32'!B13</f>
        <v>GK</v>
      </c>
      <c r="J818">
        <f t="shared" si="69"/>
        <v>1</v>
      </c>
      <c r="K818">
        <v>32</v>
      </c>
      <c r="L818" t="str">
        <f>VLOOKUP(K818,Seleções!$A$1:$B$33,2,0)</f>
        <v>Wales</v>
      </c>
      <c r="N818" t="str">
        <f t="shared" si="65"/>
        <v>INSERT INTO Jogador VALUES(817,12,'WARD Danny','1993-06-22',1,32);</v>
      </c>
    </row>
    <row r="819" spans="2:14" x14ac:dyDescent="0.3">
      <c r="B819">
        <v>818</v>
      </c>
      <c r="C819" s="13">
        <f>'Table 32'!A14</f>
        <v>13</v>
      </c>
      <c r="D819" t="str">
        <f>'Table 32'!C14</f>
        <v>MOORE Kieffer</v>
      </c>
      <c r="E819" t="str">
        <f>IF(DAY('Table 32'!I14)&lt;10,"0"&amp;DAY('Table 32'!I14),DAY('Table 32'!I14))</f>
        <v>08</v>
      </c>
      <c r="F819" t="str">
        <f>IF(MONTH('Table 32'!I14)&lt;10,"0"&amp;MONTH('Table 32'!I14),MONTH('Table 32'!I14))</f>
        <v>08</v>
      </c>
      <c r="G819">
        <f>YEAR('Table 32'!I14)</f>
        <v>1992</v>
      </c>
      <c r="H819" t="str">
        <f t="shared" si="64"/>
        <v>1992-08-08</v>
      </c>
      <c r="I819" t="str">
        <f>'Table 32'!B14</f>
        <v>FW</v>
      </c>
      <c r="J819">
        <f t="shared" si="69"/>
        <v>4</v>
      </c>
      <c r="K819">
        <v>32</v>
      </c>
      <c r="L819" t="str">
        <f>VLOOKUP(K819,Seleções!$A$1:$B$33,2,0)</f>
        <v>Wales</v>
      </c>
      <c r="N819" t="str">
        <f t="shared" si="65"/>
        <v>INSERT INTO Jogador VALUES(818,13,'MOORE Kieffer','1992-08-08',4,32);</v>
      </c>
    </row>
    <row r="820" spans="2:14" x14ac:dyDescent="0.3">
      <c r="B820">
        <v>819</v>
      </c>
      <c r="C820" s="13">
        <f>'Table 32'!A15</f>
        <v>14</v>
      </c>
      <c r="D820" t="str">
        <f>'Table 32'!C15</f>
        <v>ROBERTS Connor</v>
      </c>
      <c r="E820">
        <f>IF(DAY('Table 32'!I15)&lt;10,"0"&amp;DAY('Table 32'!I15),DAY('Table 32'!I15))</f>
        <v>23</v>
      </c>
      <c r="F820" t="str">
        <f>IF(MONTH('Table 32'!I15)&lt;10,"0"&amp;MONTH('Table 32'!I15),MONTH('Table 32'!I15))</f>
        <v>09</v>
      </c>
      <c r="G820">
        <f>YEAR('Table 32'!I15)</f>
        <v>1995</v>
      </c>
      <c r="H820" t="str">
        <f t="shared" si="64"/>
        <v>1995-09-23</v>
      </c>
      <c r="I820" t="str">
        <f>'Table 32'!B15</f>
        <v>DF</v>
      </c>
      <c r="J820">
        <f t="shared" si="69"/>
        <v>2</v>
      </c>
      <c r="K820">
        <v>32</v>
      </c>
      <c r="L820" t="str">
        <f>VLOOKUP(K820,Seleções!$A$1:$B$33,2,0)</f>
        <v>Wales</v>
      </c>
      <c r="N820" t="str">
        <f t="shared" si="65"/>
        <v>INSERT INTO Jogador VALUES(819,14,'ROBERTS Connor','1995-09-23',2,32);</v>
      </c>
    </row>
    <row r="821" spans="2:14" x14ac:dyDescent="0.3">
      <c r="B821">
        <v>820</v>
      </c>
      <c r="C821" s="13">
        <f>'Table 32'!A16</f>
        <v>15</v>
      </c>
      <c r="D821" t="str">
        <f>'Table 32'!C16</f>
        <v>AMPADU Ethan</v>
      </c>
      <c r="E821">
        <f>IF(DAY('Table 32'!I16)&lt;10,"0"&amp;DAY('Table 32'!I16),DAY('Table 32'!I16))</f>
        <v>14</v>
      </c>
      <c r="F821" t="str">
        <f>IF(MONTH('Table 32'!I16)&lt;10,"0"&amp;MONTH('Table 32'!I16),MONTH('Table 32'!I16))</f>
        <v>09</v>
      </c>
      <c r="G821">
        <f>YEAR('Table 32'!I16)</f>
        <v>2000</v>
      </c>
      <c r="H821" t="str">
        <f t="shared" si="64"/>
        <v>2000-09-14</v>
      </c>
      <c r="I821" t="str">
        <f>'Table 32'!B16</f>
        <v>DF</v>
      </c>
      <c r="J821">
        <f t="shared" si="69"/>
        <v>2</v>
      </c>
      <c r="K821">
        <v>32</v>
      </c>
      <c r="L821" t="str">
        <f>VLOOKUP(K821,Seleções!$A$1:$B$33,2,0)</f>
        <v>Wales</v>
      </c>
      <c r="N821" t="str">
        <f t="shared" si="65"/>
        <v>INSERT INTO Jogador VALUES(820,15,'AMPADU Ethan','2000-09-14',2,32);</v>
      </c>
    </row>
    <row r="822" spans="2:14" x14ac:dyDescent="0.3">
      <c r="B822">
        <v>821</v>
      </c>
      <c r="C822" s="13">
        <f>'Table 32'!A17</f>
        <v>16</v>
      </c>
      <c r="D822" t="str">
        <f>'Table 32'!C17</f>
        <v>MORRELL Joe</v>
      </c>
      <c r="E822" t="str">
        <f>IF(DAY('Table 32'!I17)&lt;10,"0"&amp;DAY('Table 32'!I17),DAY('Table 32'!I17))</f>
        <v>03</v>
      </c>
      <c r="F822" t="str">
        <f>IF(MONTH('Table 32'!I17)&lt;10,"0"&amp;MONTH('Table 32'!I17),MONTH('Table 32'!I17))</f>
        <v>01</v>
      </c>
      <c r="G822">
        <f>YEAR('Table 32'!I17)</f>
        <v>1997</v>
      </c>
      <c r="H822" t="str">
        <f t="shared" si="64"/>
        <v>1997-01-03</v>
      </c>
      <c r="I822" t="str">
        <f>'Table 32'!B17</f>
        <v>MF</v>
      </c>
      <c r="J822">
        <f t="shared" si="69"/>
        <v>3</v>
      </c>
      <c r="K822">
        <v>32</v>
      </c>
      <c r="L822" t="str">
        <f>VLOOKUP(K822,Seleções!$A$1:$B$33,2,0)</f>
        <v>Wales</v>
      </c>
      <c r="N822" t="str">
        <f t="shared" si="65"/>
        <v>INSERT INTO Jogador VALUES(821,16,'MORRELL Joe','1997-01-03',3,32);</v>
      </c>
    </row>
    <row r="823" spans="2:14" x14ac:dyDescent="0.3">
      <c r="B823">
        <v>822</v>
      </c>
      <c r="C823" s="13">
        <f>'Table 32'!A18</f>
        <v>17</v>
      </c>
      <c r="D823" t="str">
        <f>'Table 32'!C18</f>
        <v>LOCKYER Tom</v>
      </c>
      <c r="E823" t="str">
        <f>IF(DAY('Table 32'!I18)&lt;10,"0"&amp;DAY('Table 32'!I18),DAY('Table 32'!I18))</f>
        <v>03</v>
      </c>
      <c r="F823">
        <f>IF(MONTH('Table 32'!I18)&lt;10,"0"&amp;MONTH('Table 32'!I18),MONTH('Table 32'!I18))</f>
        <v>12</v>
      </c>
      <c r="G823">
        <f>YEAR('Table 32'!I18)</f>
        <v>1994</v>
      </c>
      <c r="H823" t="str">
        <f t="shared" si="64"/>
        <v>1994-12-03</v>
      </c>
      <c r="I823" t="str">
        <f>'Table 32'!B18</f>
        <v>DF</v>
      </c>
      <c r="J823">
        <f t="shared" si="69"/>
        <v>2</v>
      </c>
      <c r="K823">
        <v>32</v>
      </c>
      <c r="L823" t="str">
        <f>VLOOKUP(K823,Seleções!$A$1:$B$33,2,0)</f>
        <v>Wales</v>
      </c>
      <c r="N823" t="str">
        <f t="shared" si="65"/>
        <v>INSERT INTO Jogador VALUES(822,17,'LOCKYER Tom','1994-12-03',2,32);</v>
      </c>
    </row>
    <row r="824" spans="2:14" x14ac:dyDescent="0.3">
      <c r="B824">
        <v>823</v>
      </c>
      <c r="C824" s="13">
        <f>'Table 32'!A19</f>
        <v>18</v>
      </c>
      <c r="D824" t="str">
        <f>'Table 32'!C19</f>
        <v>WILLIAMS Jonny</v>
      </c>
      <c r="E824" t="str">
        <f>IF(DAY('Table 32'!I19)&lt;10,"0"&amp;DAY('Table 32'!I19),DAY('Table 32'!I19))</f>
        <v>09</v>
      </c>
      <c r="F824">
        <f>IF(MONTH('Table 32'!I19)&lt;10,"0"&amp;MONTH('Table 32'!I19),MONTH('Table 32'!I19))</f>
        <v>10</v>
      </c>
      <c r="G824">
        <f>YEAR('Table 32'!I19)</f>
        <v>1993</v>
      </c>
      <c r="H824" t="str">
        <f t="shared" si="64"/>
        <v>1993-10-09</v>
      </c>
      <c r="I824" t="str">
        <f>'Table 32'!B19</f>
        <v>MF</v>
      </c>
      <c r="J824">
        <f t="shared" si="69"/>
        <v>3</v>
      </c>
      <c r="K824">
        <v>32</v>
      </c>
      <c r="L824" t="str">
        <f>VLOOKUP(K824,Seleções!$A$1:$B$33,2,0)</f>
        <v>Wales</v>
      </c>
      <c r="N824" t="str">
        <f t="shared" si="65"/>
        <v>INSERT INTO Jogador VALUES(823,18,'WILLIAMS Jonny','1993-10-09',3,32);</v>
      </c>
    </row>
    <row r="825" spans="2:14" x14ac:dyDescent="0.3">
      <c r="B825">
        <v>824</v>
      </c>
      <c r="C825" s="13">
        <f>'Table 32'!A20</f>
        <v>19</v>
      </c>
      <c r="D825" t="str">
        <f>'Table 32'!C20</f>
        <v>HARRIS Mark</v>
      </c>
      <c r="E825">
        <f>IF(DAY('Table 32'!I20)&lt;10,"0"&amp;DAY('Table 32'!I20),DAY('Table 32'!I20))</f>
        <v>29</v>
      </c>
      <c r="F825">
        <f>IF(MONTH('Table 32'!I20)&lt;10,"0"&amp;MONTH('Table 32'!I20),MONTH('Table 32'!I20))</f>
        <v>12</v>
      </c>
      <c r="G825">
        <f>YEAR('Table 32'!I20)</f>
        <v>1998</v>
      </c>
      <c r="H825" t="str">
        <f t="shared" si="64"/>
        <v>1998-12-29</v>
      </c>
      <c r="I825" t="str">
        <f>'Table 32'!B20</f>
        <v>FW</v>
      </c>
      <c r="J825">
        <f t="shared" si="69"/>
        <v>4</v>
      </c>
      <c r="K825">
        <v>32</v>
      </c>
      <c r="L825" t="str">
        <f>VLOOKUP(K825,Seleções!$A$1:$B$33,2,0)</f>
        <v>Wales</v>
      </c>
      <c r="N825" t="str">
        <f t="shared" si="65"/>
        <v>INSERT INTO Jogador VALUES(824,19,'HARRIS Mark','1998-12-29',4,32);</v>
      </c>
    </row>
    <row r="826" spans="2:14" x14ac:dyDescent="0.3">
      <c r="B826">
        <v>825</v>
      </c>
      <c r="C826" s="13">
        <f>'Table 32'!A21</f>
        <v>20</v>
      </c>
      <c r="D826" t="str">
        <f>'Table 32'!C21</f>
        <v>JAMES Daniel</v>
      </c>
      <c r="E826">
        <f>IF(DAY('Table 32'!I21)&lt;10,"0"&amp;DAY('Table 32'!I21),DAY('Table 32'!I21))</f>
        <v>10</v>
      </c>
      <c r="F826">
        <f>IF(MONTH('Table 32'!I21)&lt;10,"0"&amp;MONTH('Table 32'!I21),MONTH('Table 32'!I21))</f>
        <v>11</v>
      </c>
      <c r="G826">
        <f>YEAR('Table 32'!I21)</f>
        <v>1997</v>
      </c>
      <c r="H826" t="str">
        <f t="shared" si="64"/>
        <v>1997-11-10</v>
      </c>
      <c r="I826" t="str">
        <f>'Table 32'!B21</f>
        <v>FW</v>
      </c>
      <c r="J826">
        <f t="shared" si="69"/>
        <v>4</v>
      </c>
      <c r="K826">
        <v>32</v>
      </c>
      <c r="L826" t="str">
        <f>VLOOKUP(K826,Seleções!$A$1:$B$33,2,0)</f>
        <v>Wales</v>
      </c>
      <c r="N826" t="str">
        <f t="shared" si="65"/>
        <v>INSERT INTO Jogador VALUES(825,20,'JAMES Daniel','1997-11-10',4,32);</v>
      </c>
    </row>
    <row r="827" spans="2:14" x14ac:dyDescent="0.3">
      <c r="B827">
        <v>826</v>
      </c>
      <c r="C827" s="13">
        <f>'Table 32'!A22</f>
        <v>21</v>
      </c>
      <c r="D827" t="str">
        <f>'Table 32'!C22</f>
        <v>DAVIES Adam</v>
      </c>
      <c r="E827">
        <f>IF(DAY('Table 32'!I22)&lt;10,"0"&amp;DAY('Table 32'!I22),DAY('Table 32'!I22))</f>
        <v>17</v>
      </c>
      <c r="F827" t="str">
        <f>IF(MONTH('Table 32'!I22)&lt;10,"0"&amp;MONTH('Table 32'!I22),MONTH('Table 32'!I22))</f>
        <v>07</v>
      </c>
      <c r="G827">
        <f>YEAR('Table 32'!I22)</f>
        <v>1992</v>
      </c>
      <c r="H827" t="str">
        <f t="shared" si="64"/>
        <v>1992-07-17</v>
      </c>
      <c r="I827" t="str">
        <f>'Table 32'!B22</f>
        <v>GK</v>
      </c>
      <c r="J827">
        <f t="shared" si="69"/>
        <v>1</v>
      </c>
      <c r="K827">
        <v>32</v>
      </c>
      <c r="L827" t="str">
        <f>VLOOKUP(K827,Seleções!$A$1:$B$33,2,0)</f>
        <v>Wales</v>
      </c>
      <c r="N827" t="str">
        <f t="shared" si="65"/>
        <v>INSERT INTO Jogador VALUES(826,21,'DAVIES Adam','1992-07-17',1,32);</v>
      </c>
    </row>
    <row r="828" spans="2:14" x14ac:dyDescent="0.3">
      <c r="B828">
        <v>827</v>
      </c>
      <c r="C828" s="13">
        <f>'Table 32'!A23</f>
        <v>22</v>
      </c>
      <c r="D828" t="str">
        <f>'Table 32'!C23</f>
        <v>THOMAS Sorba</v>
      </c>
      <c r="E828">
        <f>IF(DAY('Table 32'!I23)&lt;10,"0"&amp;DAY('Table 32'!I23),DAY('Table 32'!I23))</f>
        <v>25</v>
      </c>
      <c r="F828" t="str">
        <f>IF(MONTH('Table 32'!I23)&lt;10,"0"&amp;MONTH('Table 32'!I23),MONTH('Table 32'!I23))</f>
        <v>01</v>
      </c>
      <c r="G828">
        <f>YEAR('Table 32'!I23)</f>
        <v>1999</v>
      </c>
      <c r="H828" t="str">
        <f t="shared" si="64"/>
        <v>1999-01-25</v>
      </c>
      <c r="I828" t="str">
        <f>'Table 32'!B23</f>
        <v>MF</v>
      </c>
      <c r="J828">
        <f t="shared" si="69"/>
        <v>3</v>
      </c>
      <c r="K828">
        <v>32</v>
      </c>
      <c r="L828" t="str">
        <f>VLOOKUP(K828,Seleções!$A$1:$B$33,2,0)</f>
        <v>Wales</v>
      </c>
      <c r="N828" t="str">
        <f t="shared" si="65"/>
        <v>INSERT INTO Jogador VALUES(827,22,'THOMAS Sorba','1999-01-25',3,32);</v>
      </c>
    </row>
    <row r="829" spans="2:14" x14ac:dyDescent="0.3">
      <c r="B829">
        <v>828</v>
      </c>
      <c r="C829" s="13">
        <f>'Table 32'!A24</f>
        <v>23</v>
      </c>
      <c r="D829" t="str">
        <f>'Table 32'!C24</f>
        <v>LEVITT Dylan</v>
      </c>
      <c r="E829">
        <f>IF(DAY('Table 32'!I24)&lt;10,"0"&amp;DAY('Table 32'!I24),DAY('Table 32'!I24))</f>
        <v>17</v>
      </c>
      <c r="F829">
        <f>IF(MONTH('Table 32'!I24)&lt;10,"0"&amp;MONTH('Table 32'!I24),MONTH('Table 32'!I24))</f>
        <v>11</v>
      </c>
      <c r="G829">
        <f>YEAR('Table 32'!I24)</f>
        <v>2000</v>
      </c>
      <c r="H829" t="str">
        <f t="shared" si="64"/>
        <v>2000-11-17</v>
      </c>
      <c r="I829" t="str">
        <f>'Table 32'!B24</f>
        <v>MF</v>
      </c>
      <c r="J829">
        <f t="shared" ref="J829:J832" si="70">IF(I829="GK",1,IF(I829="DF",2,IF(I829="MF",3,IF(I829="FW",4,0))))</f>
        <v>3</v>
      </c>
      <c r="K829">
        <v>32</v>
      </c>
      <c r="L829" t="str">
        <f>VLOOKUP(K829,Seleções!$A$1:$B$33,2,0)</f>
        <v>Wales</v>
      </c>
      <c r="N829" t="str">
        <f t="shared" si="65"/>
        <v>INSERT INTO Jogador VALUES(828,23,'LEVITT Dylan','2000-11-17',3,32);</v>
      </c>
    </row>
    <row r="830" spans="2:14" x14ac:dyDescent="0.3">
      <c r="B830">
        <v>829</v>
      </c>
      <c r="C830" s="13">
        <f>'Table 32'!A25</f>
        <v>24</v>
      </c>
      <c r="D830" t="str">
        <f>'Table 32'!C25</f>
        <v>CABANGO Ben</v>
      </c>
      <c r="E830">
        <f>IF(DAY('Table 32'!I25)&lt;10,"0"&amp;DAY('Table 32'!I25),DAY('Table 32'!I25))</f>
        <v>30</v>
      </c>
      <c r="F830" t="str">
        <f>IF(MONTH('Table 32'!I25)&lt;10,"0"&amp;MONTH('Table 32'!I25),MONTH('Table 32'!I25))</f>
        <v>05</v>
      </c>
      <c r="G830">
        <f>YEAR('Table 32'!I25)</f>
        <v>2000</v>
      </c>
      <c r="H830" t="str">
        <f t="shared" si="64"/>
        <v>2000-05-30</v>
      </c>
      <c r="I830" t="str">
        <f>'Table 32'!B25</f>
        <v>DF</v>
      </c>
      <c r="J830">
        <f t="shared" si="70"/>
        <v>2</v>
      </c>
      <c r="K830">
        <v>32</v>
      </c>
      <c r="L830" t="str">
        <f>VLOOKUP(K830,Seleções!$A$1:$B$33,2,0)</f>
        <v>Wales</v>
      </c>
      <c r="N830" t="str">
        <f t="shared" si="65"/>
        <v>INSERT INTO Jogador VALUES(829,24,'CABANGO Ben','2000-05-30',2,32);</v>
      </c>
    </row>
    <row r="831" spans="2:14" x14ac:dyDescent="0.3">
      <c r="B831">
        <v>830</v>
      </c>
      <c r="C831" s="13">
        <f>'Table 32'!A26</f>
        <v>25</v>
      </c>
      <c r="D831" t="str">
        <f>'Table 32'!C26</f>
        <v>COLWILL Rubin</v>
      </c>
      <c r="E831">
        <f>IF(DAY('Table 32'!I26)&lt;10,"0"&amp;DAY('Table 32'!I26),DAY('Table 32'!I26))</f>
        <v>27</v>
      </c>
      <c r="F831" t="str">
        <f>IF(MONTH('Table 32'!I26)&lt;10,"0"&amp;MONTH('Table 32'!I26),MONTH('Table 32'!I26))</f>
        <v>04</v>
      </c>
      <c r="G831">
        <f>YEAR('Table 32'!I26)</f>
        <v>2002</v>
      </c>
      <c r="H831" t="str">
        <f t="shared" si="64"/>
        <v>2002-04-27</v>
      </c>
      <c r="I831" t="str">
        <f>'Table 32'!B26</f>
        <v>DF</v>
      </c>
      <c r="J831">
        <f t="shared" si="70"/>
        <v>2</v>
      </c>
      <c r="K831">
        <v>32</v>
      </c>
      <c r="L831" t="str">
        <f>VLOOKUP(K831,Seleções!$A$1:$B$33,2,0)</f>
        <v>Wales</v>
      </c>
      <c r="N831" t="str">
        <f t="shared" si="65"/>
        <v>INSERT INTO Jogador VALUES(830,25,'COLWILL Rubin','2002-04-27',2,32);</v>
      </c>
    </row>
    <row r="832" spans="2:14" x14ac:dyDescent="0.3">
      <c r="B832">
        <v>831</v>
      </c>
      <c r="C832" s="13">
        <f>'Table 32'!A27</f>
        <v>26</v>
      </c>
      <c r="D832" t="str">
        <f>'Table 32'!C27</f>
        <v>SMITH Matt</v>
      </c>
      <c r="E832">
        <f>IF(DAY('Table 32'!I27)&lt;10,"0"&amp;DAY('Table 32'!I27),DAY('Table 32'!I27))</f>
        <v>22</v>
      </c>
      <c r="F832">
        <f>IF(MONTH('Table 32'!I27)&lt;10,"0"&amp;MONTH('Table 32'!I27),MONTH('Table 32'!I27))</f>
        <v>11</v>
      </c>
      <c r="G832">
        <f>YEAR('Table 32'!I27)</f>
        <v>1999</v>
      </c>
      <c r="H832" t="str">
        <f t="shared" si="64"/>
        <v>1999-11-22</v>
      </c>
      <c r="I832" t="str">
        <f>'Table 32'!B27</f>
        <v>MF</v>
      </c>
      <c r="J832">
        <f t="shared" si="70"/>
        <v>3</v>
      </c>
      <c r="K832">
        <v>32</v>
      </c>
      <c r="L832" t="str">
        <f>VLOOKUP(K832,Seleções!$A$1:$B$33,2,0)</f>
        <v>Wales</v>
      </c>
      <c r="N832" t="str">
        <f t="shared" si="65"/>
        <v>INSERT INTO Jogador VALUES(831,26,'SMITH Matt','1999-11-22',3,32);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47021-20B0-4A14-B15E-93B4B8BFF11E}">
  <dimension ref="A1:B33"/>
  <sheetViews>
    <sheetView workbookViewId="0">
      <selection activeCell="B3" sqref="B3"/>
    </sheetView>
  </sheetViews>
  <sheetFormatPr defaultRowHeight="13" x14ac:dyDescent="0.3"/>
  <cols>
    <col min="1" max="1" width="8.796875" style="14"/>
    <col min="2" max="2" width="14.59765625" style="14" bestFit="1" customWidth="1"/>
  </cols>
  <sheetData>
    <row r="1" spans="1:2" x14ac:dyDescent="0.3">
      <c r="A1" s="14" t="s">
        <v>3477</v>
      </c>
      <c r="B1" s="14" t="s">
        <v>3485</v>
      </c>
    </row>
    <row r="2" spans="1:2" ht="14.5" x14ac:dyDescent="0.35">
      <c r="A2" s="14">
        <v>1</v>
      </c>
      <c r="B2" s="15" t="s">
        <v>3487</v>
      </c>
    </row>
    <row r="3" spans="1:2" ht="14.5" x14ac:dyDescent="0.35">
      <c r="A3" s="14">
        <v>2</v>
      </c>
      <c r="B3" s="15" t="s">
        <v>3488</v>
      </c>
    </row>
    <row r="4" spans="1:2" ht="14.5" x14ac:dyDescent="0.35">
      <c r="A4" s="14">
        <v>3</v>
      </c>
      <c r="B4" s="15" t="s">
        <v>3489</v>
      </c>
    </row>
    <row r="5" spans="1:2" ht="14.5" x14ac:dyDescent="0.35">
      <c r="A5" s="14">
        <v>4</v>
      </c>
      <c r="B5" s="15" t="s">
        <v>3490</v>
      </c>
    </row>
    <row r="6" spans="1:2" ht="14.5" x14ac:dyDescent="0.35">
      <c r="A6" s="14">
        <v>5</v>
      </c>
      <c r="B6" s="15" t="s">
        <v>3491</v>
      </c>
    </row>
    <row r="7" spans="1:2" ht="14.5" x14ac:dyDescent="0.35">
      <c r="A7" s="14">
        <v>6</v>
      </c>
      <c r="B7" s="15" t="s">
        <v>3492</v>
      </c>
    </row>
    <row r="8" spans="1:2" ht="14.5" x14ac:dyDescent="0.35">
      <c r="A8" s="14">
        <v>7</v>
      </c>
      <c r="B8" s="15" t="s">
        <v>3493</v>
      </c>
    </row>
    <row r="9" spans="1:2" ht="14.5" x14ac:dyDescent="0.35">
      <c r="A9" s="14">
        <v>8</v>
      </c>
      <c r="B9" s="15" t="s">
        <v>3494</v>
      </c>
    </row>
    <row r="10" spans="1:2" ht="14.5" x14ac:dyDescent="0.35">
      <c r="A10" s="14">
        <v>9</v>
      </c>
      <c r="B10" s="15" t="s">
        <v>3495</v>
      </c>
    </row>
    <row r="11" spans="1:2" ht="14.5" x14ac:dyDescent="0.35">
      <c r="A11" s="14">
        <v>10</v>
      </c>
      <c r="B11" s="15" t="s">
        <v>3496</v>
      </c>
    </row>
    <row r="12" spans="1:2" ht="14.5" x14ac:dyDescent="0.35">
      <c r="A12" s="14">
        <v>11</v>
      </c>
      <c r="B12" s="15" t="s">
        <v>3497</v>
      </c>
    </row>
    <row r="13" spans="1:2" ht="14.5" x14ac:dyDescent="0.35">
      <c r="A13" s="14">
        <v>12</v>
      </c>
      <c r="B13" s="15" t="s">
        <v>3498</v>
      </c>
    </row>
    <row r="14" spans="1:2" ht="14.5" x14ac:dyDescent="0.35">
      <c r="A14" s="14">
        <v>13</v>
      </c>
      <c r="B14" s="15" t="s">
        <v>3499</v>
      </c>
    </row>
    <row r="15" spans="1:2" ht="14.5" x14ac:dyDescent="0.35">
      <c r="A15" s="14">
        <v>14</v>
      </c>
      <c r="B15" s="15" t="s">
        <v>3500</v>
      </c>
    </row>
    <row r="16" spans="1:2" ht="14.5" x14ac:dyDescent="0.35">
      <c r="A16" s="14">
        <v>15</v>
      </c>
      <c r="B16" s="15" t="s">
        <v>3501</v>
      </c>
    </row>
    <row r="17" spans="1:2" ht="14.5" x14ac:dyDescent="0.35">
      <c r="A17" s="14">
        <v>16</v>
      </c>
      <c r="B17" s="15" t="s">
        <v>3502</v>
      </c>
    </row>
    <row r="18" spans="1:2" ht="14.5" x14ac:dyDescent="0.35">
      <c r="A18" s="14">
        <v>17</v>
      </c>
      <c r="B18" s="15" t="s">
        <v>3503</v>
      </c>
    </row>
    <row r="19" spans="1:2" ht="14.5" x14ac:dyDescent="0.35">
      <c r="A19" s="14">
        <v>18</v>
      </c>
      <c r="B19" s="15" t="s">
        <v>3504</v>
      </c>
    </row>
    <row r="20" spans="1:2" ht="14.5" x14ac:dyDescent="0.35">
      <c r="A20" s="14">
        <v>19</v>
      </c>
      <c r="B20" s="15" t="s">
        <v>3505</v>
      </c>
    </row>
    <row r="21" spans="1:2" ht="14.5" x14ac:dyDescent="0.35">
      <c r="A21" s="14">
        <v>20</v>
      </c>
      <c r="B21" s="15" t="s">
        <v>3506</v>
      </c>
    </row>
    <row r="22" spans="1:2" ht="14.5" x14ac:dyDescent="0.35">
      <c r="A22" s="14">
        <v>21</v>
      </c>
      <c r="B22" s="15" t="s">
        <v>3507</v>
      </c>
    </row>
    <row r="23" spans="1:2" ht="14.5" x14ac:dyDescent="0.35">
      <c r="A23" s="14">
        <v>22</v>
      </c>
      <c r="B23" s="15" t="s">
        <v>3508</v>
      </c>
    </row>
    <row r="24" spans="1:2" ht="14.5" x14ac:dyDescent="0.35">
      <c r="A24" s="14">
        <v>23</v>
      </c>
      <c r="B24" s="15" t="s">
        <v>3509</v>
      </c>
    </row>
    <row r="25" spans="1:2" ht="14.5" x14ac:dyDescent="0.35">
      <c r="A25" s="14">
        <v>24</v>
      </c>
      <c r="B25" s="15" t="s">
        <v>3510</v>
      </c>
    </row>
    <row r="26" spans="1:2" ht="14.5" x14ac:dyDescent="0.35">
      <c r="A26" s="14">
        <v>25</v>
      </c>
      <c r="B26" s="15" t="s">
        <v>3511</v>
      </c>
    </row>
    <row r="27" spans="1:2" ht="14.5" x14ac:dyDescent="0.35">
      <c r="A27" s="14">
        <v>26</v>
      </c>
      <c r="B27" s="15" t="s">
        <v>3512</v>
      </c>
    </row>
    <row r="28" spans="1:2" ht="14.5" x14ac:dyDescent="0.35">
      <c r="A28" s="14">
        <v>27</v>
      </c>
      <c r="B28" s="15" t="s">
        <v>3513</v>
      </c>
    </row>
    <row r="29" spans="1:2" ht="14.5" x14ac:dyDescent="0.35">
      <c r="A29" s="14">
        <v>28</v>
      </c>
      <c r="B29" s="15" t="s">
        <v>3514</v>
      </c>
    </row>
    <row r="30" spans="1:2" ht="14.5" x14ac:dyDescent="0.35">
      <c r="A30" s="14">
        <v>29</v>
      </c>
      <c r="B30" s="15" t="s">
        <v>3515</v>
      </c>
    </row>
    <row r="31" spans="1:2" ht="14.5" x14ac:dyDescent="0.35">
      <c r="A31" s="14">
        <v>30</v>
      </c>
      <c r="B31" s="15" t="s">
        <v>3516</v>
      </c>
    </row>
    <row r="32" spans="1:2" ht="14.5" x14ac:dyDescent="0.35">
      <c r="A32" s="14">
        <v>31</v>
      </c>
      <c r="B32" s="15" t="s">
        <v>3517</v>
      </c>
    </row>
    <row r="33" spans="1:2" ht="14.5" x14ac:dyDescent="0.35">
      <c r="A33" s="14">
        <v>32</v>
      </c>
      <c r="B33" s="15" t="s">
        <v>3518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6"/>
  <sheetViews>
    <sheetView zoomScale="149" workbookViewId="0">
      <selection activeCell="N1" sqref="N1:V27"/>
    </sheetView>
  </sheetViews>
  <sheetFormatPr defaultRowHeight="13" x14ac:dyDescent="0.3"/>
  <cols>
    <col min="1" max="1" width="1.796875" customWidth="1"/>
    <col min="2" max="2" width="3.09765625" customWidth="1"/>
    <col min="3" max="3" width="13.296875" customWidth="1"/>
    <col min="4" max="4" width="1.09765625" customWidth="1"/>
    <col min="5" max="5" width="9.59765625" customWidth="1"/>
    <col min="6" max="7" width="10" customWidth="1"/>
    <col min="8" max="8" width="8.19921875" customWidth="1"/>
    <col min="9" max="9" width="1.796875" customWidth="1"/>
    <col min="10" max="10" width="7.296875" customWidth="1"/>
    <col min="11" max="11" width="11.09765625" customWidth="1"/>
    <col min="12" max="12" width="6.3984375" customWidth="1"/>
    <col min="13" max="13" width="8.69921875" customWidth="1"/>
    <col min="14" max="14" width="2.69921875" customWidth="1"/>
  </cols>
  <sheetData>
    <row r="1" spans="1:22" ht="6" customHeight="1" x14ac:dyDescent="0.3">
      <c r="A1" s="1" t="s">
        <v>2</v>
      </c>
      <c r="B1" s="2" t="s">
        <v>3</v>
      </c>
      <c r="C1" s="3" t="s">
        <v>4</v>
      </c>
      <c r="D1" s="33" t="s">
        <v>5</v>
      </c>
      <c r="E1" s="34"/>
      <c r="F1" s="20" t="s">
        <v>6</v>
      </c>
      <c r="G1" s="21"/>
      <c r="H1" s="33" t="s">
        <v>7</v>
      </c>
      <c r="I1" s="34"/>
      <c r="J1" s="2" t="s">
        <v>8</v>
      </c>
      <c r="K1" s="20" t="s">
        <v>9</v>
      </c>
      <c r="L1" s="21"/>
      <c r="M1" s="2" t="s">
        <v>10</v>
      </c>
      <c r="N1" s="10" t="s">
        <v>3477</v>
      </c>
      <c r="O1" s="10" t="s">
        <v>3478</v>
      </c>
      <c r="P1" s="10" t="s">
        <v>3479</v>
      </c>
      <c r="Q1" s="10" t="s">
        <v>3481</v>
      </c>
      <c r="R1" s="10" t="s">
        <v>3482</v>
      </c>
      <c r="S1" s="10" t="s">
        <v>3483</v>
      </c>
      <c r="T1" s="10" t="s">
        <v>3484</v>
      </c>
      <c r="U1" s="10" t="s">
        <v>3485</v>
      </c>
      <c r="V1" s="10" t="s">
        <v>3486</v>
      </c>
    </row>
    <row r="2" spans="1:22" ht="6" customHeight="1" x14ac:dyDescent="0.3">
      <c r="A2" s="5">
        <v>1</v>
      </c>
      <c r="B2" s="6" t="s">
        <v>11</v>
      </c>
      <c r="C2" s="7" t="s">
        <v>369</v>
      </c>
      <c r="D2" s="24" t="s">
        <v>370</v>
      </c>
      <c r="E2" s="25"/>
      <c r="F2" s="24" t="s">
        <v>371</v>
      </c>
      <c r="G2" s="25"/>
      <c r="H2" s="24" t="s">
        <v>372</v>
      </c>
      <c r="I2" s="25"/>
      <c r="J2" s="8">
        <v>33879</v>
      </c>
      <c r="K2" s="24" t="s">
        <v>373</v>
      </c>
      <c r="L2" s="25"/>
      <c r="M2" s="9">
        <v>193</v>
      </c>
      <c r="N2" s="10">
        <v>27</v>
      </c>
      <c r="O2" s="11" t="str">
        <f>B2</f>
        <v>GK</v>
      </c>
      <c r="P2" s="10" t="str">
        <f>D2</f>
        <v>Alisson Ramsés</v>
      </c>
      <c r="Q2" s="10" t="str">
        <f>IF(DAY(J2)&lt;10,"0"&amp;DAY(J2),DAY(J2))</f>
        <v>02</v>
      </c>
      <c r="R2" s="10">
        <f>IF(MONTH(J2)&lt;10,"0"&amp;MONTH(J2),DAY(J2))</f>
        <v>2</v>
      </c>
      <c r="S2" s="10">
        <f>YEAR(J2)</f>
        <v>1992</v>
      </c>
      <c r="T2" s="10">
        <f>IF(B2="GK",1,IF(B2="DF",2,IF(B2="MF",3,IF(B2="FW",4,0))))</f>
        <v>1</v>
      </c>
      <c r="U2" s="10">
        <v>4</v>
      </c>
      <c r="V2" s="10" t="str">
        <f>"INSERT INTO Jogador VALUES("&amp;N2&amp;","&amp;O2&amp;",'"&amp;P2&amp;"',"&amp;"'"&amp;Q2&amp;"-"&amp;R2&amp;"-"&amp;S2&amp;"'"&amp;","&amp;T2&amp;","&amp;U2&amp;");"</f>
        <v>INSERT INTO Jogador VALUES(27,GK,'Alisson Ramsés','02-2-1992',1,4);</v>
      </c>
    </row>
    <row r="3" spans="1:22" ht="6" customHeight="1" x14ac:dyDescent="0.3">
      <c r="A3" s="5">
        <v>2</v>
      </c>
      <c r="B3" s="6" t="s">
        <v>16</v>
      </c>
      <c r="C3" s="7" t="s">
        <v>374</v>
      </c>
      <c r="D3" s="24" t="s">
        <v>375</v>
      </c>
      <c r="E3" s="25"/>
      <c r="F3" s="24" t="s">
        <v>376</v>
      </c>
      <c r="G3" s="25"/>
      <c r="H3" s="24" t="s">
        <v>374</v>
      </c>
      <c r="I3" s="25"/>
      <c r="J3" s="8">
        <v>33434</v>
      </c>
      <c r="K3" s="24" t="s">
        <v>33</v>
      </c>
      <c r="L3" s="25"/>
      <c r="M3" s="9">
        <v>184</v>
      </c>
      <c r="N3" s="10">
        <v>28</v>
      </c>
      <c r="O3" s="11" t="str">
        <f t="shared" ref="O3:O27" si="0">B3</f>
        <v>DF</v>
      </c>
      <c r="P3" s="10" t="str">
        <f t="shared" ref="P3:P27" si="1">D3</f>
        <v>Danilo Luiz</v>
      </c>
      <c r="Q3" s="10">
        <f t="shared" ref="Q3:Q27" si="2">IF(DAY(J3)&lt;10,"0"&amp;DAY(J3),DAY(J3))</f>
        <v>15</v>
      </c>
      <c r="R3" s="10" t="str">
        <f t="shared" ref="R3:R27" si="3">IF(MONTH(J3)&lt;10,"0"&amp;MONTH(J3),DAY(J3))</f>
        <v>07</v>
      </c>
      <c r="S3" s="10">
        <f t="shared" ref="S3:S27" si="4">YEAR(J3)</f>
        <v>1991</v>
      </c>
      <c r="T3" s="10">
        <f t="shared" ref="T3:T27" si="5">IF(B3="GK",1,IF(B3="DF",2,IF(B3="MF",3,IF(B3="FW",4,0))))</f>
        <v>2</v>
      </c>
      <c r="U3" s="10">
        <v>4</v>
      </c>
      <c r="V3" s="10" t="str">
        <f t="shared" ref="V3:V27" si="6">"INSERT INTO Jogador VALUES("&amp;N3&amp;","&amp;O3&amp;",'"&amp;P3&amp;"',"&amp;"'"&amp;Q3&amp;"-"&amp;R3&amp;"-"&amp;S3&amp;"'"&amp;","&amp;T3&amp;","&amp;U3&amp;");"</f>
        <v>INSERT INTO Jogador VALUES(28,DF,'Danilo Luiz','15-07-1991',2,4);</v>
      </c>
    </row>
    <row r="4" spans="1:22" ht="6" customHeight="1" x14ac:dyDescent="0.3">
      <c r="A4" s="5">
        <v>3</v>
      </c>
      <c r="B4" s="6" t="s">
        <v>16</v>
      </c>
      <c r="C4" s="7" t="s">
        <v>377</v>
      </c>
      <c r="D4" s="24" t="s">
        <v>378</v>
      </c>
      <c r="E4" s="25"/>
      <c r="F4" s="24" t="s">
        <v>379</v>
      </c>
      <c r="G4" s="25"/>
      <c r="H4" s="24" t="s">
        <v>380</v>
      </c>
      <c r="I4" s="25"/>
      <c r="J4" s="8">
        <v>30947</v>
      </c>
      <c r="K4" s="24" t="s">
        <v>381</v>
      </c>
      <c r="L4" s="25"/>
      <c r="M4" s="9">
        <v>183</v>
      </c>
      <c r="N4" s="10">
        <v>29</v>
      </c>
      <c r="O4" s="11" t="str">
        <f t="shared" si="0"/>
        <v>DF</v>
      </c>
      <c r="P4" s="10" t="str">
        <f t="shared" si="1"/>
        <v>Thiago</v>
      </c>
      <c r="Q4" s="10">
        <f t="shared" si="2"/>
        <v>22</v>
      </c>
      <c r="R4" s="10" t="str">
        <f t="shared" si="3"/>
        <v>09</v>
      </c>
      <c r="S4" s="10">
        <f t="shared" si="4"/>
        <v>1984</v>
      </c>
      <c r="T4" s="10">
        <f t="shared" si="5"/>
        <v>2</v>
      </c>
      <c r="U4" s="10">
        <v>4</v>
      </c>
      <c r="V4" s="10" t="str">
        <f t="shared" si="6"/>
        <v>INSERT INTO Jogador VALUES(29,DF,'Thiago','22-09-1984',2,4);</v>
      </c>
    </row>
    <row r="5" spans="1:22" ht="6" customHeight="1" x14ac:dyDescent="0.3">
      <c r="A5" s="5">
        <v>4</v>
      </c>
      <c r="B5" s="6" t="s">
        <v>16</v>
      </c>
      <c r="C5" s="7" t="s">
        <v>382</v>
      </c>
      <c r="D5" s="24" t="s">
        <v>383</v>
      </c>
      <c r="E5" s="25"/>
      <c r="F5" s="24" t="s">
        <v>384</v>
      </c>
      <c r="G5" s="25"/>
      <c r="H5" s="24" t="s">
        <v>382</v>
      </c>
      <c r="I5" s="25"/>
      <c r="J5" s="8">
        <v>34468</v>
      </c>
      <c r="K5" s="24" t="s">
        <v>54</v>
      </c>
      <c r="L5" s="25"/>
      <c r="M5" s="9">
        <v>183</v>
      </c>
      <c r="N5" s="10">
        <v>30</v>
      </c>
      <c r="O5" s="11" t="str">
        <f t="shared" si="0"/>
        <v>DF</v>
      </c>
      <c r="P5" s="10" t="str">
        <f t="shared" si="1"/>
        <v>Marcos</v>
      </c>
      <c r="Q5" s="10">
        <f t="shared" si="2"/>
        <v>14</v>
      </c>
      <c r="R5" s="10" t="str">
        <f t="shared" si="3"/>
        <v>05</v>
      </c>
      <c r="S5" s="10">
        <f t="shared" si="4"/>
        <v>1994</v>
      </c>
      <c r="T5" s="10">
        <f t="shared" si="5"/>
        <v>2</v>
      </c>
      <c r="U5" s="10">
        <v>4</v>
      </c>
      <c r="V5" s="10" t="str">
        <f t="shared" si="6"/>
        <v>INSERT INTO Jogador VALUES(30,DF,'Marcos','14-05-1994',2,4);</v>
      </c>
    </row>
    <row r="6" spans="1:22" ht="6" customHeight="1" x14ac:dyDescent="0.3">
      <c r="A6" s="5">
        <v>5</v>
      </c>
      <c r="B6" s="6" t="s">
        <v>29</v>
      </c>
      <c r="C6" s="7" t="s">
        <v>385</v>
      </c>
      <c r="D6" s="24" t="s">
        <v>386</v>
      </c>
      <c r="E6" s="25"/>
      <c r="F6" s="24" t="s">
        <v>387</v>
      </c>
      <c r="G6" s="25"/>
      <c r="H6" s="24" t="s">
        <v>385</v>
      </c>
      <c r="I6" s="25"/>
      <c r="J6" s="8">
        <v>33657</v>
      </c>
      <c r="K6" s="24" t="s">
        <v>105</v>
      </c>
      <c r="L6" s="25"/>
      <c r="M6" s="9">
        <v>185</v>
      </c>
      <c r="N6" s="10">
        <v>31</v>
      </c>
      <c r="O6" s="11" t="str">
        <f t="shared" si="0"/>
        <v>MF</v>
      </c>
      <c r="P6" s="10" t="str">
        <f t="shared" si="1"/>
        <v>Carlos Henrique</v>
      </c>
      <c r="Q6" s="10">
        <f t="shared" si="2"/>
        <v>23</v>
      </c>
      <c r="R6" s="10" t="str">
        <f t="shared" si="3"/>
        <v>02</v>
      </c>
      <c r="S6" s="10">
        <f t="shared" si="4"/>
        <v>1992</v>
      </c>
      <c r="T6" s="10">
        <f t="shared" si="5"/>
        <v>3</v>
      </c>
      <c r="U6" s="10">
        <v>4</v>
      </c>
      <c r="V6" s="10" t="str">
        <f t="shared" si="6"/>
        <v>INSERT INTO Jogador VALUES(31,MF,'Carlos Henrique','23-02-1992',3,4);</v>
      </c>
    </row>
    <row r="7" spans="1:22" ht="6" customHeight="1" x14ac:dyDescent="0.3">
      <c r="A7" s="5">
        <v>6</v>
      </c>
      <c r="B7" s="6" t="s">
        <v>16</v>
      </c>
      <c r="C7" s="7" t="s">
        <v>388</v>
      </c>
      <c r="D7" s="24" t="s">
        <v>389</v>
      </c>
      <c r="E7" s="25"/>
      <c r="F7" s="24" t="s">
        <v>390</v>
      </c>
      <c r="G7" s="25"/>
      <c r="H7" s="24" t="s">
        <v>388</v>
      </c>
      <c r="I7" s="25"/>
      <c r="J7" s="8">
        <v>33264</v>
      </c>
      <c r="K7" s="24" t="s">
        <v>33</v>
      </c>
      <c r="L7" s="25"/>
      <c r="M7" s="9">
        <v>180</v>
      </c>
      <c r="N7" s="10">
        <v>32</v>
      </c>
      <c r="O7" s="11" t="str">
        <f t="shared" si="0"/>
        <v>DF</v>
      </c>
      <c r="P7" s="10" t="str">
        <f t="shared" si="1"/>
        <v>Alex Sandro</v>
      </c>
      <c r="Q7" s="10">
        <f t="shared" si="2"/>
        <v>26</v>
      </c>
      <c r="R7" s="10" t="str">
        <f t="shared" si="3"/>
        <v>01</v>
      </c>
      <c r="S7" s="10">
        <f t="shared" si="4"/>
        <v>1991</v>
      </c>
      <c r="T7" s="10">
        <f t="shared" si="5"/>
        <v>2</v>
      </c>
      <c r="U7" s="10">
        <v>4</v>
      </c>
      <c r="V7" s="10" t="str">
        <f t="shared" si="6"/>
        <v>INSERT INTO Jogador VALUES(32,DF,'Alex Sandro','26-01-1991',2,4);</v>
      </c>
    </row>
    <row r="8" spans="1:22" ht="6" customHeight="1" x14ac:dyDescent="0.3">
      <c r="A8" s="5">
        <v>7</v>
      </c>
      <c r="B8" s="6" t="s">
        <v>29</v>
      </c>
      <c r="C8" s="7" t="s">
        <v>391</v>
      </c>
      <c r="D8" s="24" t="s">
        <v>392</v>
      </c>
      <c r="E8" s="25"/>
      <c r="F8" s="24" t="s">
        <v>393</v>
      </c>
      <c r="G8" s="25"/>
      <c r="H8" s="24" t="s">
        <v>394</v>
      </c>
      <c r="I8" s="25"/>
      <c r="J8" s="8">
        <v>35669</v>
      </c>
      <c r="K8" s="24" t="s">
        <v>395</v>
      </c>
      <c r="L8" s="25"/>
      <c r="M8" s="9">
        <v>180</v>
      </c>
      <c r="N8" s="10">
        <v>33</v>
      </c>
      <c r="O8" s="11" t="str">
        <f t="shared" si="0"/>
        <v>MF</v>
      </c>
      <c r="P8" s="10" t="str">
        <f t="shared" si="1"/>
        <v>Lucas</v>
      </c>
      <c r="Q8" s="10">
        <f t="shared" si="2"/>
        <v>27</v>
      </c>
      <c r="R8" s="10" t="str">
        <f t="shared" si="3"/>
        <v>08</v>
      </c>
      <c r="S8" s="10">
        <f t="shared" si="4"/>
        <v>1997</v>
      </c>
      <c r="T8" s="10">
        <f t="shared" si="5"/>
        <v>3</v>
      </c>
      <c r="U8" s="10">
        <v>4</v>
      </c>
      <c r="V8" s="10" t="str">
        <f t="shared" si="6"/>
        <v>INSERT INTO Jogador VALUES(33,MF,'Lucas','27-08-1997',3,4);</v>
      </c>
    </row>
    <row r="9" spans="1:22" ht="6" customHeight="1" x14ac:dyDescent="0.3">
      <c r="A9" s="5">
        <v>8</v>
      </c>
      <c r="B9" s="6" t="s">
        <v>29</v>
      </c>
      <c r="C9" s="7" t="s">
        <v>396</v>
      </c>
      <c r="D9" s="24" t="s">
        <v>397</v>
      </c>
      <c r="E9" s="25"/>
      <c r="F9" s="24" t="s">
        <v>398</v>
      </c>
      <c r="G9" s="25"/>
      <c r="H9" s="24" t="s">
        <v>396</v>
      </c>
      <c r="I9" s="25"/>
      <c r="J9" s="8">
        <v>34033</v>
      </c>
      <c r="K9" s="24" t="s">
        <v>105</v>
      </c>
      <c r="L9" s="25"/>
      <c r="M9" s="9">
        <v>169</v>
      </c>
      <c r="N9" s="10">
        <v>34</v>
      </c>
      <c r="O9" s="11" t="str">
        <f t="shared" si="0"/>
        <v>MF</v>
      </c>
      <c r="P9" s="10" t="str">
        <f t="shared" si="1"/>
        <v>Frederico</v>
      </c>
      <c r="Q9" s="10" t="str">
        <f t="shared" si="2"/>
        <v>05</v>
      </c>
      <c r="R9" s="10" t="str">
        <f t="shared" si="3"/>
        <v>03</v>
      </c>
      <c r="S9" s="10">
        <f t="shared" si="4"/>
        <v>1993</v>
      </c>
      <c r="T9" s="10">
        <f t="shared" si="5"/>
        <v>3</v>
      </c>
      <c r="U9" s="10">
        <v>4</v>
      </c>
      <c r="V9" s="10" t="str">
        <f t="shared" si="6"/>
        <v>INSERT INTO Jogador VALUES(34,MF,'Frederico','05-03-1993',3,4);</v>
      </c>
    </row>
    <row r="10" spans="1:22" ht="6" customHeight="1" x14ac:dyDescent="0.3">
      <c r="A10" s="5">
        <v>9</v>
      </c>
      <c r="B10" s="6" t="s">
        <v>45</v>
      </c>
      <c r="C10" s="7" t="s">
        <v>399</v>
      </c>
      <c r="D10" s="24" t="s">
        <v>400</v>
      </c>
      <c r="E10" s="25"/>
      <c r="F10" s="24" t="s">
        <v>401</v>
      </c>
      <c r="G10" s="25"/>
      <c r="H10" s="24" t="s">
        <v>399</v>
      </c>
      <c r="I10" s="25"/>
      <c r="J10" s="8">
        <v>35560</v>
      </c>
      <c r="K10" s="24" t="s">
        <v>64</v>
      </c>
      <c r="L10" s="25"/>
      <c r="M10" s="9">
        <v>184</v>
      </c>
      <c r="N10" s="10">
        <v>35</v>
      </c>
      <c r="O10" s="11" t="str">
        <f t="shared" si="0"/>
        <v>FW</v>
      </c>
      <c r="P10" s="10" t="str">
        <f t="shared" si="1"/>
        <v>Richarlison</v>
      </c>
      <c r="Q10" s="10">
        <f t="shared" si="2"/>
        <v>10</v>
      </c>
      <c r="R10" s="10" t="str">
        <f t="shared" si="3"/>
        <v>05</v>
      </c>
      <c r="S10" s="10">
        <f t="shared" si="4"/>
        <v>1997</v>
      </c>
      <c r="T10" s="10">
        <f t="shared" si="5"/>
        <v>4</v>
      </c>
      <c r="U10" s="10">
        <v>4</v>
      </c>
      <c r="V10" s="10" t="str">
        <f t="shared" si="6"/>
        <v>INSERT INTO Jogador VALUES(35,FW,'Richarlison','10-05-1997',4,4);</v>
      </c>
    </row>
    <row r="11" spans="1:22" ht="6" customHeight="1" x14ac:dyDescent="0.3">
      <c r="A11" s="5">
        <v>10</v>
      </c>
      <c r="B11" s="6" t="s">
        <v>45</v>
      </c>
      <c r="C11" s="7" t="s">
        <v>402</v>
      </c>
      <c r="D11" s="24" t="s">
        <v>403</v>
      </c>
      <c r="E11" s="25"/>
      <c r="F11" s="24" t="s">
        <v>404</v>
      </c>
      <c r="G11" s="25"/>
      <c r="H11" s="24" t="s">
        <v>405</v>
      </c>
      <c r="I11" s="25"/>
      <c r="J11" s="8">
        <v>33639</v>
      </c>
      <c r="K11" s="24" t="s">
        <v>54</v>
      </c>
      <c r="L11" s="25"/>
      <c r="M11" s="9">
        <v>175</v>
      </c>
      <c r="N11" s="10">
        <v>36</v>
      </c>
      <c r="O11" s="11" t="str">
        <f t="shared" si="0"/>
        <v>FW</v>
      </c>
      <c r="P11" s="10" t="str">
        <f t="shared" si="1"/>
        <v>Neymar</v>
      </c>
      <c r="Q11" s="10" t="str">
        <f t="shared" si="2"/>
        <v>05</v>
      </c>
      <c r="R11" s="10" t="str">
        <f t="shared" si="3"/>
        <v>02</v>
      </c>
      <c r="S11" s="10">
        <f t="shared" si="4"/>
        <v>1992</v>
      </c>
      <c r="T11" s="10">
        <f t="shared" si="5"/>
        <v>4</v>
      </c>
      <c r="U11" s="10">
        <v>4</v>
      </c>
      <c r="V11" s="10" t="str">
        <f t="shared" si="6"/>
        <v>INSERT INTO Jogador VALUES(36,FW,'Neymar','05-02-1992',4,4);</v>
      </c>
    </row>
    <row r="12" spans="1:22" ht="6" customHeight="1" x14ac:dyDescent="0.3">
      <c r="A12" s="5">
        <v>11</v>
      </c>
      <c r="B12" s="6" t="s">
        <v>45</v>
      </c>
      <c r="C12" s="7" t="s">
        <v>406</v>
      </c>
      <c r="D12" s="24" t="s">
        <v>407</v>
      </c>
      <c r="E12" s="25"/>
      <c r="F12" s="24" t="s">
        <v>408</v>
      </c>
      <c r="G12" s="25"/>
      <c r="H12" s="24" t="s">
        <v>406</v>
      </c>
      <c r="I12" s="25"/>
      <c r="J12" s="8">
        <v>35413</v>
      </c>
      <c r="K12" s="24" t="s">
        <v>409</v>
      </c>
      <c r="L12" s="25"/>
      <c r="M12" s="9">
        <v>176</v>
      </c>
      <c r="N12" s="10">
        <v>37</v>
      </c>
      <c r="O12" s="11" t="str">
        <f t="shared" si="0"/>
        <v>FW</v>
      </c>
      <c r="P12" s="10" t="str">
        <f t="shared" si="1"/>
        <v>Raphael</v>
      </c>
      <c r="Q12" s="10">
        <f t="shared" si="2"/>
        <v>14</v>
      </c>
      <c r="R12" s="10">
        <f t="shared" si="3"/>
        <v>14</v>
      </c>
      <c r="S12" s="10">
        <f t="shared" si="4"/>
        <v>1996</v>
      </c>
      <c r="T12" s="10">
        <f t="shared" si="5"/>
        <v>4</v>
      </c>
      <c r="U12" s="10">
        <v>4</v>
      </c>
      <c r="V12" s="10" t="str">
        <f t="shared" si="6"/>
        <v>INSERT INTO Jogador VALUES(37,FW,'Raphael','14-14-1996',4,4);</v>
      </c>
    </row>
    <row r="13" spans="1:22" ht="6" customHeight="1" x14ac:dyDescent="0.3">
      <c r="A13" s="5">
        <v>12</v>
      </c>
      <c r="B13" s="6" t="s">
        <v>11</v>
      </c>
      <c r="C13" s="7" t="s">
        <v>410</v>
      </c>
      <c r="D13" s="24" t="s">
        <v>411</v>
      </c>
      <c r="E13" s="25"/>
      <c r="F13" s="24" t="s">
        <v>412</v>
      </c>
      <c r="G13" s="25"/>
      <c r="H13" s="24" t="s">
        <v>410</v>
      </c>
      <c r="I13" s="25"/>
      <c r="J13" s="8">
        <v>32124</v>
      </c>
      <c r="K13" s="24" t="s">
        <v>413</v>
      </c>
      <c r="L13" s="25"/>
      <c r="M13" s="9">
        <v>189</v>
      </c>
      <c r="N13" s="10">
        <v>38</v>
      </c>
      <c r="O13" s="11" t="str">
        <f t="shared" si="0"/>
        <v>GK</v>
      </c>
      <c r="P13" s="10" t="str">
        <f t="shared" si="1"/>
        <v>Weverton</v>
      </c>
      <c r="Q13" s="10">
        <f t="shared" si="2"/>
        <v>13</v>
      </c>
      <c r="R13" s="10">
        <f t="shared" si="3"/>
        <v>13</v>
      </c>
      <c r="S13" s="10">
        <f t="shared" si="4"/>
        <v>1987</v>
      </c>
      <c r="T13" s="10">
        <f t="shared" si="5"/>
        <v>1</v>
      </c>
      <c r="U13" s="10">
        <v>4</v>
      </c>
      <c r="V13" s="10" t="str">
        <f t="shared" si="6"/>
        <v>INSERT INTO Jogador VALUES(38,GK,'Weverton','13-13-1987',1,4);</v>
      </c>
    </row>
    <row r="14" spans="1:22" ht="6" customHeight="1" x14ac:dyDescent="0.3">
      <c r="A14" s="5">
        <v>13</v>
      </c>
      <c r="B14" s="6" t="s">
        <v>16</v>
      </c>
      <c r="C14" s="7" t="s">
        <v>414</v>
      </c>
      <c r="D14" s="24" t="s">
        <v>198</v>
      </c>
      <c r="E14" s="25"/>
      <c r="F14" s="24" t="s">
        <v>415</v>
      </c>
      <c r="G14" s="25"/>
      <c r="H14" s="24" t="s">
        <v>414</v>
      </c>
      <c r="I14" s="25"/>
      <c r="J14" s="8">
        <v>30442</v>
      </c>
      <c r="K14" s="24" t="s">
        <v>416</v>
      </c>
      <c r="L14" s="25"/>
      <c r="M14" s="9">
        <v>172</v>
      </c>
      <c r="N14" s="10">
        <v>39</v>
      </c>
      <c r="O14" s="11" t="str">
        <f t="shared" si="0"/>
        <v>DF</v>
      </c>
      <c r="P14" s="10" t="str">
        <f t="shared" si="1"/>
        <v>Daniel</v>
      </c>
      <c r="Q14" s="10" t="str">
        <f t="shared" si="2"/>
        <v>06</v>
      </c>
      <c r="R14" s="10" t="str">
        <f t="shared" si="3"/>
        <v>05</v>
      </c>
      <c r="S14" s="10">
        <f t="shared" si="4"/>
        <v>1983</v>
      </c>
      <c r="T14" s="10">
        <f t="shared" si="5"/>
        <v>2</v>
      </c>
      <c r="U14" s="10">
        <v>4</v>
      </c>
      <c r="V14" s="10" t="str">
        <f t="shared" si="6"/>
        <v>INSERT INTO Jogador VALUES(39,DF,'Daniel','06-05-1983',2,4);</v>
      </c>
    </row>
    <row r="15" spans="1:22" ht="6" customHeight="1" x14ac:dyDescent="0.3">
      <c r="A15" s="5">
        <v>14</v>
      </c>
      <c r="B15" s="6" t="s">
        <v>16</v>
      </c>
      <c r="C15" s="7" t="s">
        <v>417</v>
      </c>
      <c r="D15" s="24" t="s">
        <v>418</v>
      </c>
      <c r="E15" s="25"/>
      <c r="F15" s="24" t="s">
        <v>419</v>
      </c>
      <c r="G15" s="25"/>
      <c r="H15" s="24" t="s">
        <v>420</v>
      </c>
      <c r="I15" s="25"/>
      <c r="J15" s="8">
        <v>35813</v>
      </c>
      <c r="K15" s="24" t="s">
        <v>253</v>
      </c>
      <c r="L15" s="25"/>
      <c r="M15" s="9">
        <v>186</v>
      </c>
      <c r="N15" s="10">
        <v>40</v>
      </c>
      <c r="O15" s="11" t="str">
        <f t="shared" si="0"/>
        <v>DF</v>
      </c>
      <c r="P15" s="10" t="str">
        <f t="shared" si="1"/>
        <v>Éder Gabriel</v>
      </c>
      <c r="Q15" s="10">
        <f t="shared" si="2"/>
        <v>18</v>
      </c>
      <c r="R15" s="10" t="str">
        <f t="shared" si="3"/>
        <v>01</v>
      </c>
      <c r="S15" s="10">
        <f t="shared" si="4"/>
        <v>1998</v>
      </c>
      <c r="T15" s="10">
        <f t="shared" si="5"/>
        <v>2</v>
      </c>
      <c r="U15" s="10">
        <v>4</v>
      </c>
      <c r="V15" s="10" t="str">
        <f t="shared" si="6"/>
        <v>INSERT INTO Jogador VALUES(40,DF,'Éder Gabriel','18-01-1998',2,4);</v>
      </c>
    </row>
    <row r="16" spans="1:22" ht="6" customHeight="1" x14ac:dyDescent="0.3">
      <c r="A16" s="5">
        <v>15</v>
      </c>
      <c r="B16" s="6" t="s">
        <v>29</v>
      </c>
      <c r="C16" s="7" t="s">
        <v>421</v>
      </c>
      <c r="D16" s="24" t="s">
        <v>422</v>
      </c>
      <c r="E16" s="25"/>
      <c r="F16" s="24" t="s">
        <v>423</v>
      </c>
      <c r="G16" s="25"/>
      <c r="H16" s="24" t="s">
        <v>421</v>
      </c>
      <c r="I16" s="25"/>
      <c r="J16" s="8">
        <v>34265</v>
      </c>
      <c r="K16" s="24" t="s">
        <v>373</v>
      </c>
      <c r="L16" s="25"/>
      <c r="M16" s="9">
        <v>188</v>
      </c>
      <c r="N16" s="10">
        <v>41</v>
      </c>
      <c r="O16" s="11" t="str">
        <f t="shared" si="0"/>
        <v>MF</v>
      </c>
      <c r="P16" s="10" t="str">
        <f t="shared" si="1"/>
        <v>Fabio Henrique</v>
      </c>
      <c r="Q16" s="10">
        <f t="shared" si="2"/>
        <v>23</v>
      </c>
      <c r="R16" s="10">
        <f t="shared" si="3"/>
        <v>23</v>
      </c>
      <c r="S16" s="10">
        <f t="shared" si="4"/>
        <v>1993</v>
      </c>
      <c r="T16" s="10">
        <f t="shared" si="5"/>
        <v>3</v>
      </c>
      <c r="U16" s="10">
        <v>4</v>
      </c>
      <c r="V16" s="10" t="str">
        <f t="shared" si="6"/>
        <v>INSERT INTO Jogador VALUES(41,MF,'Fabio Henrique','23-23-1993',3,4);</v>
      </c>
    </row>
    <row r="17" spans="1:22" ht="6" customHeight="1" x14ac:dyDescent="0.3">
      <c r="A17" s="5">
        <v>16</v>
      </c>
      <c r="B17" s="6" t="s">
        <v>16</v>
      </c>
      <c r="C17" s="7" t="s">
        <v>424</v>
      </c>
      <c r="D17" s="24" t="s">
        <v>425</v>
      </c>
      <c r="E17" s="25"/>
      <c r="F17" s="24" t="s">
        <v>426</v>
      </c>
      <c r="G17" s="25"/>
      <c r="H17" s="24" t="s">
        <v>424</v>
      </c>
      <c r="I17" s="25"/>
      <c r="J17" s="8">
        <v>33953</v>
      </c>
      <c r="K17" s="24" t="s">
        <v>28</v>
      </c>
      <c r="L17" s="25"/>
      <c r="M17" s="9">
        <v>181</v>
      </c>
      <c r="N17" s="10">
        <v>42</v>
      </c>
      <c r="O17" s="11" t="str">
        <f t="shared" si="0"/>
        <v>DF</v>
      </c>
      <c r="P17" s="10" t="str">
        <f t="shared" si="1"/>
        <v>Alex</v>
      </c>
      <c r="Q17" s="10">
        <f t="shared" si="2"/>
        <v>15</v>
      </c>
      <c r="R17" s="10">
        <f t="shared" si="3"/>
        <v>15</v>
      </c>
      <c r="S17" s="10">
        <f t="shared" si="4"/>
        <v>1992</v>
      </c>
      <c r="T17" s="10">
        <f t="shared" si="5"/>
        <v>2</v>
      </c>
      <c r="U17" s="10">
        <v>4</v>
      </c>
      <c r="V17" s="10" t="str">
        <f t="shared" si="6"/>
        <v>INSERT INTO Jogador VALUES(42,DF,'Alex','15-15-1992',2,4);</v>
      </c>
    </row>
    <row r="18" spans="1:22" ht="6" customHeight="1" x14ac:dyDescent="0.3">
      <c r="A18" s="5">
        <v>17</v>
      </c>
      <c r="B18" s="6" t="s">
        <v>29</v>
      </c>
      <c r="C18" s="7" t="s">
        <v>427</v>
      </c>
      <c r="D18" s="24" t="s">
        <v>428</v>
      </c>
      <c r="E18" s="25"/>
      <c r="F18" s="24" t="s">
        <v>429</v>
      </c>
      <c r="G18" s="25"/>
      <c r="H18" s="24" t="s">
        <v>430</v>
      </c>
      <c r="I18" s="25"/>
      <c r="J18" s="8">
        <v>35750</v>
      </c>
      <c r="K18" s="24" t="s">
        <v>431</v>
      </c>
      <c r="L18" s="25"/>
      <c r="M18" s="9">
        <v>182</v>
      </c>
      <c r="N18" s="10">
        <v>43</v>
      </c>
      <c r="O18" s="11" t="str">
        <f t="shared" si="0"/>
        <v>MF</v>
      </c>
      <c r="P18" s="10" t="str">
        <f t="shared" si="1"/>
        <v>Bruno</v>
      </c>
      <c r="Q18" s="10">
        <f t="shared" si="2"/>
        <v>16</v>
      </c>
      <c r="R18" s="10">
        <f t="shared" si="3"/>
        <v>16</v>
      </c>
      <c r="S18" s="10">
        <f t="shared" si="4"/>
        <v>1997</v>
      </c>
      <c r="T18" s="10">
        <f t="shared" si="5"/>
        <v>3</v>
      </c>
      <c r="U18" s="10">
        <v>4</v>
      </c>
      <c r="V18" s="10" t="str">
        <f t="shared" si="6"/>
        <v>INSERT INTO Jogador VALUES(43,MF,'Bruno','16-16-1997',3,4);</v>
      </c>
    </row>
    <row r="19" spans="1:22" ht="6" customHeight="1" x14ac:dyDescent="0.3">
      <c r="A19" s="5">
        <v>18</v>
      </c>
      <c r="B19" s="6" t="s">
        <v>45</v>
      </c>
      <c r="C19" s="7" t="s">
        <v>432</v>
      </c>
      <c r="D19" s="24" t="s">
        <v>433</v>
      </c>
      <c r="E19" s="25"/>
      <c r="F19" s="24" t="s">
        <v>434</v>
      </c>
      <c r="G19" s="25"/>
      <c r="H19" s="24" t="s">
        <v>435</v>
      </c>
      <c r="I19" s="25"/>
      <c r="J19" s="8">
        <v>35523</v>
      </c>
      <c r="K19" s="24" t="s">
        <v>436</v>
      </c>
      <c r="L19" s="25"/>
      <c r="M19" s="9">
        <v>175</v>
      </c>
      <c r="N19" s="10">
        <v>44</v>
      </c>
      <c r="O19" s="11" t="str">
        <f t="shared" si="0"/>
        <v>FW</v>
      </c>
      <c r="P19" s="10" t="str">
        <f t="shared" si="1"/>
        <v>Gabriel Fernando</v>
      </c>
      <c r="Q19" s="10" t="str">
        <f t="shared" si="2"/>
        <v>03</v>
      </c>
      <c r="R19" s="10" t="str">
        <f t="shared" si="3"/>
        <v>04</v>
      </c>
      <c r="S19" s="10">
        <f t="shared" si="4"/>
        <v>1997</v>
      </c>
      <c r="T19" s="10">
        <f t="shared" si="5"/>
        <v>4</v>
      </c>
      <c r="U19" s="10">
        <v>4</v>
      </c>
      <c r="V19" s="10" t="str">
        <f t="shared" si="6"/>
        <v>INSERT INTO Jogador VALUES(44,FW,'Gabriel Fernando','03-04-1997',4,4);</v>
      </c>
    </row>
    <row r="20" spans="1:22" ht="6" customHeight="1" x14ac:dyDescent="0.3">
      <c r="A20" s="5">
        <v>19</v>
      </c>
      <c r="B20" s="6" t="s">
        <v>45</v>
      </c>
      <c r="C20" s="7" t="s">
        <v>437</v>
      </c>
      <c r="D20" s="24" t="s">
        <v>438</v>
      </c>
      <c r="E20" s="25"/>
      <c r="F20" s="24" t="s">
        <v>439</v>
      </c>
      <c r="G20" s="25"/>
      <c r="H20" s="24" t="s">
        <v>437</v>
      </c>
      <c r="I20" s="25"/>
      <c r="J20" s="8">
        <v>36580</v>
      </c>
      <c r="K20" s="24" t="s">
        <v>105</v>
      </c>
      <c r="L20" s="25"/>
      <c r="M20" s="9">
        <v>172</v>
      </c>
      <c r="N20" s="10">
        <v>45</v>
      </c>
      <c r="O20" s="11" t="str">
        <f t="shared" si="0"/>
        <v>FW</v>
      </c>
      <c r="P20" s="10" t="str">
        <f t="shared" si="1"/>
        <v>Antony Matheus</v>
      </c>
      <c r="Q20" s="10">
        <f t="shared" si="2"/>
        <v>24</v>
      </c>
      <c r="R20" s="10" t="str">
        <f t="shared" si="3"/>
        <v>02</v>
      </c>
      <c r="S20" s="10">
        <f t="shared" si="4"/>
        <v>2000</v>
      </c>
      <c r="T20" s="10">
        <f t="shared" si="5"/>
        <v>4</v>
      </c>
      <c r="U20" s="10">
        <v>4</v>
      </c>
      <c r="V20" s="10" t="str">
        <f t="shared" si="6"/>
        <v>INSERT INTO Jogador VALUES(45,FW,'Antony Matheus','24-02-2000',4,4);</v>
      </c>
    </row>
    <row r="21" spans="1:22" ht="6" customHeight="1" x14ac:dyDescent="0.3">
      <c r="A21" s="5">
        <v>20</v>
      </c>
      <c r="B21" s="6" t="s">
        <v>45</v>
      </c>
      <c r="C21" s="7" t="s">
        <v>440</v>
      </c>
      <c r="D21" s="24" t="s">
        <v>441</v>
      </c>
      <c r="E21" s="25"/>
      <c r="F21" s="24" t="s">
        <v>442</v>
      </c>
      <c r="G21" s="25"/>
      <c r="H21" s="24" t="s">
        <v>443</v>
      </c>
      <c r="I21" s="25"/>
      <c r="J21" s="8">
        <v>36719</v>
      </c>
      <c r="K21" s="24" t="s">
        <v>253</v>
      </c>
      <c r="L21" s="25"/>
      <c r="M21" s="9">
        <v>176</v>
      </c>
      <c r="N21" s="10">
        <v>46</v>
      </c>
      <c r="O21" s="11" t="str">
        <f t="shared" si="0"/>
        <v>FW</v>
      </c>
      <c r="P21" s="10" t="str">
        <f t="shared" si="1"/>
        <v>Vinicius José</v>
      </c>
      <c r="Q21" s="10">
        <f t="shared" si="2"/>
        <v>12</v>
      </c>
      <c r="R21" s="10" t="str">
        <f t="shared" si="3"/>
        <v>07</v>
      </c>
      <c r="S21" s="10">
        <f t="shared" si="4"/>
        <v>2000</v>
      </c>
      <c r="T21" s="10">
        <f t="shared" si="5"/>
        <v>4</v>
      </c>
      <c r="U21" s="10">
        <v>4</v>
      </c>
      <c r="V21" s="10" t="str">
        <f t="shared" si="6"/>
        <v>INSERT INTO Jogador VALUES(46,FW,'Vinicius José','12-07-2000',4,4);</v>
      </c>
    </row>
    <row r="22" spans="1:22" ht="6" customHeight="1" x14ac:dyDescent="0.3">
      <c r="A22" s="5">
        <v>21</v>
      </c>
      <c r="B22" s="6" t="s">
        <v>45</v>
      </c>
      <c r="C22" s="7" t="s">
        <v>444</v>
      </c>
      <c r="D22" s="24" t="s">
        <v>445</v>
      </c>
      <c r="E22" s="25"/>
      <c r="F22" s="24" t="s">
        <v>446</v>
      </c>
      <c r="G22" s="25"/>
      <c r="H22" s="24" t="s">
        <v>444</v>
      </c>
      <c r="I22" s="25"/>
      <c r="J22" s="8">
        <v>36900</v>
      </c>
      <c r="K22" s="24" t="s">
        <v>253</v>
      </c>
      <c r="L22" s="25"/>
      <c r="M22" s="9">
        <v>174</v>
      </c>
      <c r="N22" s="10">
        <v>47</v>
      </c>
      <c r="O22" s="11" t="str">
        <f t="shared" si="0"/>
        <v>FW</v>
      </c>
      <c r="P22" s="10" t="str">
        <f t="shared" si="1"/>
        <v>Rodrygo</v>
      </c>
      <c r="Q22" s="10" t="str">
        <f t="shared" si="2"/>
        <v>09</v>
      </c>
      <c r="R22" s="10" t="str">
        <f t="shared" si="3"/>
        <v>01</v>
      </c>
      <c r="S22" s="10">
        <f t="shared" si="4"/>
        <v>2001</v>
      </c>
      <c r="T22" s="10">
        <f t="shared" si="5"/>
        <v>4</v>
      </c>
      <c r="U22" s="10">
        <v>4</v>
      </c>
      <c r="V22" s="10" t="str">
        <f t="shared" si="6"/>
        <v>INSERT INTO Jogador VALUES(47,FW,'Rodrygo','09-01-2001',4,4);</v>
      </c>
    </row>
    <row r="23" spans="1:22" ht="6" customHeight="1" x14ac:dyDescent="0.3">
      <c r="A23" s="5">
        <v>22</v>
      </c>
      <c r="B23" s="6" t="s">
        <v>29</v>
      </c>
      <c r="C23" s="7" t="s">
        <v>447</v>
      </c>
      <c r="D23" s="24" t="s">
        <v>448</v>
      </c>
      <c r="E23" s="25"/>
      <c r="F23" s="24" t="s">
        <v>449</v>
      </c>
      <c r="G23" s="25"/>
      <c r="H23" s="24" t="s">
        <v>450</v>
      </c>
      <c r="I23" s="25"/>
      <c r="J23" s="8">
        <v>32608</v>
      </c>
      <c r="K23" s="24" t="s">
        <v>451</v>
      </c>
      <c r="L23" s="25"/>
      <c r="M23" s="9">
        <v>174</v>
      </c>
      <c r="N23" s="10">
        <v>48</v>
      </c>
      <c r="O23" s="11" t="str">
        <f t="shared" si="0"/>
        <v>MF</v>
      </c>
      <c r="P23" s="10" t="str">
        <f t="shared" si="1"/>
        <v>Everton Augusto</v>
      </c>
      <c r="Q23" s="10">
        <f t="shared" si="2"/>
        <v>10</v>
      </c>
      <c r="R23" s="10" t="str">
        <f t="shared" si="3"/>
        <v>04</v>
      </c>
      <c r="S23" s="10">
        <f t="shared" si="4"/>
        <v>1989</v>
      </c>
      <c r="T23" s="10">
        <f t="shared" si="5"/>
        <v>3</v>
      </c>
      <c r="U23" s="10">
        <v>4</v>
      </c>
      <c r="V23" s="10" t="str">
        <f t="shared" si="6"/>
        <v>INSERT INTO Jogador VALUES(48,MF,'Everton Augusto','10-04-1989',3,4);</v>
      </c>
    </row>
    <row r="24" spans="1:22" ht="6" customHeight="1" x14ac:dyDescent="0.3">
      <c r="A24" s="5">
        <v>23</v>
      </c>
      <c r="B24" s="6" t="s">
        <v>11</v>
      </c>
      <c r="C24" s="7" t="s">
        <v>452</v>
      </c>
      <c r="D24" s="24" t="s">
        <v>453</v>
      </c>
      <c r="E24" s="25"/>
      <c r="F24" s="24" t="s">
        <v>454</v>
      </c>
      <c r="G24" s="25"/>
      <c r="H24" s="24" t="s">
        <v>452</v>
      </c>
      <c r="I24" s="25"/>
      <c r="J24" s="8">
        <v>34198</v>
      </c>
      <c r="K24" s="24" t="s">
        <v>50</v>
      </c>
      <c r="L24" s="25"/>
      <c r="M24" s="9">
        <v>188</v>
      </c>
      <c r="N24" s="10">
        <v>49</v>
      </c>
      <c r="O24" s="11" t="str">
        <f t="shared" si="0"/>
        <v>GK</v>
      </c>
      <c r="P24" s="10" t="str">
        <f t="shared" si="1"/>
        <v>Ederson</v>
      </c>
      <c r="Q24" s="10">
        <f t="shared" si="2"/>
        <v>17</v>
      </c>
      <c r="R24" s="10" t="str">
        <f t="shared" si="3"/>
        <v>08</v>
      </c>
      <c r="S24" s="10">
        <f t="shared" si="4"/>
        <v>1993</v>
      </c>
      <c r="T24" s="10">
        <f t="shared" si="5"/>
        <v>1</v>
      </c>
      <c r="U24" s="10">
        <v>4</v>
      </c>
      <c r="V24" s="10" t="str">
        <f t="shared" si="6"/>
        <v>INSERT INTO Jogador VALUES(49,GK,'Ederson','17-08-1993',1,4);</v>
      </c>
    </row>
    <row r="25" spans="1:22" ht="6" customHeight="1" x14ac:dyDescent="0.3">
      <c r="A25" s="5">
        <v>24</v>
      </c>
      <c r="B25" s="6" t="s">
        <v>16</v>
      </c>
      <c r="C25" s="7" t="s">
        <v>455</v>
      </c>
      <c r="D25" s="24" t="s">
        <v>456</v>
      </c>
      <c r="E25" s="25"/>
      <c r="F25" s="24" t="s">
        <v>457</v>
      </c>
      <c r="G25" s="25"/>
      <c r="H25" s="24" t="s">
        <v>455</v>
      </c>
      <c r="I25" s="25"/>
      <c r="J25" s="8">
        <v>35507</v>
      </c>
      <c r="K25" s="24" t="s">
        <v>33</v>
      </c>
      <c r="L25" s="25"/>
      <c r="M25" s="9">
        <v>188</v>
      </c>
      <c r="N25" s="10">
        <v>50</v>
      </c>
      <c r="O25" s="11" t="str">
        <f t="shared" si="0"/>
        <v>DF</v>
      </c>
      <c r="P25" s="10" t="str">
        <f t="shared" si="1"/>
        <v>Gleison Bremer</v>
      </c>
      <c r="Q25" s="10">
        <f t="shared" si="2"/>
        <v>18</v>
      </c>
      <c r="R25" s="10" t="str">
        <f t="shared" si="3"/>
        <v>03</v>
      </c>
      <c r="S25" s="10">
        <f t="shared" si="4"/>
        <v>1997</v>
      </c>
      <c r="T25" s="10">
        <f t="shared" si="5"/>
        <v>2</v>
      </c>
      <c r="U25" s="10">
        <v>4</v>
      </c>
      <c r="V25" s="10" t="str">
        <f t="shared" si="6"/>
        <v>INSERT INTO Jogador VALUES(50,DF,'Gleison Bremer','18-03-1997',2,4);</v>
      </c>
    </row>
    <row r="26" spans="1:22" ht="6" customHeight="1" x14ac:dyDescent="0.3">
      <c r="A26" s="5">
        <v>25</v>
      </c>
      <c r="B26" s="6" t="s">
        <v>45</v>
      </c>
      <c r="C26" s="7" t="s">
        <v>458</v>
      </c>
      <c r="D26" s="24" t="s">
        <v>459</v>
      </c>
      <c r="E26" s="25"/>
      <c r="F26" s="24" t="s">
        <v>460</v>
      </c>
      <c r="G26" s="25"/>
      <c r="H26" s="24" t="s">
        <v>458</v>
      </c>
      <c r="I26" s="25"/>
      <c r="J26" s="8">
        <v>35601</v>
      </c>
      <c r="K26" s="24" t="s">
        <v>451</v>
      </c>
      <c r="L26" s="25"/>
      <c r="M26" s="9">
        <v>185</v>
      </c>
      <c r="N26" s="10">
        <v>51</v>
      </c>
      <c r="O26" s="11" t="str">
        <f t="shared" si="0"/>
        <v>FW</v>
      </c>
      <c r="P26" s="10" t="str">
        <f t="shared" si="1"/>
        <v>Pedro Guilherme</v>
      </c>
      <c r="Q26" s="10">
        <f t="shared" si="2"/>
        <v>20</v>
      </c>
      <c r="R26" s="10" t="str">
        <f t="shared" si="3"/>
        <v>06</v>
      </c>
      <c r="S26" s="10">
        <f t="shared" si="4"/>
        <v>1997</v>
      </c>
      <c r="T26" s="10">
        <f t="shared" si="5"/>
        <v>4</v>
      </c>
      <c r="U26" s="10">
        <v>4</v>
      </c>
      <c r="V26" s="10" t="str">
        <f t="shared" si="6"/>
        <v>INSERT INTO Jogador VALUES(51,FW,'Pedro Guilherme','20-06-1997',4,4);</v>
      </c>
    </row>
    <row r="27" spans="1:22" ht="6" customHeight="1" x14ac:dyDescent="0.3">
      <c r="A27" s="5">
        <v>26</v>
      </c>
      <c r="B27" s="6" t="s">
        <v>45</v>
      </c>
      <c r="C27" s="7" t="s">
        <v>461</v>
      </c>
      <c r="D27" s="24" t="s">
        <v>462</v>
      </c>
      <c r="E27" s="25"/>
      <c r="F27" s="24" t="s">
        <v>463</v>
      </c>
      <c r="G27" s="25"/>
      <c r="H27" s="24" t="s">
        <v>464</v>
      </c>
      <c r="I27" s="25"/>
      <c r="J27" s="8">
        <v>37060</v>
      </c>
      <c r="K27" s="24" t="s">
        <v>436</v>
      </c>
      <c r="L27" s="25"/>
      <c r="M27" s="9">
        <v>178</v>
      </c>
      <c r="N27" s="10">
        <v>52</v>
      </c>
      <c r="O27" s="11" t="str">
        <f t="shared" si="0"/>
        <v>FW</v>
      </c>
      <c r="P27" s="10" t="str">
        <f t="shared" si="1"/>
        <v>Gabriel</v>
      </c>
      <c r="Q27" s="10">
        <f t="shared" si="2"/>
        <v>18</v>
      </c>
      <c r="R27" s="10" t="str">
        <f t="shared" si="3"/>
        <v>06</v>
      </c>
      <c r="S27" s="10">
        <f t="shared" si="4"/>
        <v>2001</v>
      </c>
      <c r="T27" s="10">
        <f t="shared" si="5"/>
        <v>4</v>
      </c>
      <c r="U27" s="10">
        <v>4</v>
      </c>
      <c r="V27" s="10" t="str">
        <f t="shared" si="6"/>
        <v>INSERT INTO Jogador VALUES(52,FW,'Gabriel','18-06-2001',4,4);</v>
      </c>
    </row>
    <row r="28" spans="1:22" ht="6" customHeight="1" x14ac:dyDescent="0.3">
      <c r="A28" s="20" t="s">
        <v>110</v>
      </c>
      <c r="B28" s="28"/>
      <c r="C28" s="28"/>
      <c r="D28" s="21"/>
      <c r="E28" s="20" t="s">
        <v>111</v>
      </c>
      <c r="F28" s="21"/>
      <c r="G28" s="20" t="s">
        <v>5</v>
      </c>
      <c r="H28" s="21"/>
      <c r="I28" s="20" t="s">
        <v>6</v>
      </c>
      <c r="J28" s="28"/>
      <c r="K28" s="21"/>
      <c r="L28" s="20" t="s">
        <v>112</v>
      </c>
      <c r="M28" s="21"/>
    </row>
    <row r="29" spans="1:22" ht="6" customHeight="1" x14ac:dyDescent="0.3">
      <c r="A29" s="24" t="s">
        <v>113</v>
      </c>
      <c r="B29" s="29"/>
      <c r="C29" s="29"/>
      <c r="D29" s="25"/>
      <c r="E29" s="24" t="s">
        <v>465</v>
      </c>
      <c r="F29" s="25"/>
      <c r="G29" s="24" t="s">
        <v>466</v>
      </c>
      <c r="H29" s="25"/>
      <c r="I29" s="24" t="s">
        <v>467</v>
      </c>
      <c r="J29" s="29"/>
      <c r="K29" s="25"/>
      <c r="L29" s="24" t="s">
        <v>468</v>
      </c>
      <c r="M29" s="25"/>
    </row>
    <row r="30" spans="1:22" ht="6" customHeight="1" x14ac:dyDescent="0.3">
      <c r="A30" s="24" t="s">
        <v>118</v>
      </c>
      <c r="B30" s="29"/>
      <c r="C30" s="29"/>
      <c r="D30" s="25"/>
      <c r="E30" s="24" t="s">
        <v>469</v>
      </c>
      <c r="F30" s="25"/>
      <c r="G30" s="24" t="s">
        <v>470</v>
      </c>
      <c r="H30" s="25"/>
      <c r="I30" s="24" t="s">
        <v>471</v>
      </c>
      <c r="J30" s="29"/>
      <c r="K30" s="25"/>
      <c r="L30" s="24" t="s">
        <v>468</v>
      </c>
      <c r="M30" s="25"/>
    </row>
    <row r="31" spans="1:22" ht="6" customHeight="1" x14ac:dyDescent="0.3">
      <c r="A31" s="24" t="s">
        <v>118</v>
      </c>
      <c r="B31" s="29"/>
      <c r="C31" s="29"/>
      <c r="D31" s="25"/>
      <c r="E31" s="24" t="s">
        <v>472</v>
      </c>
      <c r="F31" s="25"/>
      <c r="G31" s="24" t="s">
        <v>473</v>
      </c>
      <c r="H31" s="25"/>
      <c r="I31" s="24" t="s">
        <v>474</v>
      </c>
      <c r="J31" s="29"/>
      <c r="K31" s="25"/>
      <c r="L31" s="24" t="s">
        <v>468</v>
      </c>
      <c r="M31" s="25"/>
    </row>
    <row r="32" spans="1:22" ht="6" customHeight="1" x14ac:dyDescent="0.3">
      <c r="A32" s="24" t="s">
        <v>118</v>
      </c>
      <c r="B32" s="29"/>
      <c r="C32" s="29"/>
      <c r="D32" s="25"/>
      <c r="E32" s="24" t="s">
        <v>475</v>
      </c>
      <c r="F32" s="25"/>
      <c r="G32" s="24" t="s">
        <v>476</v>
      </c>
      <c r="H32" s="25"/>
      <c r="I32" s="24" t="s">
        <v>477</v>
      </c>
      <c r="J32" s="29"/>
      <c r="K32" s="25"/>
      <c r="L32" s="24" t="s">
        <v>468</v>
      </c>
      <c r="M32" s="25"/>
    </row>
    <row r="33" spans="1:14" ht="6" customHeight="1" x14ac:dyDescent="0.3">
      <c r="A33" s="24" t="s">
        <v>131</v>
      </c>
      <c r="B33" s="29"/>
      <c r="C33" s="29"/>
      <c r="D33" s="25"/>
      <c r="E33" s="24" t="s">
        <v>478</v>
      </c>
      <c r="F33" s="25"/>
      <c r="G33" s="24" t="s">
        <v>479</v>
      </c>
      <c r="H33" s="25"/>
      <c r="I33" s="24" t="s">
        <v>478</v>
      </c>
      <c r="J33" s="29"/>
      <c r="K33" s="25"/>
      <c r="L33" s="24" t="s">
        <v>468</v>
      </c>
      <c r="M33" s="25"/>
    </row>
    <row r="34" spans="1:14" ht="6" customHeight="1" x14ac:dyDescent="0.3">
      <c r="A34" s="24" t="s">
        <v>131</v>
      </c>
      <c r="B34" s="29"/>
      <c r="C34" s="29"/>
      <c r="D34" s="25"/>
      <c r="E34" s="24" t="s">
        <v>480</v>
      </c>
      <c r="F34" s="25"/>
      <c r="G34" s="24" t="s">
        <v>481</v>
      </c>
      <c r="H34" s="25"/>
      <c r="I34" s="24" t="s">
        <v>482</v>
      </c>
      <c r="J34" s="29"/>
      <c r="K34" s="25"/>
      <c r="L34" s="24" t="s">
        <v>468</v>
      </c>
      <c r="M34" s="25"/>
    </row>
    <row r="35" spans="1:14" ht="10" customHeight="1" x14ac:dyDescent="0.3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2"/>
    </row>
    <row r="36" spans="1:14" ht="8.25" customHeight="1" x14ac:dyDescent="0.3">
      <c r="A36" s="19" t="s">
        <v>483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</row>
  </sheetData>
  <mergeCells count="145">
    <mergeCell ref="A34:D34"/>
    <mergeCell ref="E34:F34"/>
    <mergeCell ref="G34:H34"/>
    <mergeCell ref="I34:K34"/>
    <mergeCell ref="L34:M34"/>
    <mergeCell ref="A35:M35"/>
    <mergeCell ref="A36:N36"/>
    <mergeCell ref="A32:D32"/>
    <mergeCell ref="E32:F32"/>
    <mergeCell ref="G32:H32"/>
    <mergeCell ref="I32:K32"/>
    <mergeCell ref="L32:M32"/>
    <mergeCell ref="A33:D33"/>
    <mergeCell ref="E33:F33"/>
    <mergeCell ref="G33:H33"/>
    <mergeCell ref="I33:K33"/>
    <mergeCell ref="L33:M33"/>
    <mergeCell ref="A30:D30"/>
    <mergeCell ref="E30:F30"/>
    <mergeCell ref="G30:H30"/>
    <mergeCell ref="I30:K30"/>
    <mergeCell ref="L30:M30"/>
    <mergeCell ref="A31:D31"/>
    <mergeCell ref="E31:F31"/>
    <mergeCell ref="G31:H31"/>
    <mergeCell ref="I31:K31"/>
    <mergeCell ref="L31:M31"/>
    <mergeCell ref="A28:D28"/>
    <mergeCell ref="E28:F28"/>
    <mergeCell ref="G28:H28"/>
    <mergeCell ref="I28:K28"/>
    <mergeCell ref="L28:M28"/>
    <mergeCell ref="A29:D29"/>
    <mergeCell ref="E29:F29"/>
    <mergeCell ref="G29:H29"/>
    <mergeCell ref="I29:K29"/>
    <mergeCell ref="L29:M29"/>
    <mergeCell ref="D25:E25"/>
    <mergeCell ref="F25:G25"/>
    <mergeCell ref="H25:I25"/>
    <mergeCell ref="K25:L25"/>
    <mergeCell ref="D26:E26"/>
    <mergeCell ref="F26:G26"/>
    <mergeCell ref="H26:I26"/>
    <mergeCell ref="K26:L26"/>
    <mergeCell ref="D27:E27"/>
    <mergeCell ref="F27:G27"/>
    <mergeCell ref="H27:I27"/>
    <mergeCell ref="K27:L27"/>
    <mergeCell ref="D22:E22"/>
    <mergeCell ref="F22:G22"/>
    <mergeCell ref="H22:I22"/>
    <mergeCell ref="K22:L22"/>
    <mergeCell ref="D23:E23"/>
    <mergeCell ref="F23:G23"/>
    <mergeCell ref="H23:I23"/>
    <mergeCell ref="K23:L23"/>
    <mergeCell ref="D24:E24"/>
    <mergeCell ref="F24:G24"/>
    <mergeCell ref="H24:I24"/>
    <mergeCell ref="K24:L24"/>
    <mergeCell ref="D19:E19"/>
    <mergeCell ref="F19:G19"/>
    <mergeCell ref="H19:I19"/>
    <mergeCell ref="K19:L19"/>
    <mergeCell ref="D20:E20"/>
    <mergeCell ref="F20:G20"/>
    <mergeCell ref="H20:I20"/>
    <mergeCell ref="K20:L20"/>
    <mergeCell ref="D21:E21"/>
    <mergeCell ref="F21:G21"/>
    <mergeCell ref="H21:I21"/>
    <mergeCell ref="K21:L21"/>
    <mergeCell ref="D16:E16"/>
    <mergeCell ref="F16:G16"/>
    <mergeCell ref="H16:I16"/>
    <mergeCell ref="K16:L16"/>
    <mergeCell ref="D17:E17"/>
    <mergeCell ref="F17:G17"/>
    <mergeCell ref="H17:I17"/>
    <mergeCell ref="K17:L17"/>
    <mergeCell ref="D18:E18"/>
    <mergeCell ref="F18:G18"/>
    <mergeCell ref="H18:I18"/>
    <mergeCell ref="K18:L18"/>
    <mergeCell ref="D13:E13"/>
    <mergeCell ref="F13:G13"/>
    <mergeCell ref="H13:I13"/>
    <mergeCell ref="K13:L13"/>
    <mergeCell ref="D14:E14"/>
    <mergeCell ref="F14:G14"/>
    <mergeCell ref="H14:I14"/>
    <mergeCell ref="K14:L14"/>
    <mergeCell ref="D15:E15"/>
    <mergeCell ref="F15:G15"/>
    <mergeCell ref="H15:I15"/>
    <mergeCell ref="K15:L15"/>
    <mergeCell ref="D10:E10"/>
    <mergeCell ref="F10:G10"/>
    <mergeCell ref="H10:I10"/>
    <mergeCell ref="K10:L10"/>
    <mergeCell ref="D11:E11"/>
    <mergeCell ref="F11:G11"/>
    <mergeCell ref="H11:I11"/>
    <mergeCell ref="K11:L11"/>
    <mergeCell ref="D12:E12"/>
    <mergeCell ref="F12:G12"/>
    <mergeCell ref="H12:I12"/>
    <mergeCell ref="K12:L12"/>
    <mergeCell ref="D7:E7"/>
    <mergeCell ref="F7:G7"/>
    <mergeCell ref="H7:I7"/>
    <mergeCell ref="K7:L7"/>
    <mergeCell ref="D8:E8"/>
    <mergeCell ref="F8:G8"/>
    <mergeCell ref="H8:I8"/>
    <mergeCell ref="K8:L8"/>
    <mergeCell ref="D9:E9"/>
    <mergeCell ref="F9:G9"/>
    <mergeCell ref="H9:I9"/>
    <mergeCell ref="K9:L9"/>
    <mergeCell ref="D4:E4"/>
    <mergeCell ref="F4:G4"/>
    <mergeCell ref="H4:I4"/>
    <mergeCell ref="K4:L4"/>
    <mergeCell ref="D5:E5"/>
    <mergeCell ref="F5:G5"/>
    <mergeCell ref="H5:I5"/>
    <mergeCell ref="K5:L5"/>
    <mergeCell ref="D6:E6"/>
    <mergeCell ref="F6:G6"/>
    <mergeCell ref="H6:I6"/>
    <mergeCell ref="K6:L6"/>
    <mergeCell ref="D1:E1"/>
    <mergeCell ref="F1:G1"/>
    <mergeCell ref="H1:I1"/>
    <mergeCell ref="K1:L1"/>
    <mergeCell ref="D2:E2"/>
    <mergeCell ref="F2:G2"/>
    <mergeCell ref="H2:I2"/>
    <mergeCell ref="K2:L2"/>
    <mergeCell ref="D3:E3"/>
    <mergeCell ref="F3:G3"/>
    <mergeCell ref="H3:I3"/>
    <mergeCell ref="K3:L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4"/>
  <sheetViews>
    <sheetView zoomScale="134" workbookViewId="0">
      <selection activeCell="C26" sqref="C26:D26"/>
    </sheetView>
  </sheetViews>
  <sheetFormatPr defaultRowHeight="13" x14ac:dyDescent="0.3"/>
  <cols>
    <col min="1" max="1" width="1.796875" customWidth="1"/>
    <col min="2" max="2" width="2.8984375" customWidth="1"/>
    <col min="3" max="3" width="11.09765625" customWidth="1"/>
    <col min="4" max="4" width="6.19921875" customWidth="1"/>
    <col min="5" max="5" width="14.3984375" customWidth="1"/>
    <col min="6" max="6" width="13.296875" customWidth="1"/>
    <col min="7" max="7" width="8.19921875" customWidth="1"/>
    <col min="8" max="8" width="3.296875" customWidth="1"/>
    <col min="9" max="9" width="6.69921875" customWidth="1"/>
    <col min="10" max="10" width="12" customWidth="1"/>
    <col min="11" max="11" width="4.19921875" customWidth="1"/>
    <col min="12" max="12" width="8" customWidth="1"/>
    <col min="13" max="13" width="2.69921875" customWidth="1"/>
  </cols>
  <sheetData>
    <row r="1" spans="1:12" ht="6" customHeight="1" x14ac:dyDescent="0.3">
      <c r="A1" s="1" t="s">
        <v>2</v>
      </c>
      <c r="B1" s="2" t="s">
        <v>3</v>
      </c>
      <c r="C1" s="20" t="s">
        <v>4</v>
      </c>
      <c r="D1" s="21"/>
      <c r="E1" s="3" t="s">
        <v>5</v>
      </c>
      <c r="F1" s="3" t="s">
        <v>6</v>
      </c>
      <c r="G1" s="22" t="s">
        <v>7</v>
      </c>
      <c r="H1" s="23"/>
      <c r="I1" s="2" t="s">
        <v>8</v>
      </c>
      <c r="J1" s="20" t="s">
        <v>9</v>
      </c>
      <c r="K1" s="21"/>
      <c r="L1" s="2" t="s">
        <v>10</v>
      </c>
    </row>
    <row r="2" spans="1:12" ht="6" customHeight="1" x14ac:dyDescent="0.3">
      <c r="A2" s="5">
        <v>1</v>
      </c>
      <c r="B2" s="6" t="s">
        <v>11</v>
      </c>
      <c r="C2" s="24" t="s">
        <v>484</v>
      </c>
      <c r="D2" s="25"/>
      <c r="E2" s="7" t="s">
        <v>485</v>
      </c>
      <c r="F2" s="7" t="s">
        <v>486</v>
      </c>
      <c r="G2" s="24" t="s">
        <v>486</v>
      </c>
      <c r="H2" s="25"/>
      <c r="I2" s="8">
        <v>37723</v>
      </c>
      <c r="J2" s="24" t="s">
        <v>487</v>
      </c>
      <c r="K2" s="25"/>
      <c r="L2" s="9">
        <v>186</v>
      </c>
    </row>
    <row r="3" spans="1:12" ht="6" customHeight="1" x14ac:dyDescent="0.3">
      <c r="A3" s="5">
        <v>2</v>
      </c>
      <c r="B3" s="6" t="s">
        <v>16</v>
      </c>
      <c r="C3" s="24" t="s">
        <v>488</v>
      </c>
      <c r="D3" s="25"/>
      <c r="E3" s="7" t="s">
        <v>489</v>
      </c>
      <c r="F3" s="7" t="s">
        <v>490</v>
      </c>
      <c r="G3" s="24" t="s">
        <v>491</v>
      </c>
      <c r="H3" s="25"/>
      <c r="I3" s="8">
        <v>36068</v>
      </c>
      <c r="J3" s="24" t="s">
        <v>492</v>
      </c>
      <c r="K3" s="25"/>
      <c r="L3" s="9">
        <v>174</v>
      </c>
    </row>
    <row r="4" spans="1:12" ht="6" customHeight="1" x14ac:dyDescent="0.3">
      <c r="A4" s="5">
        <v>3</v>
      </c>
      <c r="B4" s="6" t="s">
        <v>16</v>
      </c>
      <c r="C4" s="24" t="s">
        <v>493</v>
      </c>
      <c r="D4" s="25"/>
      <c r="E4" s="7" t="s">
        <v>494</v>
      </c>
      <c r="F4" s="7" t="s">
        <v>495</v>
      </c>
      <c r="G4" s="24" t="s">
        <v>496</v>
      </c>
      <c r="H4" s="25"/>
      <c r="I4" s="8">
        <v>32959</v>
      </c>
      <c r="J4" s="24" t="s">
        <v>497</v>
      </c>
      <c r="K4" s="25"/>
      <c r="L4" s="9">
        <v>185</v>
      </c>
    </row>
    <row r="5" spans="1:12" ht="6" customHeight="1" x14ac:dyDescent="0.3">
      <c r="A5" s="5">
        <v>4</v>
      </c>
      <c r="B5" s="6" t="s">
        <v>16</v>
      </c>
      <c r="C5" s="24" t="s">
        <v>498</v>
      </c>
      <c r="D5" s="25"/>
      <c r="E5" s="7" t="s">
        <v>499</v>
      </c>
      <c r="F5" s="7" t="s">
        <v>500</v>
      </c>
      <c r="G5" s="24" t="s">
        <v>500</v>
      </c>
      <c r="H5" s="25"/>
      <c r="I5" s="8">
        <v>37152</v>
      </c>
      <c r="J5" s="24" t="s">
        <v>261</v>
      </c>
      <c r="K5" s="25"/>
      <c r="L5" s="9">
        <v>191</v>
      </c>
    </row>
    <row r="6" spans="1:12" ht="6" customHeight="1" x14ac:dyDescent="0.3">
      <c r="A6" s="5">
        <v>5</v>
      </c>
      <c r="B6" s="6" t="s">
        <v>29</v>
      </c>
      <c r="C6" s="24" t="s">
        <v>501</v>
      </c>
      <c r="D6" s="25"/>
      <c r="E6" s="7" t="s">
        <v>502</v>
      </c>
      <c r="F6" s="7" t="s">
        <v>503</v>
      </c>
      <c r="G6" s="24" t="s">
        <v>504</v>
      </c>
      <c r="H6" s="25"/>
      <c r="I6" s="8">
        <v>35007</v>
      </c>
      <c r="J6" s="24" t="s">
        <v>505</v>
      </c>
      <c r="K6" s="25"/>
      <c r="L6" s="9">
        <v>185</v>
      </c>
    </row>
    <row r="7" spans="1:12" ht="6" customHeight="1" x14ac:dyDescent="0.3">
      <c r="A7" s="5">
        <v>6</v>
      </c>
      <c r="B7" s="6" t="s">
        <v>45</v>
      </c>
      <c r="C7" s="24" t="s">
        <v>506</v>
      </c>
      <c r="D7" s="25"/>
      <c r="E7" s="7" t="s">
        <v>507</v>
      </c>
      <c r="F7" s="7" t="s">
        <v>508</v>
      </c>
      <c r="G7" s="24" t="s">
        <v>509</v>
      </c>
      <c r="H7" s="25"/>
      <c r="I7" s="8">
        <v>34524</v>
      </c>
      <c r="J7" s="24" t="s">
        <v>510</v>
      </c>
      <c r="K7" s="25"/>
      <c r="L7" s="9">
        <v>181</v>
      </c>
    </row>
    <row r="8" spans="1:12" ht="6" customHeight="1" x14ac:dyDescent="0.3">
      <c r="A8" s="5">
        <v>7</v>
      </c>
      <c r="B8" s="6" t="s">
        <v>29</v>
      </c>
      <c r="C8" s="24" t="s">
        <v>511</v>
      </c>
      <c r="D8" s="25"/>
      <c r="E8" s="7" t="s">
        <v>512</v>
      </c>
      <c r="F8" s="7" t="s">
        <v>513</v>
      </c>
      <c r="G8" s="24" t="s">
        <v>514</v>
      </c>
      <c r="H8" s="25"/>
      <c r="I8" s="8">
        <v>34743</v>
      </c>
      <c r="J8" s="24" t="s">
        <v>515</v>
      </c>
      <c r="K8" s="25"/>
      <c r="L8" s="9">
        <v>172</v>
      </c>
    </row>
    <row r="9" spans="1:12" ht="6" customHeight="1" x14ac:dyDescent="0.3">
      <c r="A9" s="5">
        <v>8</v>
      </c>
      <c r="B9" s="6" t="s">
        <v>29</v>
      </c>
      <c r="C9" s="24" t="s">
        <v>516</v>
      </c>
      <c r="D9" s="25"/>
      <c r="E9" s="7" t="s">
        <v>517</v>
      </c>
      <c r="F9" s="7" t="s">
        <v>518</v>
      </c>
      <c r="G9" s="24" t="s">
        <v>519</v>
      </c>
      <c r="H9" s="25"/>
      <c r="I9" s="8">
        <v>35019</v>
      </c>
      <c r="J9" s="24" t="s">
        <v>520</v>
      </c>
      <c r="K9" s="25"/>
      <c r="L9" s="9">
        <v>184</v>
      </c>
    </row>
    <row r="10" spans="1:12" ht="6" customHeight="1" x14ac:dyDescent="0.3">
      <c r="A10" s="5">
        <v>9</v>
      </c>
      <c r="B10" s="6" t="s">
        <v>45</v>
      </c>
      <c r="C10" s="24" t="s">
        <v>521</v>
      </c>
      <c r="D10" s="25"/>
      <c r="E10" s="7" t="s">
        <v>522</v>
      </c>
      <c r="F10" s="7" t="s">
        <v>523</v>
      </c>
      <c r="G10" s="24" t="s">
        <v>523</v>
      </c>
      <c r="H10" s="25"/>
      <c r="I10" s="8">
        <v>34090</v>
      </c>
      <c r="J10" s="24" t="s">
        <v>524</v>
      </c>
      <c r="K10" s="25"/>
      <c r="L10" s="9">
        <v>188</v>
      </c>
    </row>
    <row r="11" spans="1:12" ht="6" customHeight="1" x14ac:dyDescent="0.3">
      <c r="A11" s="5">
        <v>10</v>
      </c>
      <c r="B11" s="6" t="s">
        <v>45</v>
      </c>
      <c r="C11" s="24" t="s">
        <v>525</v>
      </c>
      <c r="D11" s="25"/>
      <c r="E11" s="7" t="s">
        <v>526</v>
      </c>
      <c r="F11" s="7" t="s">
        <v>527</v>
      </c>
      <c r="G11" s="24" t="s">
        <v>527</v>
      </c>
      <c r="H11" s="25"/>
      <c r="I11" s="8">
        <v>33625</v>
      </c>
      <c r="J11" s="24" t="s">
        <v>528</v>
      </c>
      <c r="K11" s="25"/>
      <c r="L11" s="9">
        <v>176</v>
      </c>
    </row>
    <row r="12" spans="1:12" ht="6" customHeight="1" x14ac:dyDescent="0.3">
      <c r="A12" s="5">
        <v>11</v>
      </c>
      <c r="B12" s="6" t="s">
        <v>45</v>
      </c>
      <c r="C12" s="24" t="s">
        <v>529</v>
      </c>
      <c r="D12" s="25"/>
      <c r="E12" s="7" t="s">
        <v>530</v>
      </c>
      <c r="F12" s="7" t="s">
        <v>531</v>
      </c>
      <c r="G12" s="24" t="s">
        <v>532</v>
      </c>
      <c r="H12" s="25"/>
      <c r="I12" s="8">
        <v>34990</v>
      </c>
      <c r="J12" s="24" t="s">
        <v>533</v>
      </c>
      <c r="K12" s="25"/>
      <c r="L12" s="9">
        <v>178</v>
      </c>
    </row>
    <row r="13" spans="1:12" ht="6" customHeight="1" x14ac:dyDescent="0.3">
      <c r="A13" s="5">
        <v>12</v>
      </c>
      <c r="B13" s="6" t="s">
        <v>45</v>
      </c>
      <c r="C13" s="24" t="s">
        <v>534</v>
      </c>
      <c r="D13" s="25"/>
      <c r="E13" s="7" t="s">
        <v>535</v>
      </c>
      <c r="F13" s="7" t="s">
        <v>536</v>
      </c>
      <c r="G13" s="24" t="s">
        <v>537</v>
      </c>
      <c r="H13" s="25"/>
      <c r="I13" s="8">
        <v>33861</v>
      </c>
      <c r="J13" s="24" t="s">
        <v>24</v>
      </c>
      <c r="K13" s="25"/>
      <c r="L13" s="9">
        <v>183</v>
      </c>
    </row>
    <row r="14" spans="1:12" ht="6" customHeight="1" x14ac:dyDescent="0.3">
      <c r="A14" s="5">
        <v>13</v>
      </c>
      <c r="B14" s="6" t="s">
        <v>45</v>
      </c>
      <c r="C14" s="24" t="s">
        <v>538</v>
      </c>
      <c r="D14" s="25"/>
      <c r="E14" s="7" t="s">
        <v>539</v>
      </c>
      <c r="F14" s="7" t="s">
        <v>540</v>
      </c>
      <c r="G14" s="24" t="s">
        <v>540</v>
      </c>
      <c r="H14" s="25"/>
      <c r="I14" s="8">
        <v>32590</v>
      </c>
      <c r="J14" s="24" t="s">
        <v>541</v>
      </c>
      <c r="K14" s="25"/>
      <c r="L14" s="9">
        <v>191</v>
      </c>
    </row>
    <row r="15" spans="1:12" ht="6" customHeight="1" x14ac:dyDescent="0.3">
      <c r="A15" s="5">
        <v>14</v>
      </c>
      <c r="B15" s="6" t="s">
        <v>29</v>
      </c>
      <c r="C15" s="24" t="s">
        <v>542</v>
      </c>
      <c r="D15" s="25"/>
      <c r="E15" s="7" t="s">
        <v>543</v>
      </c>
      <c r="F15" s="7" t="s">
        <v>544</v>
      </c>
      <c r="G15" s="24" t="s">
        <v>545</v>
      </c>
      <c r="H15" s="25"/>
      <c r="I15" s="8">
        <v>35778</v>
      </c>
      <c r="J15" s="24" t="s">
        <v>546</v>
      </c>
      <c r="K15" s="25"/>
      <c r="L15" s="9">
        <v>185</v>
      </c>
    </row>
    <row r="16" spans="1:12" ht="6" customHeight="1" x14ac:dyDescent="0.3">
      <c r="A16" s="5">
        <v>15</v>
      </c>
      <c r="B16" s="6" t="s">
        <v>29</v>
      </c>
      <c r="C16" s="24" t="s">
        <v>547</v>
      </c>
      <c r="D16" s="25"/>
      <c r="E16" s="7" t="s">
        <v>548</v>
      </c>
      <c r="F16" s="7" t="s">
        <v>549</v>
      </c>
      <c r="G16" s="24" t="s">
        <v>549</v>
      </c>
      <c r="H16" s="25"/>
      <c r="I16" s="8">
        <v>34906</v>
      </c>
      <c r="J16" s="24" t="s">
        <v>550</v>
      </c>
      <c r="K16" s="25"/>
      <c r="L16" s="9">
        <v>180</v>
      </c>
    </row>
    <row r="17" spans="1:12" ht="6" customHeight="1" x14ac:dyDescent="0.3">
      <c r="A17" s="5">
        <v>16</v>
      </c>
      <c r="B17" s="6" t="s">
        <v>11</v>
      </c>
      <c r="C17" s="24" t="s">
        <v>551</v>
      </c>
      <c r="D17" s="25"/>
      <c r="E17" s="7" t="s">
        <v>552</v>
      </c>
      <c r="F17" s="7" t="s">
        <v>553</v>
      </c>
      <c r="G17" s="24" t="s">
        <v>554</v>
      </c>
      <c r="H17" s="25"/>
      <c r="I17" s="8">
        <v>34002</v>
      </c>
      <c r="J17" s="24" t="s">
        <v>555</v>
      </c>
      <c r="K17" s="25"/>
      <c r="L17" s="9">
        <v>187</v>
      </c>
    </row>
    <row r="18" spans="1:12" ht="6" customHeight="1" x14ac:dyDescent="0.3">
      <c r="A18" s="5">
        <v>17</v>
      </c>
      <c r="B18" s="6" t="s">
        <v>16</v>
      </c>
      <c r="C18" s="24" t="s">
        <v>556</v>
      </c>
      <c r="D18" s="25"/>
      <c r="E18" s="7" t="s">
        <v>557</v>
      </c>
      <c r="F18" s="7" t="s">
        <v>558</v>
      </c>
      <c r="G18" s="24" t="s">
        <v>559</v>
      </c>
      <c r="H18" s="25"/>
      <c r="I18" s="8">
        <v>35657</v>
      </c>
      <c r="J18" s="24" t="s">
        <v>560</v>
      </c>
      <c r="K18" s="25"/>
      <c r="L18" s="9">
        <v>178</v>
      </c>
    </row>
    <row r="19" spans="1:12" ht="6" customHeight="1" x14ac:dyDescent="0.3">
      <c r="A19" s="5">
        <v>18</v>
      </c>
      <c r="B19" s="6" t="s">
        <v>29</v>
      </c>
      <c r="C19" s="24" t="s">
        <v>561</v>
      </c>
      <c r="D19" s="25"/>
      <c r="E19" s="7" t="s">
        <v>562</v>
      </c>
      <c r="F19" s="7" t="s">
        <v>563</v>
      </c>
      <c r="G19" s="24" t="s">
        <v>564</v>
      </c>
      <c r="H19" s="25"/>
      <c r="I19" s="8">
        <v>35870</v>
      </c>
      <c r="J19" s="24" t="s">
        <v>169</v>
      </c>
      <c r="K19" s="25"/>
      <c r="L19" s="9">
        <v>182</v>
      </c>
    </row>
    <row r="20" spans="1:12" ht="6" customHeight="1" x14ac:dyDescent="0.3">
      <c r="A20" s="5">
        <v>19</v>
      </c>
      <c r="B20" s="6" t="s">
        <v>16</v>
      </c>
      <c r="C20" s="24" t="s">
        <v>565</v>
      </c>
      <c r="D20" s="25"/>
      <c r="E20" s="7" t="s">
        <v>566</v>
      </c>
      <c r="F20" s="7" t="s">
        <v>567</v>
      </c>
      <c r="G20" s="24" t="s">
        <v>568</v>
      </c>
      <c r="H20" s="25"/>
      <c r="I20" s="8">
        <v>33829</v>
      </c>
      <c r="J20" s="24" t="s">
        <v>569</v>
      </c>
      <c r="K20" s="25"/>
      <c r="L20" s="9">
        <v>165</v>
      </c>
    </row>
    <row r="21" spans="1:12" ht="6" customHeight="1" x14ac:dyDescent="0.3">
      <c r="A21" s="5">
        <v>20</v>
      </c>
      <c r="B21" s="6" t="s">
        <v>45</v>
      </c>
      <c r="C21" s="24" t="s">
        <v>570</v>
      </c>
      <c r="D21" s="25"/>
      <c r="E21" s="7" t="s">
        <v>571</v>
      </c>
      <c r="F21" s="7" t="s">
        <v>572</v>
      </c>
      <c r="G21" s="24" t="s">
        <v>572</v>
      </c>
      <c r="H21" s="25"/>
      <c r="I21" s="8">
        <v>36379</v>
      </c>
      <c r="J21" s="24" t="s">
        <v>573</v>
      </c>
      <c r="K21" s="25"/>
      <c r="L21" s="9">
        <v>173</v>
      </c>
    </row>
    <row r="22" spans="1:12" ht="6" customHeight="1" x14ac:dyDescent="0.3">
      <c r="A22" s="5">
        <v>21</v>
      </c>
      <c r="B22" s="6" t="s">
        <v>16</v>
      </c>
      <c r="C22" s="24" t="s">
        <v>574</v>
      </c>
      <c r="D22" s="25"/>
      <c r="E22" s="7" t="s">
        <v>575</v>
      </c>
      <c r="F22" s="7" t="s">
        <v>576</v>
      </c>
      <c r="G22" s="24" t="s">
        <v>576</v>
      </c>
      <c r="H22" s="25"/>
      <c r="I22" s="8">
        <v>34725</v>
      </c>
      <c r="J22" s="24" t="s">
        <v>577</v>
      </c>
      <c r="K22" s="25"/>
      <c r="L22" s="9">
        <v>186</v>
      </c>
    </row>
    <row r="23" spans="1:12" ht="6" customHeight="1" x14ac:dyDescent="0.3">
      <c r="A23" s="5">
        <v>22</v>
      </c>
      <c r="B23" s="6" t="s">
        <v>29</v>
      </c>
      <c r="C23" s="24" t="s">
        <v>578</v>
      </c>
      <c r="D23" s="25"/>
      <c r="E23" s="7" t="s">
        <v>579</v>
      </c>
      <c r="F23" s="7" t="s">
        <v>580</v>
      </c>
      <c r="G23" s="24" t="s">
        <v>580</v>
      </c>
      <c r="H23" s="25"/>
      <c r="I23" s="8">
        <v>35104</v>
      </c>
      <c r="J23" s="24" t="s">
        <v>581</v>
      </c>
      <c r="K23" s="25"/>
      <c r="L23" s="9">
        <v>180</v>
      </c>
    </row>
    <row r="24" spans="1:12" ht="6" customHeight="1" x14ac:dyDescent="0.3">
      <c r="A24" s="5">
        <v>23</v>
      </c>
      <c r="B24" s="6" t="s">
        <v>11</v>
      </c>
      <c r="C24" s="24" t="s">
        <v>582</v>
      </c>
      <c r="D24" s="25"/>
      <c r="E24" s="7" t="s">
        <v>583</v>
      </c>
      <c r="F24" s="7" t="s">
        <v>584</v>
      </c>
      <c r="G24" s="24" t="s">
        <v>316</v>
      </c>
      <c r="H24" s="25"/>
      <c r="I24" s="8">
        <v>35157</v>
      </c>
      <c r="J24" s="24" t="s">
        <v>71</v>
      </c>
      <c r="K24" s="25"/>
      <c r="L24" s="9">
        <v>190</v>
      </c>
    </row>
    <row r="25" spans="1:12" ht="6" customHeight="1" x14ac:dyDescent="0.3">
      <c r="A25" s="5">
        <v>24</v>
      </c>
      <c r="B25" s="6" t="s">
        <v>16</v>
      </c>
      <c r="C25" s="24" t="s">
        <v>585</v>
      </c>
      <c r="D25" s="25"/>
      <c r="E25" s="7" t="s">
        <v>586</v>
      </c>
      <c r="F25" s="7" t="s">
        <v>587</v>
      </c>
      <c r="G25" s="24" t="s">
        <v>587</v>
      </c>
      <c r="H25" s="25"/>
      <c r="I25" s="8">
        <v>36230</v>
      </c>
      <c r="J25" s="24" t="s">
        <v>588</v>
      </c>
      <c r="K25" s="25"/>
      <c r="L25" s="9">
        <v>185</v>
      </c>
    </row>
    <row r="26" spans="1:12" ht="6" customHeight="1" x14ac:dyDescent="0.3">
      <c r="A26" s="5">
        <v>25</v>
      </c>
      <c r="B26" s="6" t="s">
        <v>16</v>
      </c>
      <c r="C26" s="24" t="s">
        <v>589</v>
      </c>
      <c r="D26" s="25"/>
      <c r="E26" s="7" t="s">
        <v>590</v>
      </c>
      <c r="F26" s="7" t="s">
        <v>591</v>
      </c>
      <c r="G26" s="24" t="s">
        <v>591</v>
      </c>
      <c r="H26" s="25"/>
      <c r="I26" s="8">
        <v>35604</v>
      </c>
      <c r="J26" s="24" t="s">
        <v>592</v>
      </c>
      <c r="K26" s="25"/>
      <c r="L26" s="9">
        <v>178</v>
      </c>
    </row>
    <row r="27" spans="1:12" ht="6" customHeight="1" x14ac:dyDescent="0.3">
      <c r="A27" s="5">
        <v>26</v>
      </c>
      <c r="B27" s="6" t="s">
        <v>29</v>
      </c>
      <c r="C27" s="24" t="s">
        <v>593</v>
      </c>
      <c r="D27" s="25"/>
      <c r="E27" s="7" t="s">
        <v>594</v>
      </c>
      <c r="F27" s="7" t="s">
        <v>595</v>
      </c>
      <c r="G27" s="24" t="s">
        <v>596</v>
      </c>
      <c r="H27" s="25"/>
      <c r="I27" s="8">
        <v>36863</v>
      </c>
      <c r="J27" s="24" t="s">
        <v>597</v>
      </c>
      <c r="K27" s="25"/>
      <c r="L27" s="9">
        <v>180</v>
      </c>
    </row>
    <row r="28" spans="1:12" ht="6" customHeight="1" x14ac:dyDescent="0.3">
      <c r="A28" s="20" t="s">
        <v>110</v>
      </c>
      <c r="B28" s="28"/>
      <c r="C28" s="21"/>
      <c r="D28" s="20" t="s">
        <v>111</v>
      </c>
      <c r="E28" s="21"/>
      <c r="F28" s="20" t="s">
        <v>5</v>
      </c>
      <c r="G28" s="21"/>
      <c r="H28" s="20" t="s">
        <v>6</v>
      </c>
      <c r="I28" s="28"/>
      <c r="J28" s="21"/>
      <c r="K28" s="22" t="s">
        <v>112</v>
      </c>
      <c r="L28" s="23"/>
    </row>
    <row r="29" spans="1:12" ht="6" customHeight="1" x14ac:dyDescent="0.3">
      <c r="A29" s="24" t="s">
        <v>113</v>
      </c>
      <c r="B29" s="29"/>
      <c r="C29" s="25"/>
      <c r="D29" s="24" t="s">
        <v>598</v>
      </c>
      <c r="E29" s="25"/>
      <c r="F29" s="24" t="s">
        <v>599</v>
      </c>
      <c r="G29" s="25"/>
      <c r="H29" s="24" t="s">
        <v>600</v>
      </c>
      <c r="I29" s="29"/>
      <c r="J29" s="25"/>
      <c r="K29" s="24" t="s">
        <v>601</v>
      </c>
      <c r="L29" s="25"/>
    </row>
    <row r="30" spans="1:12" ht="6" customHeight="1" x14ac:dyDescent="0.3">
      <c r="A30" s="24" t="s">
        <v>118</v>
      </c>
      <c r="B30" s="29"/>
      <c r="C30" s="25"/>
      <c r="D30" s="24" t="s">
        <v>602</v>
      </c>
      <c r="E30" s="25"/>
      <c r="F30" s="24" t="s">
        <v>603</v>
      </c>
      <c r="G30" s="25"/>
      <c r="H30" s="24" t="s">
        <v>604</v>
      </c>
      <c r="I30" s="29"/>
      <c r="J30" s="25"/>
      <c r="K30" s="24" t="s">
        <v>601</v>
      </c>
      <c r="L30" s="25"/>
    </row>
    <row r="31" spans="1:12" ht="6" customHeight="1" x14ac:dyDescent="0.3">
      <c r="A31" s="24" t="s">
        <v>118</v>
      </c>
      <c r="B31" s="29"/>
      <c r="C31" s="25"/>
      <c r="D31" s="24" t="s">
        <v>605</v>
      </c>
      <c r="E31" s="25"/>
      <c r="F31" s="24" t="s">
        <v>606</v>
      </c>
      <c r="G31" s="25"/>
      <c r="H31" s="24" t="s">
        <v>607</v>
      </c>
      <c r="I31" s="29"/>
      <c r="J31" s="25"/>
      <c r="K31" s="24" t="s">
        <v>353</v>
      </c>
      <c r="L31" s="25"/>
    </row>
    <row r="32" spans="1:12" ht="6" customHeight="1" x14ac:dyDescent="0.3">
      <c r="A32" s="24" t="s">
        <v>131</v>
      </c>
      <c r="B32" s="29"/>
      <c r="C32" s="25"/>
      <c r="D32" s="24" t="s">
        <v>608</v>
      </c>
      <c r="E32" s="25"/>
      <c r="F32" s="24" t="s">
        <v>609</v>
      </c>
      <c r="G32" s="25"/>
      <c r="H32" s="24" t="s">
        <v>610</v>
      </c>
      <c r="I32" s="29"/>
      <c r="J32" s="25"/>
      <c r="K32" s="24" t="s">
        <v>353</v>
      </c>
      <c r="L32" s="25"/>
    </row>
    <row r="33" spans="1:13" ht="10" customHeight="1" x14ac:dyDescent="0.3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2"/>
    </row>
    <row r="34" spans="1:13" ht="8.25" customHeight="1" x14ac:dyDescent="0.3">
      <c r="A34" s="19" t="s">
        <v>611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</row>
  </sheetData>
  <mergeCells count="108">
    <mergeCell ref="A32:C32"/>
    <mergeCell ref="D32:E32"/>
    <mergeCell ref="F32:G32"/>
    <mergeCell ref="H32:J32"/>
    <mergeCell ref="K32:L32"/>
    <mergeCell ref="A33:L33"/>
    <mergeCell ref="A34:M34"/>
    <mergeCell ref="A30:C30"/>
    <mergeCell ref="D30:E30"/>
    <mergeCell ref="F30:G30"/>
    <mergeCell ref="H30:J30"/>
    <mergeCell ref="K30:L30"/>
    <mergeCell ref="A31:C31"/>
    <mergeCell ref="D31:E31"/>
    <mergeCell ref="F31:G31"/>
    <mergeCell ref="H31:J31"/>
    <mergeCell ref="K31:L31"/>
    <mergeCell ref="A28:C28"/>
    <mergeCell ref="D28:E28"/>
    <mergeCell ref="F28:G28"/>
    <mergeCell ref="H28:J28"/>
    <mergeCell ref="K28:L28"/>
    <mergeCell ref="A29:C29"/>
    <mergeCell ref="D29:E29"/>
    <mergeCell ref="F29:G29"/>
    <mergeCell ref="H29:J29"/>
    <mergeCell ref="K29:L29"/>
    <mergeCell ref="C25:D25"/>
    <mergeCell ref="G25:H25"/>
    <mergeCell ref="J25:K25"/>
    <mergeCell ref="C26:D26"/>
    <mergeCell ref="G26:H26"/>
    <mergeCell ref="J26:K26"/>
    <mergeCell ref="C27:D27"/>
    <mergeCell ref="G27:H27"/>
    <mergeCell ref="J27:K27"/>
    <mergeCell ref="C22:D22"/>
    <mergeCell ref="G22:H22"/>
    <mergeCell ref="J22:K22"/>
    <mergeCell ref="C23:D23"/>
    <mergeCell ref="G23:H23"/>
    <mergeCell ref="J23:K23"/>
    <mergeCell ref="C24:D24"/>
    <mergeCell ref="G24:H24"/>
    <mergeCell ref="J24:K24"/>
    <mergeCell ref="C19:D19"/>
    <mergeCell ref="G19:H19"/>
    <mergeCell ref="J19:K19"/>
    <mergeCell ref="C20:D20"/>
    <mergeCell ref="G20:H20"/>
    <mergeCell ref="J20:K20"/>
    <mergeCell ref="C21:D21"/>
    <mergeCell ref="G21:H21"/>
    <mergeCell ref="J21:K21"/>
    <mergeCell ref="C16:D16"/>
    <mergeCell ref="G16:H16"/>
    <mergeCell ref="J16:K16"/>
    <mergeCell ref="C17:D17"/>
    <mergeCell ref="G17:H17"/>
    <mergeCell ref="J17:K17"/>
    <mergeCell ref="C18:D18"/>
    <mergeCell ref="G18:H18"/>
    <mergeCell ref="J18:K18"/>
    <mergeCell ref="C13:D13"/>
    <mergeCell ref="G13:H13"/>
    <mergeCell ref="J13:K13"/>
    <mergeCell ref="C14:D14"/>
    <mergeCell ref="G14:H14"/>
    <mergeCell ref="J14:K14"/>
    <mergeCell ref="C15:D15"/>
    <mergeCell ref="G15:H15"/>
    <mergeCell ref="J15:K15"/>
    <mergeCell ref="C10:D10"/>
    <mergeCell ref="G10:H10"/>
    <mergeCell ref="J10:K10"/>
    <mergeCell ref="C11:D11"/>
    <mergeCell ref="G11:H11"/>
    <mergeCell ref="J11:K11"/>
    <mergeCell ref="C12:D12"/>
    <mergeCell ref="G12:H12"/>
    <mergeCell ref="J12:K12"/>
    <mergeCell ref="C7:D7"/>
    <mergeCell ref="G7:H7"/>
    <mergeCell ref="J7:K7"/>
    <mergeCell ref="C8:D8"/>
    <mergeCell ref="G8:H8"/>
    <mergeCell ref="J8:K8"/>
    <mergeCell ref="C9:D9"/>
    <mergeCell ref="G9:H9"/>
    <mergeCell ref="J9:K9"/>
    <mergeCell ref="C4:D4"/>
    <mergeCell ref="G4:H4"/>
    <mergeCell ref="J4:K4"/>
    <mergeCell ref="C5:D5"/>
    <mergeCell ref="G5:H5"/>
    <mergeCell ref="J5:K5"/>
    <mergeCell ref="C6:D6"/>
    <mergeCell ref="G6:H6"/>
    <mergeCell ref="J6:K6"/>
    <mergeCell ref="C1:D1"/>
    <mergeCell ref="G1:H1"/>
    <mergeCell ref="J1:K1"/>
    <mergeCell ref="C2:D2"/>
    <mergeCell ref="G2:H2"/>
    <mergeCell ref="J2:K2"/>
    <mergeCell ref="C3:D3"/>
    <mergeCell ref="G3:H3"/>
    <mergeCell ref="J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zoomScale="150" zoomScaleNormal="150" workbookViewId="0">
      <selection activeCell="E53" sqref="E53"/>
    </sheetView>
  </sheetViews>
  <sheetFormatPr defaultRowHeight="13" x14ac:dyDescent="0.3"/>
  <cols>
    <col min="1" max="1" width="1.796875" customWidth="1"/>
    <col min="2" max="2" width="3.09765625" customWidth="1"/>
    <col min="3" max="3" width="14.3984375" customWidth="1"/>
    <col min="4" max="4" width="0.8984375" customWidth="1"/>
    <col min="5" max="5" width="13.296875" customWidth="1"/>
    <col min="6" max="6" width="4.69921875" customWidth="1"/>
    <col min="7" max="7" width="7.59765625" customWidth="1"/>
    <col min="8" max="8" width="9.296875" customWidth="1"/>
    <col min="9" max="9" width="1.59765625" customWidth="1"/>
    <col min="10" max="10" width="7.296875" customWidth="1"/>
    <col min="11" max="11" width="12.8984375" customWidth="1"/>
    <col min="12" max="12" width="6.69921875" customWidth="1"/>
    <col min="13" max="13" width="8.8984375" customWidth="1"/>
    <col min="14" max="14" width="2.69921875" customWidth="1"/>
  </cols>
  <sheetData>
    <row r="1" spans="1:13" ht="6" customHeight="1" x14ac:dyDescent="0.3">
      <c r="A1" s="1" t="s">
        <v>2</v>
      </c>
      <c r="B1" s="2" t="s">
        <v>3</v>
      </c>
      <c r="C1" s="2" t="s">
        <v>4</v>
      </c>
      <c r="D1" s="22" t="s">
        <v>5</v>
      </c>
      <c r="E1" s="23"/>
      <c r="F1" s="22" t="s">
        <v>6</v>
      </c>
      <c r="G1" s="23"/>
      <c r="H1" s="33" t="s">
        <v>7</v>
      </c>
      <c r="I1" s="34"/>
      <c r="J1" s="2" t="s">
        <v>8</v>
      </c>
      <c r="K1" s="20" t="s">
        <v>9</v>
      </c>
      <c r="L1" s="21"/>
      <c r="M1" s="2" t="s">
        <v>10</v>
      </c>
    </row>
    <row r="2" spans="1:13" ht="6" customHeight="1" x14ac:dyDescent="0.3">
      <c r="A2" s="5">
        <v>1</v>
      </c>
      <c r="B2" s="6" t="s">
        <v>11</v>
      </c>
      <c r="C2" s="7" t="s">
        <v>612</v>
      </c>
      <c r="D2" s="24" t="s">
        <v>613</v>
      </c>
      <c r="E2" s="25"/>
      <c r="F2" s="24" t="s">
        <v>614</v>
      </c>
      <c r="G2" s="25"/>
      <c r="H2" s="24" t="s">
        <v>614</v>
      </c>
      <c r="I2" s="25"/>
      <c r="J2" s="8">
        <v>35559</v>
      </c>
      <c r="K2" s="24" t="s">
        <v>615</v>
      </c>
      <c r="L2" s="25"/>
      <c r="M2" s="9">
        <v>191</v>
      </c>
    </row>
    <row r="3" spans="1:13" ht="6" customHeight="1" x14ac:dyDescent="0.3">
      <c r="A3" s="5">
        <v>2</v>
      </c>
      <c r="B3" s="6" t="s">
        <v>16</v>
      </c>
      <c r="C3" s="7" t="s">
        <v>616</v>
      </c>
      <c r="D3" s="24" t="s">
        <v>617</v>
      </c>
      <c r="E3" s="25"/>
      <c r="F3" s="24" t="s">
        <v>618</v>
      </c>
      <c r="G3" s="25"/>
      <c r="H3" s="24" t="s">
        <v>618</v>
      </c>
      <c r="I3" s="25"/>
      <c r="J3" s="8">
        <v>36076</v>
      </c>
      <c r="K3" s="24" t="s">
        <v>619</v>
      </c>
      <c r="L3" s="25"/>
      <c r="M3" s="9">
        <v>180</v>
      </c>
    </row>
    <row r="4" spans="1:13" ht="6" customHeight="1" x14ac:dyDescent="0.3">
      <c r="A4" s="5">
        <v>3</v>
      </c>
      <c r="B4" s="6" t="s">
        <v>16</v>
      </c>
      <c r="C4" s="7" t="s">
        <v>620</v>
      </c>
      <c r="D4" s="24" t="s">
        <v>621</v>
      </c>
      <c r="E4" s="25"/>
      <c r="F4" s="24" t="s">
        <v>622</v>
      </c>
      <c r="G4" s="25"/>
      <c r="H4" s="24" t="s">
        <v>622</v>
      </c>
      <c r="I4" s="25"/>
      <c r="J4" s="8">
        <v>34715</v>
      </c>
      <c r="K4" s="24" t="s">
        <v>623</v>
      </c>
      <c r="L4" s="25"/>
      <c r="M4" s="9">
        <v>175</v>
      </c>
    </row>
    <row r="5" spans="1:13" ht="6" customHeight="1" x14ac:dyDescent="0.3">
      <c r="A5" s="5">
        <v>4</v>
      </c>
      <c r="B5" s="6" t="s">
        <v>16</v>
      </c>
      <c r="C5" s="7" t="s">
        <v>624</v>
      </c>
      <c r="D5" s="24" t="s">
        <v>625</v>
      </c>
      <c r="E5" s="25"/>
      <c r="F5" s="24" t="s">
        <v>626</v>
      </c>
      <c r="G5" s="25"/>
      <c r="H5" s="24" t="s">
        <v>626</v>
      </c>
      <c r="I5" s="25"/>
      <c r="J5" s="8">
        <v>35566</v>
      </c>
      <c r="K5" s="24" t="s">
        <v>619</v>
      </c>
      <c r="L5" s="25"/>
      <c r="M5" s="9">
        <v>183</v>
      </c>
    </row>
    <row r="6" spans="1:13" ht="6" customHeight="1" x14ac:dyDescent="0.3">
      <c r="A6" s="5">
        <v>5</v>
      </c>
      <c r="B6" s="6" t="s">
        <v>16</v>
      </c>
      <c r="C6" s="7" t="s">
        <v>627</v>
      </c>
      <c r="D6" s="24" t="s">
        <v>628</v>
      </c>
      <c r="E6" s="25"/>
      <c r="F6" s="24" t="s">
        <v>629</v>
      </c>
      <c r="G6" s="25"/>
      <c r="H6" s="24" t="s">
        <v>630</v>
      </c>
      <c r="I6" s="25"/>
      <c r="J6" s="8">
        <v>31788</v>
      </c>
      <c r="K6" s="24" t="s">
        <v>631</v>
      </c>
      <c r="L6" s="25"/>
      <c r="M6" s="9">
        <v>195</v>
      </c>
    </row>
    <row r="7" spans="1:13" ht="6" customHeight="1" x14ac:dyDescent="0.3">
      <c r="A7" s="5">
        <v>6</v>
      </c>
      <c r="B7" s="6" t="s">
        <v>29</v>
      </c>
      <c r="C7" s="7" t="s">
        <v>632</v>
      </c>
      <c r="D7" s="24" t="s">
        <v>633</v>
      </c>
      <c r="E7" s="25"/>
      <c r="F7" s="24" t="s">
        <v>634</v>
      </c>
      <c r="G7" s="25"/>
      <c r="H7" s="24" t="s">
        <v>634</v>
      </c>
      <c r="I7" s="25"/>
      <c r="J7" s="8">
        <v>34650</v>
      </c>
      <c r="K7" s="24" t="s">
        <v>619</v>
      </c>
      <c r="L7" s="25"/>
      <c r="M7" s="9">
        <v>171</v>
      </c>
    </row>
    <row r="8" spans="1:13" ht="6" customHeight="1" x14ac:dyDescent="0.3">
      <c r="A8" s="5">
        <v>7</v>
      </c>
      <c r="B8" s="6" t="s">
        <v>29</v>
      </c>
      <c r="C8" s="7" t="s">
        <v>635</v>
      </c>
      <c r="D8" s="24" t="s">
        <v>636</v>
      </c>
      <c r="E8" s="25"/>
      <c r="F8" s="24" t="s">
        <v>637</v>
      </c>
      <c r="G8" s="25"/>
      <c r="H8" s="24" t="s">
        <v>638</v>
      </c>
      <c r="I8" s="25"/>
      <c r="J8" s="8">
        <v>35420</v>
      </c>
      <c r="K8" s="24" t="s">
        <v>639</v>
      </c>
      <c r="L8" s="25"/>
      <c r="M8" s="9">
        <v>178</v>
      </c>
    </row>
    <row r="9" spans="1:13" ht="6" customHeight="1" x14ac:dyDescent="0.3">
      <c r="A9" s="5">
        <v>8</v>
      </c>
      <c r="B9" s="6" t="s">
        <v>29</v>
      </c>
      <c r="C9" s="7" t="s">
        <v>640</v>
      </c>
      <c r="D9" s="24" t="s">
        <v>641</v>
      </c>
      <c r="E9" s="25"/>
      <c r="F9" s="24" t="s">
        <v>642</v>
      </c>
      <c r="G9" s="25"/>
      <c r="H9" s="24" t="s">
        <v>642</v>
      </c>
      <c r="I9" s="25"/>
      <c r="J9" s="8">
        <v>35839</v>
      </c>
      <c r="K9" s="24" t="s">
        <v>643</v>
      </c>
      <c r="L9" s="25"/>
      <c r="M9" s="9">
        <v>185</v>
      </c>
    </row>
    <row r="10" spans="1:13" ht="6" customHeight="1" x14ac:dyDescent="0.3">
      <c r="A10" s="5">
        <v>9</v>
      </c>
      <c r="B10" s="6" t="s">
        <v>45</v>
      </c>
      <c r="C10" s="7" t="s">
        <v>644</v>
      </c>
      <c r="D10" s="24" t="s">
        <v>392</v>
      </c>
      <c r="E10" s="25"/>
      <c r="F10" s="24" t="s">
        <v>645</v>
      </c>
      <c r="G10" s="25"/>
      <c r="H10" s="24" t="s">
        <v>645</v>
      </c>
      <c r="I10" s="25"/>
      <c r="J10" s="8">
        <v>33966</v>
      </c>
      <c r="K10" s="24" t="s">
        <v>646</v>
      </c>
      <c r="L10" s="25"/>
      <c r="M10" s="9">
        <v>180</v>
      </c>
    </row>
    <row r="11" spans="1:13" ht="6" customHeight="1" x14ac:dyDescent="0.3">
      <c r="A11" s="5">
        <v>10</v>
      </c>
      <c r="B11" s="6" t="s">
        <v>29</v>
      </c>
      <c r="C11" s="7" t="s">
        <v>647</v>
      </c>
      <c r="D11" s="24" t="s">
        <v>648</v>
      </c>
      <c r="E11" s="25"/>
      <c r="F11" s="24" t="s">
        <v>649</v>
      </c>
      <c r="G11" s="25"/>
      <c r="H11" s="24" t="s">
        <v>649</v>
      </c>
      <c r="I11" s="25"/>
      <c r="J11" s="8">
        <v>33029</v>
      </c>
      <c r="K11" s="24" t="s">
        <v>650</v>
      </c>
      <c r="L11" s="25"/>
      <c r="M11" s="9">
        <v>174</v>
      </c>
    </row>
    <row r="12" spans="1:13" ht="6" customHeight="1" x14ac:dyDescent="0.3">
      <c r="A12" s="5">
        <v>11</v>
      </c>
      <c r="B12" s="6" t="s">
        <v>45</v>
      </c>
      <c r="C12" s="7" t="s">
        <v>651</v>
      </c>
      <c r="D12" s="24" t="s">
        <v>652</v>
      </c>
      <c r="E12" s="25"/>
      <c r="F12" s="24" t="s">
        <v>653</v>
      </c>
      <c r="G12" s="25"/>
      <c r="H12" s="24" t="s">
        <v>653</v>
      </c>
      <c r="I12" s="25"/>
      <c r="J12" s="8">
        <v>36199</v>
      </c>
      <c r="K12" s="24" t="s">
        <v>294</v>
      </c>
      <c r="L12" s="25"/>
      <c r="M12" s="9">
        <v>183</v>
      </c>
    </row>
    <row r="13" spans="1:13" ht="6" customHeight="1" x14ac:dyDescent="0.3">
      <c r="A13" s="5">
        <v>12</v>
      </c>
      <c r="B13" s="6" t="s">
        <v>45</v>
      </c>
      <c r="C13" s="7" t="s">
        <v>654</v>
      </c>
      <c r="D13" s="24" t="s">
        <v>655</v>
      </c>
      <c r="E13" s="25"/>
      <c r="F13" s="24" t="s">
        <v>656</v>
      </c>
      <c r="G13" s="25"/>
      <c r="H13" s="24" t="s">
        <v>656</v>
      </c>
      <c r="I13" s="25"/>
      <c r="J13" s="8">
        <v>36059</v>
      </c>
      <c r="K13" s="24" t="s">
        <v>657</v>
      </c>
      <c r="L13" s="25"/>
      <c r="M13" s="9">
        <v>185</v>
      </c>
    </row>
    <row r="14" spans="1:13" ht="6" customHeight="1" x14ac:dyDescent="0.3">
      <c r="A14" s="5">
        <v>13</v>
      </c>
      <c r="B14" s="6" t="s">
        <v>29</v>
      </c>
      <c r="C14" s="7" t="s">
        <v>658</v>
      </c>
      <c r="D14" s="24" t="s">
        <v>659</v>
      </c>
      <c r="E14" s="25"/>
      <c r="F14" s="24" t="s">
        <v>660</v>
      </c>
      <c r="G14" s="25"/>
      <c r="H14" s="24" t="s">
        <v>660</v>
      </c>
      <c r="I14" s="25"/>
      <c r="J14" s="8">
        <v>30355</v>
      </c>
      <c r="K14" s="24" t="s">
        <v>515</v>
      </c>
      <c r="L14" s="25"/>
      <c r="M14" s="9">
        <v>183</v>
      </c>
    </row>
    <row r="15" spans="1:13" ht="6" customHeight="1" x14ac:dyDescent="0.3">
      <c r="A15" s="5">
        <v>14</v>
      </c>
      <c r="B15" s="6" t="s">
        <v>29</v>
      </c>
      <c r="C15" s="7" t="s">
        <v>661</v>
      </c>
      <c r="D15" s="24" t="s">
        <v>662</v>
      </c>
      <c r="E15" s="25"/>
      <c r="F15" s="24" t="s">
        <v>663</v>
      </c>
      <c r="G15" s="25"/>
      <c r="H15" s="24" t="s">
        <v>663</v>
      </c>
      <c r="I15" s="25"/>
      <c r="J15" s="8">
        <v>34670</v>
      </c>
      <c r="K15" s="24" t="s">
        <v>664</v>
      </c>
      <c r="L15" s="25"/>
      <c r="M15" s="9">
        <v>185</v>
      </c>
    </row>
    <row r="16" spans="1:13" ht="6" customHeight="1" x14ac:dyDescent="0.3">
      <c r="A16" s="5">
        <v>15</v>
      </c>
      <c r="B16" s="6" t="s">
        <v>29</v>
      </c>
      <c r="C16" s="7" t="s">
        <v>665</v>
      </c>
      <c r="D16" s="24" t="s">
        <v>666</v>
      </c>
      <c r="E16" s="25"/>
      <c r="F16" s="24" t="s">
        <v>667</v>
      </c>
      <c r="G16" s="25"/>
      <c r="H16" s="24" t="s">
        <v>667</v>
      </c>
      <c r="I16" s="25"/>
      <c r="J16" s="8">
        <v>37423</v>
      </c>
      <c r="K16" s="24" t="s">
        <v>619</v>
      </c>
      <c r="L16" s="25"/>
      <c r="M16" s="9">
        <v>188</v>
      </c>
    </row>
    <row r="17" spans="1:13" ht="6" customHeight="1" x14ac:dyDescent="0.3">
      <c r="A17" s="5">
        <v>16</v>
      </c>
      <c r="B17" s="6" t="s">
        <v>11</v>
      </c>
      <c r="C17" s="7" t="s">
        <v>668</v>
      </c>
      <c r="D17" s="24" t="s">
        <v>669</v>
      </c>
      <c r="E17" s="25"/>
      <c r="F17" s="24" t="s">
        <v>670</v>
      </c>
      <c r="G17" s="25"/>
      <c r="H17" s="24" t="s">
        <v>670</v>
      </c>
      <c r="I17" s="25"/>
      <c r="J17" s="8">
        <v>35482</v>
      </c>
      <c r="K17" s="24" t="s">
        <v>619</v>
      </c>
      <c r="L17" s="25"/>
      <c r="M17" s="9">
        <v>185</v>
      </c>
    </row>
    <row r="18" spans="1:13" ht="6" customHeight="1" x14ac:dyDescent="0.3">
      <c r="A18" s="5">
        <v>17</v>
      </c>
      <c r="B18" s="6" t="s">
        <v>45</v>
      </c>
      <c r="C18" s="7" t="s">
        <v>671</v>
      </c>
      <c r="D18" s="24" t="s">
        <v>672</v>
      </c>
      <c r="E18" s="25"/>
      <c r="F18" s="24" t="s">
        <v>673</v>
      </c>
      <c r="G18" s="25"/>
      <c r="H18" s="24" t="s">
        <v>673</v>
      </c>
      <c r="I18" s="25"/>
      <c r="J18" s="8">
        <v>34806</v>
      </c>
      <c r="K18" s="24" t="s">
        <v>674</v>
      </c>
      <c r="L18" s="25"/>
      <c r="M18" s="9">
        <v>188</v>
      </c>
    </row>
    <row r="19" spans="1:13" ht="6" customHeight="1" x14ac:dyDescent="0.3">
      <c r="A19" s="5">
        <v>18</v>
      </c>
      <c r="B19" s="6" t="s">
        <v>11</v>
      </c>
      <c r="C19" s="7" t="s">
        <v>675</v>
      </c>
      <c r="D19" s="24" t="s">
        <v>676</v>
      </c>
      <c r="E19" s="25"/>
      <c r="F19" s="24" t="s">
        <v>677</v>
      </c>
      <c r="G19" s="25"/>
      <c r="H19" s="24" t="s">
        <v>677</v>
      </c>
      <c r="I19" s="25"/>
      <c r="J19" s="8">
        <v>32073</v>
      </c>
      <c r="K19" s="24" t="s">
        <v>678</v>
      </c>
      <c r="L19" s="25"/>
      <c r="M19" s="9">
        <v>195</v>
      </c>
    </row>
    <row r="20" spans="1:13" ht="6" customHeight="1" x14ac:dyDescent="0.3">
      <c r="A20" s="5">
        <v>19</v>
      </c>
      <c r="B20" s="6" t="s">
        <v>45</v>
      </c>
      <c r="C20" s="7" t="s">
        <v>679</v>
      </c>
      <c r="D20" s="24" t="s">
        <v>680</v>
      </c>
      <c r="E20" s="25"/>
      <c r="F20" s="24" t="s">
        <v>681</v>
      </c>
      <c r="G20" s="25"/>
      <c r="H20" s="24" t="s">
        <v>681</v>
      </c>
      <c r="I20" s="25"/>
      <c r="J20" s="8">
        <v>36832</v>
      </c>
      <c r="K20" s="24" t="s">
        <v>541</v>
      </c>
      <c r="L20" s="25"/>
      <c r="M20" s="9">
        <v>183</v>
      </c>
    </row>
    <row r="21" spans="1:13" ht="6" customHeight="1" x14ac:dyDescent="0.3">
      <c r="A21" s="5">
        <v>20</v>
      </c>
      <c r="B21" s="6" t="s">
        <v>45</v>
      </c>
      <c r="C21" s="7" t="s">
        <v>682</v>
      </c>
      <c r="D21" s="24" t="s">
        <v>683</v>
      </c>
      <c r="E21" s="25"/>
      <c r="F21" s="24" t="s">
        <v>684</v>
      </c>
      <c r="G21" s="25"/>
      <c r="H21" s="24" t="s">
        <v>685</v>
      </c>
      <c r="I21" s="25"/>
      <c r="J21" s="8">
        <v>36539</v>
      </c>
      <c r="K21" s="24" t="s">
        <v>686</v>
      </c>
      <c r="L21" s="25"/>
      <c r="M21" s="9">
        <v>175</v>
      </c>
    </row>
    <row r="22" spans="1:13" ht="6" customHeight="1" x14ac:dyDescent="0.3">
      <c r="A22" s="5">
        <v>21</v>
      </c>
      <c r="B22" s="6" t="s">
        <v>29</v>
      </c>
      <c r="C22" s="7" t="s">
        <v>687</v>
      </c>
      <c r="D22" s="24" t="s">
        <v>688</v>
      </c>
      <c r="E22" s="25"/>
      <c r="F22" s="24" t="s">
        <v>689</v>
      </c>
      <c r="G22" s="25"/>
      <c r="H22" s="24" t="s">
        <v>689</v>
      </c>
      <c r="I22" s="25"/>
      <c r="J22" s="8">
        <v>33767</v>
      </c>
      <c r="K22" s="24" t="s">
        <v>664</v>
      </c>
      <c r="L22" s="25"/>
      <c r="M22" s="9">
        <v>175</v>
      </c>
    </row>
    <row r="23" spans="1:13" ht="6" customHeight="1" x14ac:dyDescent="0.3">
      <c r="A23" s="5">
        <v>22</v>
      </c>
      <c r="B23" s="6" t="s">
        <v>16</v>
      </c>
      <c r="C23" s="7" t="s">
        <v>690</v>
      </c>
      <c r="D23" s="24" t="s">
        <v>691</v>
      </c>
      <c r="E23" s="25"/>
      <c r="F23" s="24" t="s">
        <v>692</v>
      </c>
      <c r="G23" s="25"/>
      <c r="H23" s="24" t="s">
        <v>692</v>
      </c>
      <c r="I23" s="25"/>
      <c r="J23" s="8">
        <v>34706</v>
      </c>
      <c r="K23" s="24" t="s">
        <v>664</v>
      </c>
      <c r="L23" s="25"/>
      <c r="M23" s="9">
        <v>175</v>
      </c>
    </row>
    <row r="24" spans="1:13" ht="6" customHeight="1" x14ac:dyDescent="0.3">
      <c r="A24" s="5">
        <v>23</v>
      </c>
      <c r="B24" s="6" t="s">
        <v>29</v>
      </c>
      <c r="C24" s="7" t="s">
        <v>693</v>
      </c>
      <c r="D24" s="24" t="s">
        <v>694</v>
      </c>
      <c r="E24" s="25"/>
      <c r="F24" s="24" t="s">
        <v>695</v>
      </c>
      <c r="G24" s="25"/>
      <c r="H24" s="24" t="s">
        <v>695</v>
      </c>
      <c r="I24" s="25"/>
      <c r="J24" s="8">
        <v>36430</v>
      </c>
      <c r="K24" s="24" t="s">
        <v>696</v>
      </c>
      <c r="L24" s="25"/>
      <c r="M24" s="9">
        <v>176</v>
      </c>
    </row>
    <row r="25" spans="1:13" ht="6" customHeight="1" x14ac:dyDescent="0.3">
      <c r="A25" s="5">
        <v>24</v>
      </c>
      <c r="B25" s="6" t="s">
        <v>29</v>
      </c>
      <c r="C25" s="7" t="s">
        <v>697</v>
      </c>
      <c r="D25" s="24" t="s">
        <v>698</v>
      </c>
      <c r="E25" s="25"/>
      <c r="F25" s="24" t="s">
        <v>699</v>
      </c>
      <c r="G25" s="25"/>
      <c r="H25" s="24" t="s">
        <v>699</v>
      </c>
      <c r="I25" s="25"/>
      <c r="J25" s="8">
        <v>32889</v>
      </c>
      <c r="K25" s="24" t="s">
        <v>700</v>
      </c>
      <c r="L25" s="25"/>
      <c r="M25" s="9">
        <v>172</v>
      </c>
    </row>
    <row r="26" spans="1:13" ht="6" customHeight="1" x14ac:dyDescent="0.3">
      <c r="A26" s="5">
        <v>25</v>
      </c>
      <c r="B26" s="6" t="s">
        <v>16</v>
      </c>
      <c r="C26" s="7" t="s">
        <v>701</v>
      </c>
      <c r="D26" s="24" t="s">
        <v>702</v>
      </c>
      <c r="E26" s="25"/>
      <c r="F26" s="24" t="s">
        <v>703</v>
      </c>
      <c r="G26" s="25"/>
      <c r="H26" s="24" t="s">
        <v>703</v>
      </c>
      <c r="I26" s="25"/>
      <c r="J26" s="8">
        <v>35759</v>
      </c>
      <c r="K26" s="24" t="s">
        <v>704</v>
      </c>
      <c r="L26" s="25"/>
      <c r="M26" s="9">
        <v>186</v>
      </c>
    </row>
    <row r="27" spans="1:13" ht="6" customHeight="1" x14ac:dyDescent="0.3">
      <c r="A27" s="5">
        <v>26</v>
      </c>
      <c r="B27" s="6" t="s">
        <v>16</v>
      </c>
      <c r="C27" s="7" t="s">
        <v>705</v>
      </c>
      <c r="D27" s="24" t="s">
        <v>706</v>
      </c>
      <c r="E27" s="25"/>
      <c r="F27" s="24" t="s">
        <v>707</v>
      </c>
      <c r="G27" s="25"/>
      <c r="H27" s="24" t="s">
        <v>707</v>
      </c>
      <c r="I27" s="25"/>
      <c r="J27" s="8">
        <v>35088</v>
      </c>
      <c r="K27" s="24" t="s">
        <v>619</v>
      </c>
      <c r="L27" s="25"/>
      <c r="M27" s="9">
        <v>185</v>
      </c>
    </row>
    <row r="28" spans="1:13" ht="6" customHeight="1" x14ac:dyDescent="0.3">
      <c r="A28" s="20" t="s">
        <v>110</v>
      </c>
      <c r="B28" s="28"/>
      <c r="C28" s="28"/>
      <c r="D28" s="21"/>
      <c r="E28" s="20" t="s">
        <v>111</v>
      </c>
      <c r="F28" s="21"/>
      <c r="G28" s="20" t="s">
        <v>5</v>
      </c>
      <c r="H28" s="21"/>
      <c r="I28" s="20" t="s">
        <v>6</v>
      </c>
      <c r="J28" s="28"/>
      <c r="K28" s="21"/>
      <c r="L28" s="20" t="s">
        <v>112</v>
      </c>
      <c r="M28" s="21"/>
    </row>
    <row r="29" spans="1:13" ht="6" customHeight="1" x14ac:dyDescent="0.3">
      <c r="A29" s="24" t="s">
        <v>113</v>
      </c>
      <c r="B29" s="29"/>
      <c r="C29" s="29"/>
      <c r="D29" s="25"/>
      <c r="E29" s="24" t="s">
        <v>708</v>
      </c>
      <c r="F29" s="25"/>
      <c r="G29" s="24" t="s">
        <v>709</v>
      </c>
      <c r="H29" s="25"/>
      <c r="I29" s="24" t="s">
        <v>710</v>
      </c>
      <c r="J29" s="29"/>
      <c r="K29" s="25"/>
      <c r="L29" s="24" t="s">
        <v>361</v>
      </c>
      <c r="M29" s="25"/>
    </row>
    <row r="30" spans="1:13" ht="6" customHeight="1" x14ac:dyDescent="0.3">
      <c r="A30" s="24" t="s">
        <v>118</v>
      </c>
      <c r="B30" s="29"/>
      <c r="C30" s="29"/>
      <c r="D30" s="25"/>
      <c r="E30" s="24" t="s">
        <v>711</v>
      </c>
      <c r="F30" s="25"/>
      <c r="G30" s="24" t="s">
        <v>712</v>
      </c>
      <c r="H30" s="25"/>
      <c r="I30" s="24" t="s">
        <v>713</v>
      </c>
      <c r="J30" s="29"/>
      <c r="K30" s="25"/>
      <c r="L30" s="24" t="s">
        <v>714</v>
      </c>
      <c r="M30" s="25"/>
    </row>
    <row r="31" spans="1:13" ht="6" customHeight="1" x14ac:dyDescent="0.3">
      <c r="A31" s="24" t="s">
        <v>118</v>
      </c>
      <c r="B31" s="29"/>
      <c r="C31" s="29"/>
      <c r="D31" s="25"/>
      <c r="E31" s="24" t="s">
        <v>715</v>
      </c>
      <c r="F31" s="25"/>
      <c r="G31" s="24" t="s">
        <v>716</v>
      </c>
      <c r="H31" s="25"/>
      <c r="I31" s="24" t="s">
        <v>717</v>
      </c>
      <c r="J31" s="29"/>
      <c r="K31" s="25"/>
      <c r="L31" s="24" t="s">
        <v>714</v>
      </c>
      <c r="M31" s="25"/>
    </row>
    <row r="32" spans="1:13" ht="6" customHeight="1" x14ac:dyDescent="0.3">
      <c r="A32" s="24" t="s">
        <v>118</v>
      </c>
      <c r="B32" s="29"/>
      <c r="C32" s="29"/>
      <c r="D32" s="25"/>
      <c r="E32" s="24" t="s">
        <v>718</v>
      </c>
      <c r="F32" s="25"/>
      <c r="G32" s="24" t="s">
        <v>719</v>
      </c>
      <c r="H32" s="25"/>
      <c r="I32" s="24" t="s">
        <v>720</v>
      </c>
      <c r="J32" s="29"/>
      <c r="K32" s="25"/>
      <c r="L32" s="24" t="s">
        <v>349</v>
      </c>
      <c r="M32" s="25"/>
    </row>
    <row r="33" spans="1:14" ht="6" customHeight="1" x14ac:dyDescent="0.3">
      <c r="A33" s="24" t="s">
        <v>131</v>
      </c>
      <c r="B33" s="29"/>
      <c r="C33" s="29"/>
      <c r="D33" s="25"/>
      <c r="E33" s="24" t="s">
        <v>721</v>
      </c>
      <c r="F33" s="25"/>
      <c r="G33" s="24" t="s">
        <v>722</v>
      </c>
      <c r="H33" s="25"/>
      <c r="I33" s="24" t="s">
        <v>723</v>
      </c>
      <c r="J33" s="29"/>
      <c r="K33" s="25"/>
      <c r="L33" s="24" t="s">
        <v>724</v>
      </c>
      <c r="M33" s="25"/>
    </row>
    <row r="34" spans="1:14" ht="10" customHeight="1" x14ac:dyDescent="0.3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2"/>
    </row>
    <row r="35" spans="1:14" ht="8.25" customHeight="1" x14ac:dyDescent="0.3">
      <c r="A35" s="19" t="s">
        <v>725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</sheetData>
  <mergeCells count="140">
    <mergeCell ref="A34:M34"/>
    <mergeCell ref="A35:N35"/>
    <mergeCell ref="A32:D32"/>
    <mergeCell ref="E32:F32"/>
    <mergeCell ref="G32:H32"/>
    <mergeCell ref="I32:K32"/>
    <mergeCell ref="L32:M32"/>
    <mergeCell ref="A33:D33"/>
    <mergeCell ref="E33:F33"/>
    <mergeCell ref="G33:H33"/>
    <mergeCell ref="I33:K33"/>
    <mergeCell ref="L33:M33"/>
    <mergeCell ref="A30:D30"/>
    <mergeCell ref="E30:F30"/>
    <mergeCell ref="G30:H30"/>
    <mergeCell ref="I30:K30"/>
    <mergeCell ref="L30:M30"/>
    <mergeCell ref="A31:D31"/>
    <mergeCell ref="E31:F31"/>
    <mergeCell ref="G31:H31"/>
    <mergeCell ref="I31:K31"/>
    <mergeCell ref="L31:M31"/>
    <mergeCell ref="A28:D28"/>
    <mergeCell ref="E28:F28"/>
    <mergeCell ref="G28:H28"/>
    <mergeCell ref="I28:K28"/>
    <mergeCell ref="L28:M28"/>
    <mergeCell ref="A29:D29"/>
    <mergeCell ref="E29:F29"/>
    <mergeCell ref="G29:H29"/>
    <mergeCell ref="I29:K29"/>
    <mergeCell ref="L29:M29"/>
    <mergeCell ref="D25:E25"/>
    <mergeCell ref="F25:G25"/>
    <mergeCell ref="H25:I25"/>
    <mergeCell ref="K25:L25"/>
    <mergeCell ref="D26:E26"/>
    <mergeCell ref="F26:G26"/>
    <mergeCell ref="H26:I26"/>
    <mergeCell ref="K26:L26"/>
    <mergeCell ref="D27:E27"/>
    <mergeCell ref="F27:G27"/>
    <mergeCell ref="H27:I27"/>
    <mergeCell ref="K27:L27"/>
    <mergeCell ref="D22:E22"/>
    <mergeCell ref="F22:G22"/>
    <mergeCell ref="H22:I22"/>
    <mergeCell ref="K22:L22"/>
    <mergeCell ref="D23:E23"/>
    <mergeCell ref="F23:G23"/>
    <mergeCell ref="H23:I23"/>
    <mergeCell ref="K23:L23"/>
    <mergeCell ref="D24:E24"/>
    <mergeCell ref="F24:G24"/>
    <mergeCell ref="H24:I24"/>
    <mergeCell ref="K24:L24"/>
    <mergeCell ref="D19:E19"/>
    <mergeCell ref="F19:G19"/>
    <mergeCell ref="H19:I19"/>
    <mergeCell ref="K19:L19"/>
    <mergeCell ref="D20:E20"/>
    <mergeCell ref="F20:G20"/>
    <mergeCell ref="H20:I20"/>
    <mergeCell ref="K20:L20"/>
    <mergeCell ref="D21:E21"/>
    <mergeCell ref="F21:G21"/>
    <mergeCell ref="H21:I21"/>
    <mergeCell ref="K21:L21"/>
    <mergeCell ref="D16:E16"/>
    <mergeCell ref="F16:G16"/>
    <mergeCell ref="H16:I16"/>
    <mergeCell ref="K16:L16"/>
    <mergeCell ref="D17:E17"/>
    <mergeCell ref="F17:G17"/>
    <mergeCell ref="H17:I17"/>
    <mergeCell ref="K17:L17"/>
    <mergeCell ref="D18:E18"/>
    <mergeCell ref="F18:G18"/>
    <mergeCell ref="H18:I18"/>
    <mergeCell ref="K18:L18"/>
    <mergeCell ref="D13:E13"/>
    <mergeCell ref="F13:G13"/>
    <mergeCell ref="H13:I13"/>
    <mergeCell ref="K13:L13"/>
    <mergeCell ref="D14:E14"/>
    <mergeCell ref="F14:G14"/>
    <mergeCell ref="H14:I14"/>
    <mergeCell ref="K14:L14"/>
    <mergeCell ref="D15:E15"/>
    <mergeCell ref="F15:G15"/>
    <mergeCell ref="H15:I15"/>
    <mergeCell ref="K15:L15"/>
    <mergeCell ref="D10:E10"/>
    <mergeCell ref="F10:G10"/>
    <mergeCell ref="H10:I10"/>
    <mergeCell ref="K10:L10"/>
    <mergeCell ref="D11:E11"/>
    <mergeCell ref="F11:G11"/>
    <mergeCell ref="H11:I11"/>
    <mergeCell ref="K11:L11"/>
    <mergeCell ref="D12:E12"/>
    <mergeCell ref="F12:G12"/>
    <mergeCell ref="H12:I12"/>
    <mergeCell ref="K12:L12"/>
    <mergeCell ref="D7:E7"/>
    <mergeCell ref="F7:G7"/>
    <mergeCell ref="H7:I7"/>
    <mergeCell ref="K7:L7"/>
    <mergeCell ref="D8:E8"/>
    <mergeCell ref="F8:G8"/>
    <mergeCell ref="H8:I8"/>
    <mergeCell ref="K8:L8"/>
    <mergeCell ref="D9:E9"/>
    <mergeCell ref="F9:G9"/>
    <mergeCell ref="H9:I9"/>
    <mergeCell ref="K9:L9"/>
    <mergeCell ref="D4:E4"/>
    <mergeCell ref="F4:G4"/>
    <mergeCell ref="H4:I4"/>
    <mergeCell ref="K4:L4"/>
    <mergeCell ref="D5:E5"/>
    <mergeCell ref="F5:G5"/>
    <mergeCell ref="H5:I5"/>
    <mergeCell ref="K5:L5"/>
    <mergeCell ref="D6:E6"/>
    <mergeCell ref="F6:G6"/>
    <mergeCell ref="H6:I6"/>
    <mergeCell ref="K6:L6"/>
    <mergeCell ref="D1:E1"/>
    <mergeCell ref="F1:G1"/>
    <mergeCell ref="H1:I1"/>
    <mergeCell ref="K1:L1"/>
    <mergeCell ref="D2:E2"/>
    <mergeCell ref="F2:G2"/>
    <mergeCell ref="H2:I2"/>
    <mergeCell ref="K2:L2"/>
    <mergeCell ref="D3:E3"/>
    <mergeCell ref="F3:G3"/>
    <mergeCell ref="H3:I3"/>
    <mergeCell ref="K3:L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4"/>
  <sheetViews>
    <sheetView zoomScale="150" zoomScaleNormal="150" workbookViewId="0">
      <selection activeCell="E53" sqref="E53"/>
    </sheetView>
  </sheetViews>
  <sheetFormatPr defaultRowHeight="13" x14ac:dyDescent="0.3"/>
  <cols>
    <col min="1" max="1" width="1.796875" customWidth="1"/>
    <col min="2" max="2" width="3.09765625" customWidth="1"/>
    <col min="3" max="3" width="14" customWidth="1"/>
    <col min="4" max="4" width="12.19921875" customWidth="1"/>
    <col min="5" max="5" width="10.69921875" customWidth="1"/>
    <col min="6" max="6" width="5.09765625" customWidth="1"/>
    <col min="7" max="7" width="10.69921875" customWidth="1"/>
    <col min="8" max="8" width="7.796875" customWidth="1"/>
    <col min="9" max="9" width="12.69921875" customWidth="1"/>
    <col min="10" max="10" width="5.796875" customWidth="1"/>
    <col min="11" max="11" width="8.69921875" customWidth="1"/>
    <col min="12" max="12" width="2.8984375" customWidth="1"/>
  </cols>
  <sheetData>
    <row r="1" spans="1:11" ht="6" customHeight="1" x14ac:dyDescent="0.3">
      <c r="A1" s="1" t="s">
        <v>2</v>
      </c>
      <c r="B1" s="2" t="s">
        <v>3</v>
      </c>
      <c r="C1" s="3" t="s">
        <v>4</v>
      </c>
      <c r="D1" s="3" t="s">
        <v>5</v>
      </c>
      <c r="E1" s="20" t="s">
        <v>6</v>
      </c>
      <c r="F1" s="21"/>
      <c r="G1" s="4" t="s">
        <v>7</v>
      </c>
      <c r="H1" s="2" t="s">
        <v>8</v>
      </c>
      <c r="I1" s="20" t="s">
        <v>9</v>
      </c>
      <c r="J1" s="21"/>
      <c r="K1" s="2" t="s">
        <v>10</v>
      </c>
    </row>
    <row r="2" spans="1:11" ht="6" customHeight="1" x14ac:dyDescent="0.3">
      <c r="A2" s="5">
        <v>1</v>
      </c>
      <c r="B2" s="6" t="s">
        <v>11</v>
      </c>
      <c r="C2" s="7" t="s">
        <v>726</v>
      </c>
      <c r="D2" s="7" t="s">
        <v>727</v>
      </c>
      <c r="E2" s="24" t="s">
        <v>728</v>
      </c>
      <c r="F2" s="25"/>
      <c r="G2" s="7" t="s">
        <v>729</v>
      </c>
      <c r="H2" s="8">
        <v>31761</v>
      </c>
      <c r="I2" s="24" t="s">
        <v>54</v>
      </c>
      <c r="J2" s="25"/>
      <c r="K2" s="9">
        <v>185</v>
      </c>
    </row>
    <row r="3" spans="1:11" ht="6" customHeight="1" x14ac:dyDescent="0.3">
      <c r="A3" s="5">
        <v>2</v>
      </c>
      <c r="B3" s="6" t="s">
        <v>29</v>
      </c>
      <c r="C3" s="7" t="s">
        <v>730</v>
      </c>
      <c r="D3" s="7" t="s">
        <v>731</v>
      </c>
      <c r="E3" s="24" t="s">
        <v>732</v>
      </c>
      <c r="F3" s="25"/>
      <c r="G3" s="7" t="s">
        <v>733</v>
      </c>
      <c r="H3" s="8">
        <v>36992</v>
      </c>
      <c r="I3" s="24" t="s">
        <v>734</v>
      </c>
      <c r="J3" s="25"/>
      <c r="K3" s="9">
        <v>183</v>
      </c>
    </row>
    <row r="4" spans="1:11" ht="6" customHeight="1" x14ac:dyDescent="0.3">
      <c r="A4" s="5">
        <v>3</v>
      </c>
      <c r="B4" s="6" t="s">
        <v>16</v>
      </c>
      <c r="C4" s="7" t="s">
        <v>735</v>
      </c>
      <c r="D4" s="7" t="s">
        <v>736</v>
      </c>
      <c r="E4" s="24" t="s">
        <v>737</v>
      </c>
      <c r="F4" s="25"/>
      <c r="G4" s="7" t="s">
        <v>738</v>
      </c>
      <c r="H4" s="8">
        <v>34856</v>
      </c>
      <c r="I4" s="24" t="s">
        <v>739</v>
      </c>
      <c r="J4" s="25"/>
      <c r="K4" s="9">
        <v>192</v>
      </c>
    </row>
    <row r="5" spans="1:11" ht="6" customHeight="1" x14ac:dyDescent="0.3">
      <c r="A5" s="5">
        <v>4</v>
      </c>
      <c r="B5" s="6" t="s">
        <v>16</v>
      </c>
      <c r="C5" s="7" t="s">
        <v>740</v>
      </c>
      <c r="D5" s="7" t="s">
        <v>741</v>
      </c>
      <c r="E5" s="24" t="s">
        <v>742</v>
      </c>
      <c r="F5" s="25"/>
      <c r="G5" s="7" t="s">
        <v>743</v>
      </c>
      <c r="H5" s="8">
        <v>34527</v>
      </c>
      <c r="I5" s="24" t="s">
        <v>744</v>
      </c>
      <c r="J5" s="25"/>
      <c r="K5" s="9">
        <v>183</v>
      </c>
    </row>
    <row r="6" spans="1:11" ht="6" customHeight="1" x14ac:dyDescent="0.3">
      <c r="A6" s="5">
        <v>5</v>
      </c>
      <c r="B6" s="6" t="s">
        <v>29</v>
      </c>
      <c r="C6" s="7" t="s">
        <v>745</v>
      </c>
      <c r="D6" s="7" t="s">
        <v>746</v>
      </c>
      <c r="E6" s="24" t="s">
        <v>747</v>
      </c>
      <c r="F6" s="25"/>
      <c r="G6" s="7" t="s">
        <v>748</v>
      </c>
      <c r="H6" s="8">
        <v>32290</v>
      </c>
      <c r="I6" s="24" t="s">
        <v>749</v>
      </c>
      <c r="J6" s="25"/>
      <c r="K6" s="9">
        <v>182</v>
      </c>
    </row>
    <row r="7" spans="1:11" ht="6" customHeight="1" x14ac:dyDescent="0.3">
      <c r="A7" s="5">
        <v>6</v>
      </c>
      <c r="B7" s="6" t="s">
        <v>16</v>
      </c>
      <c r="C7" s="7" t="s">
        <v>750</v>
      </c>
      <c r="D7" s="7" t="s">
        <v>751</v>
      </c>
      <c r="E7" s="24" t="s">
        <v>752</v>
      </c>
      <c r="F7" s="25"/>
      <c r="G7" s="7" t="s">
        <v>753</v>
      </c>
      <c r="H7" s="8">
        <v>32662</v>
      </c>
      <c r="I7" s="24" t="s">
        <v>754</v>
      </c>
      <c r="J7" s="25"/>
      <c r="K7" s="9">
        <v>186</v>
      </c>
    </row>
    <row r="8" spans="1:11" ht="6" customHeight="1" x14ac:dyDescent="0.3">
      <c r="A8" s="5">
        <v>7</v>
      </c>
      <c r="B8" s="6" t="s">
        <v>45</v>
      </c>
      <c r="C8" s="7" t="s">
        <v>755</v>
      </c>
      <c r="D8" s="7" t="s">
        <v>756</v>
      </c>
      <c r="E8" s="24" t="s">
        <v>757</v>
      </c>
      <c r="F8" s="25"/>
      <c r="G8" s="7" t="s">
        <v>758</v>
      </c>
      <c r="H8" s="8">
        <v>36554</v>
      </c>
      <c r="I8" s="24" t="s">
        <v>744</v>
      </c>
      <c r="J8" s="25"/>
      <c r="K8" s="9">
        <v>180</v>
      </c>
    </row>
    <row r="9" spans="1:11" ht="6" customHeight="1" x14ac:dyDescent="0.3">
      <c r="A9" s="5">
        <v>8</v>
      </c>
      <c r="B9" s="6" t="s">
        <v>16</v>
      </c>
      <c r="C9" s="7" t="s">
        <v>759</v>
      </c>
      <c r="D9" s="7" t="s">
        <v>760</v>
      </c>
      <c r="E9" s="24" t="s">
        <v>761</v>
      </c>
      <c r="F9" s="25"/>
      <c r="G9" s="7" t="s">
        <v>762</v>
      </c>
      <c r="H9" s="8">
        <v>32922</v>
      </c>
      <c r="I9" s="24" t="s">
        <v>763</v>
      </c>
      <c r="J9" s="25"/>
      <c r="K9" s="9">
        <v>172</v>
      </c>
    </row>
    <row r="10" spans="1:11" ht="6" customHeight="1" x14ac:dyDescent="0.3">
      <c r="A10" s="5">
        <v>9</v>
      </c>
      <c r="B10" s="6" t="s">
        <v>29</v>
      </c>
      <c r="C10" s="7" t="s">
        <v>764</v>
      </c>
      <c r="D10" s="7" t="s">
        <v>765</v>
      </c>
      <c r="E10" s="24" t="s">
        <v>766</v>
      </c>
      <c r="F10" s="25"/>
      <c r="G10" s="7" t="s">
        <v>767</v>
      </c>
      <c r="H10" s="8">
        <v>38153</v>
      </c>
      <c r="I10" s="24" t="s">
        <v>162</v>
      </c>
      <c r="J10" s="25"/>
      <c r="K10" s="9">
        <v>173</v>
      </c>
    </row>
    <row r="11" spans="1:11" ht="6" customHeight="1" x14ac:dyDescent="0.3">
      <c r="A11" s="5">
        <v>10</v>
      </c>
      <c r="B11" s="6" t="s">
        <v>29</v>
      </c>
      <c r="C11" s="7" t="s">
        <v>768</v>
      </c>
      <c r="D11" s="7" t="s">
        <v>769</v>
      </c>
      <c r="E11" s="24" t="s">
        <v>770</v>
      </c>
      <c r="F11" s="25"/>
      <c r="G11" s="7" t="s">
        <v>771</v>
      </c>
      <c r="H11" s="8">
        <v>31277</v>
      </c>
      <c r="I11" s="24" t="s">
        <v>749</v>
      </c>
      <c r="J11" s="25"/>
      <c r="K11" s="9">
        <v>187</v>
      </c>
    </row>
    <row r="12" spans="1:11" ht="6" customHeight="1" x14ac:dyDescent="0.3">
      <c r="A12" s="5">
        <v>11</v>
      </c>
      <c r="B12" s="6" t="s">
        <v>45</v>
      </c>
      <c r="C12" s="7" t="s">
        <v>772</v>
      </c>
      <c r="D12" s="7" t="s">
        <v>773</v>
      </c>
      <c r="E12" s="24" t="s">
        <v>774</v>
      </c>
      <c r="F12" s="25"/>
      <c r="G12" s="7" t="s">
        <v>775</v>
      </c>
      <c r="H12" s="8">
        <v>32474</v>
      </c>
      <c r="I12" s="24" t="s">
        <v>749</v>
      </c>
      <c r="J12" s="25"/>
      <c r="K12" s="9">
        <v>183</v>
      </c>
    </row>
    <row r="13" spans="1:11" ht="6" customHeight="1" x14ac:dyDescent="0.3">
      <c r="A13" s="5">
        <v>12</v>
      </c>
      <c r="B13" s="6" t="s">
        <v>45</v>
      </c>
      <c r="C13" s="7" t="s">
        <v>776</v>
      </c>
      <c r="D13" s="7" t="s">
        <v>777</v>
      </c>
      <c r="E13" s="24" t="s">
        <v>778</v>
      </c>
      <c r="F13" s="25"/>
      <c r="G13" s="7" t="s">
        <v>779</v>
      </c>
      <c r="H13" s="8">
        <v>33781</v>
      </c>
      <c r="I13" s="24" t="s">
        <v>780</v>
      </c>
      <c r="J13" s="25"/>
      <c r="K13" s="9">
        <v>178</v>
      </c>
    </row>
    <row r="14" spans="1:11" ht="6" customHeight="1" x14ac:dyDescent="0.3">
      <c r="A14" s="5">
        <v>13</v>
      </c>
      <c r="B14" s="6" t="s">
        <v>29</v>
      </c>
      <c r="C14" s="7" t="s">
        <v>781</v>
      </c>
      <c r="D14" s="7" t="s">
        <v>782</v>
      </c>
      <c r="E14" s="24" t="s">
        <v>783</v>
      </c>
      <c r="F14" s="25"/>
      <c r="G14" s="7" t="s">
        <v>784</v>
      </c>
      <c r="H14" s="8">
        <v>35670</v>
      </c>
      <c r="I14" s="24" t="s">
        <v>744</v>
      </c>
      <c r="J14" s="25"/>
      <c r="K14" s="9">
        <v>176</v>
      </c>
    </row>
    <row r="15" spans="1:11" ht="6" customHeight="1" x14ac:dyDescent="0.3">
      <c r="A15" s="5">
        <v>14</v>
      </c>
      <c r="B15" s="6" t="s">
        <v>29</v>
      </c>
      <c r="C15" s="7" t="s">
        <v>785</v>
      </c>
      <c r="D15" s="7" t="s">
        <v>786</v>
      </c>
      <c r="E15" s="24" t="s">
        <v>787</v>
      </c>
      <c r="F15" s="25"/>
      <c r="G15" s="7" t="s">
        <v>788</v>
      </c>
      <c r="H15" s="8">
        <v>35233</v>
      </c>
      <c r="I15" s="24" t="s">
        <v>789</v>
      </c>
      <c r="J15" s="25"/>
      <c r="K15" s="9">
        <v>173</v>
      </c>
    </row>
    <row r="16" spans="1:11" ht="6" customHeight="1" x14ac:dyDescent="0.3">
      <c r="A16" s="5">
        <v>15</v>
      </c>
      <c r="B16" s="6" t="s">
        <v>16</v>
      </c>
      <c r="C16" s="7" t="s">
        <v>790</v>
      </c>
      <c r="D16" s="7" t="s">
        <v>791</v>
      </c>
      <c r="E16" s="24" t="s">
        <v>792</v>
      </c>
      <c r="F16" s="25"/>
      <c r="G16" s="7" t="s">
        <v>793</v>
      </c>
      <c r="H16" s="8">
        <v>33793</v>
      </c>
      <c r="I16" s="24" t="s">
        <v>794</v>
      </c>
      <c r="J16" s="25"/>
      <c r="K16" s="9">
        <v>180</v>
      </c>
    </row>
    <row r="17" spans="1:11" ht="6" customHeight="1" x14ac:dyDescent="0.3">
      <c r="A17" s="5">
        <v>16</v>
      </c>
      <c r="B17" s="6" t="s">
        <v>16</v>
      </c>
      <c r="C17" s="7" t="s">
        <v>795</v>
      </c>
      <c r="D17" s="7" t="s">
        <v>796</v>
      </c>
      <c r="E17" s="24" t="s">
        <v>797</v>
      </c>
      <c r="F17" s="25"/>
      <c r="G17" s="7" t="s">
        <v>798</v>
      </c>
      <c r="H17" s="8">
        <v>36249</v>
      </c>
      <c r="I17" s="24" t="s">
        <v>799</v>
      </c>
      <c r="J17" s="25"/>
      <c r="K17" s="9">
        <v>176</v>
      </c>
    </row>
    <row r="18" spans="1:11" ht="6" customHeight="1" x14ac:dyDescent="0.3">
      <c r="A18" s="5">
        <v>17</v>
      </c>
      <c r="B18" s="6" t="s">
        <v>29</v>
      </c>
      <c r="C18" s="7" t="s">
        <v>800</v>
      </c>
      <c r="D18" s="7" t="s">
        <v>801</v>
      </c>
      <c r="E18" s="24" t="s">
        <v>802</v>
      </c>
      <c r="F18" s="25"/>
      <c r="G18" s="7" t="s">
        <v>803</v>
      </c>
      <c r="H18" s="8">
        <v>33680</v>
      </c>
      <c r="I18" s="24" t="s">
        <v>744</v>
      </c>
      <c r="J18" s="25"/>
      <c r="K18" s="9">
        <v>179</v>
      </c>
    </row>
    <row r="19" spans="1:11" ht="6" customHeight="1" x14ac:dyDescent="0.3">
      <c r="A19" s="5">
        <v>18</v>
      </c>
      <c r="B19" s="6" t="s">
        <v>11</v>
      </c>
      <c r="C19" s="7" t="s">
        <v>804</v>
      </c>
      <c r="D19" s="7" t="s">
        <v>805</v>
      </c>
      <c r="E19" s="24" t="s">
        <v>806</v>
      </c>
      <c r="F19" s="25"/>
      <c r="G19" s="7" t="s">
        <v>807</v>
      </c>
      <c r="H19" s="8">
        <v>32626</v>
      </c>
      <c r="I19" s="24" t="s">
        <v>744</v>
      </c>
      <c r="J19" s="25"/>
      <c r="K19" s="9">
        <v>193</v>
      </c>
    </row>
    <row r="20" spans="1:11" ht="6" customHeight="1" x14ac:dyDescent="0.3">
      <c r="A20" s="5">
        <v>19</v>
      </c>
      <c r="B20" s="6" t="s">
        <v>16</v>
      </c>
      <c r="C20" s="7" t="s">
        <v>808</v>
      </c>
      <c r="D20" s="7" t="s">
        <v>809</v>
      </c>
      <c r="E20" s="24" t="s">
        <v>810</v>
      </c>
      <c r="F20" s="25"/>
      <c r="G20" s="7" t="s">
        <v>811</v>
      </c>
      <c r="H20" s="8">
        <v>32143</v>
      </c>
      <c r="I20" s="24" t="s">
        <v>789</v>
      </c>
      <c r="J20" s="25"/>
      <c r="K20" s="9">
        <v>196</v>
      </c>
    </row>
    <row r="21" spans="1:11" ht="6" customHeight="1" x14ac:dyDescent="0.3">
      <c r="A21" s="5">
        <v>20</v>
      </c>
      <c r="B21" s="6" t="s">
        <v>29</v>
      </c>
      <c r="C21" s="7" t="s">
        <v>812</v>
      </c>
      <c r="D21" s="7" t="s">
        <v>813</v>
      </c>
      <c r="E21" s="24" t="s">
        <v>814</v>
      </c>
      <c r="F21" s="25"/>
      <c r="G21" s="7" t="s">
        <v>815</v>
      </c>
      <c r="H21" s="8">
        <v>37800</v>
      </c>
      <c r="I21" s="24" t="s">
        <v>816</v>
      </c>
      <c r="J21" s="25"/>
      <c r="K21" s="9">
        <v>179</v>
      </c>
    </row>
    <row r="22" spans="1:11" ht="6" customHeight="1" x14ac:dyDescent="0.3">
      <c r="A22" s="5">
        <v>21</v>
      </c>
      <c r="B22" s="6" t="s">
        <v>29</v>
      </c>
      <c r="C22" s="7" t="s">
        <v>817</v>
      </c>
      <c r="D22" s="7" t="s">
        <v>818</v>
      </c>
      <c r="E22" s="24" t="s">
        <v>819</v>
      </c>
      <c r="F22" s="25"/>
      <c r="G22" s="7" t="s">
        <v>820</v>
      </c>
      <c r="H22" s="8">
        <v>36059</v>
      </c>
      <c r="I22" s="24" t="s">
        <v>744</v>
      </c>
      <c r="J22" s="25"/>
      <c r="K22" s="9">
        <v>180</v>
      </c>
    </row>
    <row r="23" spans="1:11" ht="6" customHeight="1" x14ac:dyDescent="0.3">
      <c r="A23" s="5">
        <v>22</v>
      </c>
      <c r="B23" s="6" t="s">
        <v>16</v>
      </c>
      <c r="C23" s="7" t="s">
        <v>821</v>
      </c>
      <c r="D23" s="7" t="s">
        <v>822</v>
      </c>
      <c r="E23" s="24" t="s">
        <v>823</v>
      </c>
      <c r="F23" s="25"/>
      <c r="G23" s="7" t="s">
        <v>824</v>
      </c>
      <c r="H23" s="8">
        <v>34524</v>
      </c>
      <c r="I23" s="24" t="s">
        <v>825</v>
      </c>
      <c r="J23" s="25"/>
      <c r="K23" s="9">
        <v>175</v>
      </c>
    </row>
    <row r="24" spans="1:11" ht="6" customHeight="1" x14ac:dyDescent="0.3">
      <c r="A24" s="5">
        <v>23</v>
      </c>
      <c r="B24" s="6" t="s">
        <v>11</v>
      </c>
      <c r="C24" s="7" t="s">
        <v>826</v>
      </c>
      <c r="D24" s="7" t="s">
        <v>827</v>
      </c>
      <c r="E24" s="24" t="s">
        <v>828</v>
      </c>
      <c r="F24" s="25"/>
      <c r="G24" s="7" t="s">
        <v>829</v>
      </c>
      <c r="H24" s="8">
        <v>36220</v>
      </c>
      <c r="I24" s="24" t="s">
        <v>830</v>
      </c>
      <c r="J24" s="25"/>
      <c r="K24" s="9">
        <v>190</v>
      </c>
    </row>
    <row r="25" spans="1:11" ht="6" customHeight="1" x14ac:dyDescent="0.3">
      <c r="A25" s="5">
        <v>24</v>
      </c>
      <c r="B25" s="6" t="s">
        <v>29</v>
      </c>
      <c r="C25" s="7" t="s">
        <v>831</v>
      </c>
      <c r="D25" s="7" t="s">
        <v>832</v>
      </c>
      <c r="E25" s="24" t="s">
        <v>833</v>
      </c>
      <c r="F25" s="25"/>
      <c r="G25" s="7" t="s">
        <v>834</v>
      </c>
      <c r="H25" s="8">
        <v>37377</v>
      </c>
      <c r="I25" s="24" t="s">
        <v>835</v>
      </c>
      <c r="J25" s="25"/>
      <c r="K25" s="9">
        <v>184</v>
      </c>
    </row>
    <row r="26" spans="1:11" ht="6" customHeight="1" x14ac:dyDescent="0.3">
      <c r="A26" s="5">
        <v>25</v>
      </c>
      <c r="B26" s="6" t="s">
        <v>29</v>
      </c>
      <c r="C26" s="7" t="s">
        <v>836</v>
      </c>
      <c r="D26" s="7" t="s">
        <v>837</v>
      </c>
      <c r="E26" s="24" t="s">
        <v>838</v>
      </c>
      <c r="F26" s="25"/>
      <c r="G26" s="7" t="s">
        <v>839</v>
      </c>
      <c r="H26" s="8">
        <v>37175</v>
      </c>
      <c r="I26" s="24" t="s">
        <v>840</v>
      </c>
      <c r="J26" s="25"/>
      <c r="K26" s="9">
        <v>179</v>
      </c>
    </row>
    <row r="27" spans="1:11" ht="6" customHeight="1" x14ac:dyDescent="0.3">
      <c r="A27" s="5">
        <v>26</v>
      </c>
      <c r="B27" s="6" t="s">
        <v>29</v>
      </c>
      <c r="C27" s="7" t="s">
        <v>841</v>
      </c>
      <c r="D27" s="7" t="s">
        <v>842</v>
      </c>
      <c r="E27" s="24" t="s">
        <v>843</v>
      </c>
      <c r="F27" s="25"/>
      <c r="G27" s="7" t="s">
        <v>844</v>
      </c>
      <c r="H27" s="8">
        <v>37324</v>
      </c>
      <c r="I27" s="24" t="s">
        <v>789</v>
      </c>
      <c r="J27" s="25"/>
      <c r="K27" s="9">
        <v>180</v>
      </c>
    </row>
    <row r="28" spans="1:11" ht="6" customHeight="1" x14ac:dyDescent="0.3">
      <c r="A28" s="20" t="s">
        <v>110</v>
      </c>
      <c r="B28" s="28"/>
      <c r="C28" s="21"/>
      <c r="D28" s="20" t="s">
        <v>111</v>
      </c>
      <c r="E28" s="21"/>
      <c r="F28" s="20" t="s">
        <v>5</v>
      </c>
      <c r="G28" s="21"/>
      <c r="H28" s="20" t="s">
        <v>6</v>
      </c>
      <c r="I28" s="21"/>
      <c r="J28" s="20" t="s">
        <v>112</v>
      </c>
      <c r="K28" s="21"/>
    </row>
    <row r="29" spans="1:11" ht="6" customHeight="1" x14ac:dyDescent="0.3">
      <c r="A29" s="24" t="s">
        <v>113</v>
      </c>
      <c r="B29" s="29"/>
      <c r="C29" s="25"/>
      <c r="D29" s="24" t="s">
        <v>845</v>
      </c>
      <c r="E29" s="25"/>
      <c r="F29" s="24" t="s">
        <v>846</v>
      </c>
      <c r="G29" s="25"/>
      <c r="H29" s="24" t="s">
        <v>847</v>
      </c>
      <c r="I29" s="25"/>
      <c r="J29" s="24" t="s">
        <v>848</v>
      </c>
      <c r="K29" s="25"/>
    </row>
    <row r="30" spans="1:11" ht="6" customHeight="1" x14ac:dyDescent="0.3">
      <c r="A30" s="24" t="s">
        <v>118</v>
      </c>
      <c r="B30" s="29"/>
      <c r="C30" s="25"/>
      <c r="D30" s="24" t="s">
        <v>849</v>
      </c>
      <c r="E30" s="25"/>
      <c r="F30" s="24" t="s">
        <v>850</v>
      </c>
      <c r="G30" s="25"/>
      <c r="H30" s="24" t="s">
        <v>851</v>
      </c>
      <c r="I30" s="25"/>
      <c r="J30" s="24" t="s">
        <v>852</v>
      </c>
      <c r="K30" s="25"/>
    </row>
    <row r="31" spans="1:11" ht="6" customHeight="1" x14ac:dyDescent="0.3">
      <c r="A31" s="24" t="s">
        <v>118</v>
      </c>
      <c r="B31" s="29"/>
      <c r="C31" s="25"/>
      <c r="D31" s="24" t="s">
        <v>853</v>
      </c>
      <c r="E31" s="25"/>
      <c r="F31" s="24" t="s">
        <v>854</v>
      </c>
      <c r="G31" s="25"/>
      <c r="H31" s="24" t="s">
        <v>855</v>
      </c>
      <c r="I31" s="25"/>
      <c r="J31" s="24" t="s">
        <v>848</v>
      </c>
      <c r="K31" s="25"/>
    </row>
    <row r="32" spans="1:11" ht="6" customHeight="1" x14ac:dyDescent="0.3">
      <c r="A32" s="24" t="s">
        <v>131</v>
      </c>
      <c r="B32" s="29"/>
      <c r="C32" s="25"/>
      <c r="D32" s="24" t="s">
        <v>856</v>
      </c>
      <c r="E32" s="25"/>
      <c r="F32" s="24" t="s">
        <v>857</v>
      </c>
      <c r="G32" s="25"/>
      <c r="H32" s="24" t="s">
        <v>858</v>
      </c>
      <c r="I32" s="25"/>
      <c r="J32" s="24" t="s">
        <v>852</v>
      </c>
      <c r="K32" s="25"/>
    </row>
    <row r="33" spans="1:12" ht="10" customHeight="1" x14ac:dyDescent="0.3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2"/>
    </row>
    <row r="34" spans="1:12" ht="8.25" customHeight="1" x14ac:dyDescent="0.3">
      <c r="A34" s="19" t="s">
        <v>859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</sheetData>
  <mergeCells count="81">
    <mergeCell ref="A33:K33"/>
    <mergeCell ref="A34:L34"/>
    <mergeCell ref="A32:C32"/>
    <mergeCell ref="D32:E32"/>
    <mergeCell ref="F32:G32"/>
    <mergeCell ref="H32:I32"/>
    <mergeCell ref="J32:K32"/>
    <mergeCell ref="A31:C31"/>
    <mergeCell ref="D31:E31"/>
    <mergeCell ref="F31:G31"/>
    <mergeCell ref="H31:I31"/>
    <mergeCell ref="J31:K31"/>
    <mergeCell ref="A30:C30"/>
    <mergeCell ref="D30:E30"/>
    <mergeCell ref="F30:G30"/>
    <mergeCell ref="H30:I30"/>
    <mergeCell ref="J30:K30"/>
    <mergeCell ref="A29:C29"/>
    <mergeCell ref="D29:E29"/>
    <mergeCell ref="F29:G29"/>
    <mergeCell ref="H29:I29"/>
    <mergeCell ref="J29:K29"/>
    <mergeCell ref="A28:C28"/>
    <mergeCell ref="D28:E28"/>
    <mergeCell ref="F28:G28"/>
    <mergeCell ref="H28:I28"/>
    <mergeCell ref="J28:K28"/>
    <mergeCell ref="E25:F25"/>
    <mergeCell ref="I25:J25"/>
    <mergeCell ref="E26:F26"/>
    <mergeCell ref="I26:J26"/>
    <mergeCell ref="E27:F27"/>
    <mergeCell ref="I27:J27"/>
    <mergeCell ref="E22:F22"/>
    <mergeCell ref="I22:J22"/>
    <mergeCell ref="E23:F23"/>
    <mergeCell ref="I23:J23"/>
    <mergeCell ref="E24:F24"/>
    <mergeCell ref="I24:J24"/>
    <mergeCell ref="E19:F19"/>
    <mergeCell ref="I19:J19"/>
    <mergeCell ref="E20:F20"/>
    <mergeCell ref="I20:J20"/>
    <mergeCell ref="E21:F21"/>
    <mergeCell ref="I21:J21"/>
    <mergeCell ref="E16:F16"/>
    <mergeCell ref="I16:J16"/>
    <mergeCell ref="E17:F17"/>
    <mergeCell ref="I17:J17"/>
    <mergeCell ref="E18:F18"/>
    <mergeCell ref="I18:J18"/>
    <mergeCell ref="E13:F13"/>
    <mergeCell ref="I13:J13"/>
    <mergeCell ref="E14:F14"/>
    <mergeCell ref="I14:J14"/>
    <mergeCell ref="E15:F15"/>
    <mergeCell ref="I15:J15"/>
    <mergeCell ref="E10:F10"/>
    <mergeCell ref="I10:J10"/>
    <mergeCell ref="E11:F11"/>
    <mergeCell ref="I11:J11"/>
    <mergeCell ref="E12:F12"/>
    <mergeCell ref="I12:J12"/>
    <mergeCell ref="E7:F7"/>
    <mergeCell ref="I7:J7"/>
    <mergeCell ref="E8:F8"/>
    <mergeCell ref="I8:J8"/>
    <mergeCell ref="E9:F9"/>
    <mergeCell ref="I9:J9"/>
    <mergeCell ref="E4:F4"/>
    <mergeCell ref="I4:J4"/>
    <mergeCell ref="E5:F5"/>
    <mergeCell ref="I5:J5"/>
    <mergeCell ref="E6:F6"/>
    <mergeCell ref="I6:J6"/>
    <mergeCell ref="E1:F1"/>
    <mergeCell ref="I1:J1"/>
    <mergeCell ref="E2:F2"/>
    <mergeCell ref="I2:J2"/>
    <mergeCell ref="E3:F3"/>
    <mergeCell ref="I3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6"/>
  <sheetViews>
    <sheetView workbookViewId="0">
      <selection activeCell="E53" sqref="E53"/>
    </sheetView>
  </sheetViews>
  <sheetFormatPr defaultRowHeight="13" x14ac:dyDescent="0.3"/>
  <cols>
    <col min="1" max="1" width="1.796875" customWidth="1"/>
    <col min="2" max="2" width="3.59765625" customWidth="1"/>
    <col min="3" max="3" width="14.19921875" customWidth="1"/>
    <col min="4" max="4" width="1.09765625" customWidth="1"/>
    <col min="5" max="5" width="10" customWidth="1"/>
    <col min="6" max="6" width="11.296875" customWidth="1"/>
    <col min="7" max="7" width="11.59765625" customWidth="1"/>
    <col min="8" max="8" width="6" customWidth="1"/>
    <col min="9" max="9" width="2.3984375" customWidth="1"/>
    <col min="10" max="10" width="14.69921875" customWidth="1"/>
    <col min="11" max="11" width="6" customWidth="1"/>
    <col min="12" max="12" width="10.19921875" customWidth="1"/>
    <col min="13" max="13" width="2.69921875" customWidth="1"/>
  </cols>
  <sheetData>
    <row r="1" spans="1:12" ht="6" customHeight="1" x14ac:dyDescent="0.3">
      <c r="A1" s="1" t="s">
        <v>2</v>
      </c>
      <c r="B1" s="1" t="s">
        <v>3</v>
      </c>
      <c r="C1" s="2" t="s">
        <v>4</v>
      </c>
      <c r="D1" s="22" t="s">
        <v>5</v>
      </c>
      <c r="E1" s="23"/>
      <c r="F1" s="3" t="s">
        <v>6</v>
      </c>
      <c r="G1" s="3" t="s">
        <v>7</v>
      </c>
      <c r="H1" s="20" t="s">
        <v>8</v>
      </c>
      <c r="I1" s="21"/>
      <c r="J1" s="20" t="s">
        <v>9</v>
      </c>
      <c r="K1" s="21"/>
      <c r="L1" s="2" t="s">
        <v>10</v>
      </c>
    </row>
    <row r="2" spans="1:12" ht="6" customHeight="1" x14ac:dyDescent="0.3">
      <c r="A2" s="5">
        <v>1</v>
      </c>
      <c r="B2" s="7" t="s">
        <v>11</v>
      </c>
      <c r="C2" s="7" t="s">
        <v>860</v>
      </c>
      <c r="D2" s="24" t="s">
        <v>861</v>
      </c>
      <c r="E2" s="25"/>
      <c r="F2" s="7" t="s">
        <v>862</v>
      </c>
      <c r="G2" s="7" t="s">
        <v>862</v>
      </c>
      <c r="H2" s="26">
        <v>34708</v>
      </c>
      <c r="I2" s="27"/>
      <c r="J2" s="24" t="s">
        <v>863</v>
      </c>
      <c r="K2" s="25"/>
      <c r="L2" s="9">
        <v>188</v>
      </c>
    </row>
    <row r="3" spans="1:12" ht="6" customHeight="1" x14ac:dyDescent="0.3">
      <c r="A3" s="5">
        <v>2</v>
      </c>
      <c r="B3" s="7" t="s">
        <v>16</v>
      </c>
      <c r="C3" s="7" t="s">
        <v>864</v>
      </c>
      <c r="D3" s="24" t="s">
        <v>865</v>
      </c>
      <c r="E3" s="25"/>
      <c r="F3" s="7" t="s">
        <v>866</v>
      </c>
      <c r="G3" s="7" t="s">
        <v>866</v>
      </c>
      <c r="H3" s="26">
        <v>36618</v>
      </c>
      <c r="I3" s="27"/>
      <c r="J3" s="24" t="s">
        <v>541</v>
      </c>
      <c r="K3" s="25"/>
      <c r="L3" s="9">
        <v>186</v>
      </c>
    </row>
    <row r="4" spans="1:12" ht="6" customHeight="1" x14ac:dyDescent="0.3">
      <c r="A4" s="5">
        <v>3</v>
      </c>
      <c r="B4" s="7" t="s">
        <v>16</v>
      </c>
      <c r="C4" s="7" t="s">
        <v>867</v>
      </c>
      <c r="D4" s="24" t="s">
        <v>868</v>
      </c>
      <c r="E4" s="25"/>
      <c r="F4" s="7" t="s">
        <v>869</v>
      </c>
      <c r="G4" s="7" t="s">
        <v>869</v>
      </c>
      <c r="H4" s="26">
        <v>33918</v>
      </c>
      <c r="I4" s="27"/>
      <c r="J4" s="24" t="s">
        <v>870</v>
      </c>
      <c r="K4" s="25"/>
      <c r="L4" s="9">
        <v>186</v>
      </c>
    </row>
    <row r="5" spans="1:12" ht="6" customHeight="1" x14ac:dyDescent="0.3">
      <c r="A5" s="5">
        <v>4</v>
      </c>
      <c r="B5" s="7" t="s">
        <v>45</v>
      </c>
      <c r="C5" s="7" t="s">
        <v>871</v>
      </c>
      <c r="D5" s="24" t="s">
        <v>872</v>
      </c>
      <c r="E5" s="25"/>
      <c r="F5" s="7" t="s">
        <v>873</v>
      </c>
      <c r="G5" s="7" t="s">
        <v>873</v>
      </c>
      <c r="H5" s="26">
        <v>32541</v>
      </c>
      <c r="I5" s="27"/>
      <c r="J5" s="24" t="s">
        <v>64</v>
      </c>
      <c r="K5" s="25"/>
      <c r="L5" s="9">
        <v>187</v>
      </c>
    </row>
    <row r="6" spans="1:12" ht="6" customHeight="1" x14ac:dyDescent="0.3">
      <c r="A6" s="5">
        <v>5</v>
      </c>
      <c r="B6" s="7" t="s">
        <v>16</v>
      </c>
      <c r="C6" s="7" t="s">
        <v>874</v>
      </c>
      <c r="D6" s="24" t="s">
        <v>562</v>
      </c>
      <c r="E6" s="25"/>
      <c r="F6" s="7" t="s">
        <v>875</v>
      </c>
      <c r="G6" s="7" t="s">
        <v>875</v>
      </c>
      <c r="H6" s="26">
        <v>35819</v>
      </c>
      <c r="I6" s="27"/>
      <c r="J6" s="24" t="s">
        <v>876</v>
      </c>
      <c r="K6" s="25"/>
      <c r="L6" s="9">
        <v>192</v>
      </c>
    </row>
    <row r="7" spans="1:12" ht="6" customHeight="1" x14ac:dyDescent="0.3">
      <c r="A7" s="5">
        <v>6</v>
      </c>
      <c r="B7" s="7" t="s">
        <v>16</v>
      </c>
      <c r="C7" s="7" t="s">
        <v>877</v>
      </c>
      <c r="D7" s="24" t="s">
        <v>878</v>
      </c>
      <c r="E7" s="25"/>
      <c r="F7" s="7" t="s">
        <v>879</v>
      </c>
      <c r="G7" s="7" t="s">
        <v>879</v>
      </c>
      <c r="H7" s="26">
        <v>32694</v>
      </c>
      <c r="I7" s="27"/>
      <c r="J7" s="24" t="s">
        <v>880</v>
      </c>
      <c r="K7" s="25"/>
      <c r="L7" s="9">
        <v>188</v>
      </c>
    </row>
    <row r="8" spans="1:12" ht="6" customHeight="1" x14ac:dyDescent="0.3">
      <c r="A8" s="5">
        <v>7</v>
      </c>
      <c r="B8" s="7" t="s">
        <v>29</v>
      </c>
      <c r="C8" s="7" t="s">
        <v>881</v>
      </c>
      <c r="D8" s="24" t="s">
        <v>882</v>
      </c>
      <c r="E8" s="25"/>
      <c r="F8" s="7" t="s">
        <v>883</v>
      </c>
      <c r="G8" s="7" t="s">
        <v>883</v>
      </c>
      <c r="H8" s="26">
        <v>35812</v>
      </c>
      <c r="I8" s="27"/>
      <c r="J8" s="24" t="s">
        <v>261</v>
      </c>
      <c r="K8" s="25"/>
      <c r="L8" s="9">
        <v>178</v>
      </c>
    </row>
    <row r="9" spans="1:12" ht="6" customHeight="1" x14ac:dyDescent="0.3">
      <c r="A9" s="5">
        <v>8</v>
      </c>
      <c r="B9" s="7" t="s">
        <v>29</v>
      </c>
      <c r="C9" s="7" t="s">
        <v>884</v>
      </c>
      <c r="D9" s="24" t="s">
        <v>885</v>
      </c>
      <c r="E9" s="25"/>
      <c r="F9" s="7" t="s">
        <v>886</v>
      </c>
      <c r="G9" s="7" t="s">
        <v>886</v>
      </c>
      <c r="H9" s="26">
        <v>34460</v>
      </c>
      <c r="I9" s="27"/>
      <c r="J9" s="24" t="s">
        <v>381</v>
      </c>
      <c r="K9" s="25"/>
      <c r="L9" s="9">
        <v>177</v>
      </c>
    </row>
    <row r="10" spans="1:12" ht="6" customHeight="1" x14ac:dyDescent="0.3">
      <c r="A10" s="5">
        <v>9</v>
      </c>
      <c r="B10" s="7" t="s">
        <v>45</v>
      </c>
      <c r="C10" s="7" t="s">
        <v>887</v>
      </c>
      <c r="D10" s="24" t="s">
        <v>888</v>
      </c>
      <c r="E10" s="25"/>
      <c r="F10" s="7" t="s">
        <v>889</v>
      </c>
      <c r="G10" s="7" t="s">
        <v>889</v>
      </c>
      <c r="H10" s="26">
        <v>33408</v>
      </c>
      <c r="I10" s="27"/>
      <c r="J10" s="24" t="s">
        <v>890</v>
      </c>
      <c r="K10" s="25"/>
      <c r="L10" s="9">
        <v>177</v>
      </c>
    </row>
    <row r="11" spans="1:12" ht="6" customHeight="1" x14ac:dyDescent="0.3">
      <c r="A11" s="5">
        <v>10</v>
      </c>
      <c r="B11" s="7" t="s">
        <v>29</v>
      </c>
      <c r="C11" s="7" t="s">
        <v>891</v>
      </c>
      <c r="D11" s="24" t="s">
        <v>892</v>
      </c>
      <c r="E11" s="25"/>
      <c r="F11" s="7" t="s">
        <v>893</v>
      </c>
      <c r="G11" s="7" t="s">
        <v>893</v>
      </c>
      <c r="H11" s="26">
        <v>31299</v>
      </c>
      <c r="I11" s="27"/>
      <c r="J11" s="24" t="s">
        <v>253</v>
      </c>
      <c r="K11" s="25"/>
      <c r="L11" s="9">
        <v>172</v>
      </c>
    </row>
    <row r="12" spans="1:12" ht="6" customHeight="1" x14ac:dyDescent="0.3">
      <c r="A12" s="5">
        <v>11</v>
      </c>
      <c r="B12" s="7" t="s">
        <v>29</v>
      </c>
      <c r="C12" s="7" t="s">
        <v>894</v>
      </c>
      <c r="D12" s="24" t="s">
        <v>895</v>
      </c>
      <c r="E12" s="25"/>
      <c r="F12" s="7" t="s">
        <v>896</v>
      </c>
      <c r="G12" s="7" t="s">
        <v>896</v>
      </c>
      <c r="H12" s="26">
        <v>33924</v>
      </c>
      <c r="I12" s="27"/>
      <c r="J12" s="24" t="s">
        <v>71</v>
      </c>
      <c r="K12" s="25"/>
      <c r="L12" s="9">
        <v>181</v>
      </c>
    </row>
    <row r="13" spans="1:12" ht="6" customHeight="1" x14ac:dyDescent="0.3">
      <c r="A13" s="5">
        <v>12</v>
      </c>
      <c r="B13" s="7" t="s">
        <v>11</v>
      </c>
      <c r="C13" s="7" t="s">
        <v>897</v>
      </c>
      <c r="D13" s="24" t="s">
        <v>898</v>
      </c>
      <c r="E13" s="25"/>
      <c r="F13" s="7" t="s">
        <v>899</v>
      </c>
      <c r="G13" s="7" t="s">
        <v>899</v>
      </c>
      <c r="H13" s="26">
        <v>35082</v>
      </c>
      <c r="I13" s="27"/>
      <c r="J13" s="24" t="s">
        <v>41</v>
      </c>
      <c r="K13" s="25"/>
      <c r="L13" s="9">
        <v>195</v>
      </c>
    </row>
    <row r="14" spans="1:12" ht="6" customHeight="1" x14ac:dyDescent="0.3">
      <c r="A14" s="5">
        <v>13</v>
      </c>
      <c r="B14" s="7" t="s">
        <v>29</v>
      </c>
      <c r="C14" s="7" t="s">
        <v>900</v>
      </c>
      <c r="D14" s="24" t="s">
        <v>901</v>
      </c>
      <c r="E14" s="25"/>
      <c r="F14" s="7" t="s">
        <v>902</v>
      </c>
      <c r="G14" s="7" t="s">
        <v>902</v>
      </c>
      <c r="H14" s="26">
        <v>35707</v>
      </c>
      <c r="I14" s="27"/>
      <c r="J14" s="24" t="s">
        <v>903</v>
      </c>
      <c r="K14" s="25"/>
      <c r="L14" s="9">
        <v>178</v>
      </c>
    </row>
    <row r="15" spans="1:12" ht="6" customHeight="1" x14ac:dyDescent="0.3">
      <c r="A15" s="5">
        <v>14</v>
      </c>
      <c r="B15" s="7" t="s">
        <v>45</v>
      </c>
      <c r="C15" s="7" t="s">
        <v>904</v>
      </c>
      <c r="D15" s="24" t="s">
        <v>905</v>
      </c>
      <c r="E15" s="25"/>
      <c r="F15" s="7" t="s">
        <v>906</v>
      </c>
      <c r="G15" s="7" t="s">
        <v>906</v>
      </c>
      <c r="H15" s="26">
        <v>34207</v>
      </c>
      <c r="I15" s="27"/>
      <c r="J15" s="24" t="s">
        <v>907</v>
      </c>
      <c r="K15" s="25"/>
      <c r="L15" s="9">
        <v>182</v>
      </c>
    </row>
    <row r="16" spans="1:12" ht="6" customHeight="1" x14ac:dyDescent="0.3">
      <c r="A16" s="5">
        <v>15</v>
      </c>
      <c r="B16" s="7" t="s">
        <v>29</v>
      </c>
      <c r="C16" s="7" t="s">
        <v>908</v>
      </c>
      <c r="D16" s="24" t="s">
        <v>909</v>
      </c>
      <c r="E16" s="25"/>
      <c r="F16" s="7" t="s">
        <v>910</v>
      </c>
      <c r="G16" s="7" t="s">
        <v>910</v>
      </c>
      <c r="H16" s="26">
        <v>34739</v>
      </c>
      <c r="I16" s="27"/>
      <c r="J16" s="24" t="s">
        <v>911</v>
      </c>
      <c r="K16" s="25"/>
      <c r="L16" s="9">
        <v>189</v>
      </c>
    </row>
    <row r="17" spans="1:12" ht="6" customHeight="1" x14ac:dyDescent="0.3">
      <c r="A17" s="5">
        <v>16</v>
      </c>
      <c r="B17" s="7" t="s">
        <v>45</v>
      </c>
      <c r="C17" s="7" t="s">
        <v>912</v>
      </c>
      <c r="D17" s="24" t="s">
        <v>428</v>
      </c>
      <c r="E17" s="25"/>
      <c r="F17" s="7" t="s">
        <v>913</v>
      </c>
      <c r="G17" s="7" t="s">
        <v>913</v>
      </c>
      <c r="H17" s="26">
        <v>34593</v>
      </c>
      <c r="I17" s="27"/>
      <c r="J17" s="24" t="s">
        <v>863</v>
      </c>
      <c r="K17" s="25"/>
      <c r="L17" s="9">
        <v>193</v>
      </c>
    </row>
    <row r="18" spans="1:12" ht="6" customHeight="1" x14ac:dyDescent="0.3">
      <c r="A18" s="5">
        <v>17</v>
      </c>
      <c r="B18" s="7" t="s">
        <v>45</v>
      </c>
      <c r="C18" s="7" t="s">
        <v>914</v>
      </c>
      <c r="D18" s="24" t="s">
        <v>915</v>
      </c>
      <c r="E18" s="25"/>
      <c r="F18" s="7" t="s">
        <v>916</v>
      </c>
      <c r="G18" s="7" t="s">
        <v>916</v>
      </c>
      <c r="H18" s="26">
        <v>33441</v>
      </c>
      <c r="I18" s="27"/>
      <c r="J18" s="24" t="s">
        <v>917</v>
      </c>
      <c r="K18" s="25"/>
      <c r="L18" s="9">
        <v>190</v>
      </c>
    </row>
    <row r="19" spans="1:12" ht="6" customHeight="1" x14ac:dyDescent="0.3">
      <c r="A19" s="5">
        <v>18</v>
      </c>
      <c r="B19" s="7" t="s">
        <v>45</v>
      </c>
      <c r="C19" s="7" t="s">
        <v>918</v>
      </c>
      <c r="D19" s="24" t="s">
        <v>919</v>
      </c>
      <c r="E19" s="25"/>
      <c r="F19" s="7" t="s">
        <v>920</v>
      </c>
      <c r="G19" s="7" t="s">
        <v>920</v>
      </c>
      <c r="H19" s="26">
        <v>33967</v>
      </c>
      <c r="I19" s="27"/>
      <c r="J19" s="24" t="s">
        <v>863</v>
      </c>
      <c r="K19" s="25"/>
      <c r="L19" s="9">
        <v>179</v>
      </c>
    </row>
    <row r="20" spans="1:12" ht="6" customHeight="1" x14ac:dyDescent="0.3">
      <c r="A20" s="5">
        <v>19</v>
      </c>
      <c r="B20" s="7" t="s">
        <v>16</v>
      </c>
      <c r="C20" s="7" t="s">
        <v>921</v>
      </c>
      <c r="D20" s="24" t="s">
        <v>868</v>
      </c>
      <c r="E20" s="25"/>
      <c r="F20" s="7" t="s">
        <v>922</v>
      </c>
      <c r="G20" s="7" t="s">
        <v>922</v>
      </c>
      <c r="H20" s="26">
        <v>35816</v>
      </c>
      <c r="I20" s="27"/>
      <c r="J20" s="24" t="s">
        <v>923</v>
      </c>
      <c r="K20" s="25"/>
      <c r="L20" s="9">
        <v>187</v>
      </c>
    </row>
    <row r="21" spans="1:12" ht="6" customHeight="1" x14ac:dyDescent="0.3">
      <c r="A21" s="5">
        <v>20</v>
      </c>
      <c r="B21" s="7" t="s">
        <v>16</v>
      </c>
      <c r="C21" s="7" t="s">
        <v>924</v>
      </c>
      <c r="D21" s="24" t="s">
        <v>925</v>
      </c>
      <c r="E21" s="25"/>
      <c r="F21" s="7" t="s">
        <v>926</v>
      </c>
      <c r="G21" s="7" t="s">
        <v>926</v>
      </c>
      <c r="H21" s="26">
        <v>37279</v>
      </c>
      <c r="I21" s="27"/>
      <c r="J21" s="24" t="s">
        <v>927</v>
      </c>
      <c r="K21" s="25"/>
      <c r="L21" s="9">
        <v>185</v>
      </c>
    </row>
    <row r="22" spans="1:12" ht="6" customHeight="1" x14ac:dyDescent="0.3">
      <c r="A22" s="5">
        <v>21</v>
      </c>
      <c r="B22" s="7" t="s">
        <v>16</v>
      </c>
      <c r="C22" s="7" t="s">
        <v>928</v>
      </c>
      <c r="D22" s="24" t="s">
        <v>929</v>
      </c>
      <c r="E22" s="25"/>
      <c r="F22" s="7" t="s">
        <v>930</v>
      </c>
      <c r="G22" s="7" t="s">
        <v>930</v>
      </c>
      <c r="H22" s="26">
        <v>32627</v>
      </c>
      <c r="I22" s="27"/>
      <c r="J22" s="24" t="s">
        <v>931</v>
      </c>
      <c r="K22" s="25"/>
      <c r="L22" s="9">
        <v>184</v>
      </c>
    </row>
    <row r="23" spans="1:12" ht="6" customHeight="1" x14ac:dyDescent="0.3">
      <c r="A23" s="5">
        <v>22</v>
      </c>
      <c r="B23" s="7" t="s">
        <v>16</v>
      </c>
      <c r="C23" s="7" t="s">
        <v>932</v>
      </c>
      <c r="D23" s="24" t="s">
        <v>865</v>
      </c>
      <c r="E23" s="25"/>
      <c r="F23" s="7" t="s">
        <v>933</v>
      </c>
      <c r="G23" s="7" t="s">
        <v>933</v>
      </c>
      <c r="H23" s="26">
        <v>34927</v>
      </c>
      <c r="I23" s="27"/>
      <c r="J23" s="24" t="s">
        <v>181</v>
      </c>
      <c r="K23" s="25"/>
      <c r="L23" s="9">
        <v>173</v>
      </c>
    </row>
    <row r="24" spans="1:12" ht="6" customHeight="1" x14ac:dyDescent="0.3">
      <c r="A24" s="5">
        <v>23</v>
      </c>
      <c r="B24" s="7" t="s">
        <v>11</v>
      </c>
      <c r="C24" s="7" t="s">
        <v>934</v>
      </c>
      <c r="D24" s="24" t="s">
        <v>935</v>
      </c>
      <c r="E24" s="25"/>
      <c r="F24" s="7" t="s">
        <v>936</v>
      </c>
      <c r="G24" s="7" t="s">
        <v>936</v>
      </c>
      <c r="H24" s="26">
        <v>34731</v>
      </c>
      <c r="I24" s="27"/>
      <c r="J24" s="24" t="s">
        <v>937</v>
      </c>
      <c r="K24" s="25"/>
      <c r="L24" s="9">
        <v>195</v>
      </c>
    </row>
    <row r="25" spans="1:12" ht="6" customHeight="1" x14ac:dyDescent="0.3">
      <c r="A25" s="5">
        <v>24</v>
      </c>
      <c r="B25" s="7" t="s">
        <v>16</v>
      </c>
      <c r="C25" s="7" t="s">
        <v>938</v>
      </c>
      <c r="D25" s="24" t="s">
        <v>865</v>
      </c>
      <c r="E25" s="25"/>
      <c r="F25" s="7" t="s">
        <v>939</v>
      </c>
      <c r="G25" s="7" t="s">
        <v>939</v>
      </c>
      <c r="H25" s="26">
        <v>36584</v>
      </c>
      <c r="I25" s="27"/>
      <c r="J25" s="24" t="s">
        <v>863</v>
      </c>
      <c r="K25" s="25"/>
      <c r="L25" s="9">
        <v>190</v>
      </c>
    </row>
    <row r="26" spans="1:12" ht="6" customHeight="1" x14ac:dyDescent="0.3">
      <c r="A26" s="5">
        <v>25</v>
      </c>
      <c r="B26" s="7" t="s">
        <v>29</v>
      </c>
      <c r="C26" s="7" t="s">
        <v>940</v>
      </c>
      <c r="D26" s="24" t="s">
        <v>892</v>
      </c>
      <c r="E26" s="25"/>
      <c r="F26" s="7" t="s">
        <v>941</v>
      </c>
      <c r="G26" s="7" t="s">
        <v>941</v>
      </c>
      <c r="H26" s="26">
        <v>37507</v>
      </c>
      <c r="I26" s="27"/>
      <c r="J26" s="24" t="s">
        <v>942</v>
      </c>
      <c r="K26" s="25"/>
      <c r="L26" s="9">
        <v>185</v>
      </c>
    </row>
    <row r="27" spans="1:12" ht="6" customHeight="1" x14ac:dyDescent="0.3">
      <c r="A27" s="5">
        <v>26</v>
      </c>
      <c r="B27" s="7" t="s">
        <v>29</v>
      </c>
      <c r="C27" s="7" t="s">
        <v>943</v>
      </c>
      <c r="D27" s="24" t="s">
        <v>944</v>
      </c>
      <c r="E27" s="25"/>
      <c r="F27" s="7" t="s">
        <v>945</v>
      </c>
      <c r="G27" s="7" t="s">
        <v>945</v>
      </c>
      <c r="H27" s="26">
        <v>35564</v>
      </c>
      <c r="I27" s="27"/>
      <c r="J27" s="24" t="s">
        <v>946</v>
      </c>
      <c r="K27" s="25"/>
      <c r="L27" s="9">
        <v>181</v>
      </c>
    </row>
    <row r="28" spans="1:12" ht="6" customHeight="1" x14ac:dyDescent="0.3">
      <c r="A28" s="20" t="s">
        <v>110</v>
      </c>
      <c r="B28" s="28"/>
      <c r="C28" s="28"/>
      <c r="D28" s="21"/>
      <c r="E28" s="20" t="s">
        <v>111</v>
      </c>
      <c r="F28" s="21"/>
      <c r="G28" s="20" t="s">
        <v>5</v>
      </c>
      <c r="H28" s="21"/>
      <c r="I28" s="20" t="s">
        <v>6</v>
      </c>
      <c r="J28" s="21"/>
      <c r="K28" s="20" t="s">
        <v>112</v>
      </c>
      <c r="L28" s="21"/>
    </row>
    <row r="29" spans="1:12" ht="6" customHeight="1" x14ac:dyDescent="0.3">
      <c r="A29" s="24" t="s">
        <v>113</v>
      </c>
      <c r="B29" s="29"/>
      <c r="C29" s="29"/>
      <c r="D29" s="25"/>
      <c r="E29" s="24" t="s">
        <v>947</v>
      </c>
      <c r="F29" s="25"/>
      <c r="G29" s="24" t="s">
        <v>948</v>
      </c>
      <c r="H29" s="25"/>
      <c r="I29" s="24" t="s">
        <v>949</v>
      </c>
      <c r="J29" s="25"/>
      <c r="K29" s="24" t="s">
        <v>950</v>
      </c>
      <c r="L29" s="25"/>
    </row>
    <row r="30" spans="1:12" ht="6" customHeight="1" x14ac:dyDescent="0.3">
      <c r="A30" s="24" t="s">
        <v>118</v>
      </c>
      <c r="B30" s="29"/>
      <c r="C30" s="29"/>
      <c r="D30" s="25"/>
      <c r="E30" s="24" t="s">
        <v>951</v>
      </c>
      <c r="F30" s="25"/>
      <c r="G30" s="24" t="s">
        <v>952</v>
      </c>
      <c r="H30" s="25"/>
      <c r="I30" s="24" t="s">
        <v>953</v>
      </c>
      <c r="J30" s="25"/>
      <c r="K30" s="24" t="s">
        <v>950</v>
      </c>
      <c r="L30" s="25"/>
    </row>
    <row r="31" spans="1:12" ht="6" customHeight="1" x14ac:dyDescent="0.3">
      <c r="A31" s="24" t="s">
        <v>118</v>
      </c>
      <c r="B31" s="29"/>
      <c r="C31" s="29"/>
      <c r="D31" s="25"/>
      <c r="E31" s="24" t="s">
        <v>954</v>
      </c>
      <c r="F31" s="25"/>
      <c r="G31" s="24" t="s">
        <v>935</v>
      </c>
      <c r="H31" s="25"/>
      <c r="I31" s="24" t="s">
        <v>955</v>
      </c>
      <c r="J31" s="25"/>
      <c r="K31" s="24" t="s">
        <v>950</v>
      </c>
      <c r="L31" s="25"/>
    </row>
    <row r="32" spans="1:12" ht="6" customHeight="1" x14ac:dyDescent="0.3">
      <c r="A32" s="24" t="s">
        <v>118</v>
      </c>
      <c r="B32" s="29"/>
      <c r="C32" s="29"/>
      <c r="D32" s="25"/>
      <c r="E32" s="24" t="s">
        <v>956</v>
      </c>
      <c r="F32" s="25"/>
      <c r="G32" s="24" t="s">
        <v>957</v>
      </c>
      <c r="H32" s="25"/>
      <c r="I32" s="24" t="s">
        <v>958</v>
      </c>
      <c r="J32" s="25"/>
      <c r="K32" s="24" t="s">
        <v>950</v>
      </c>
      <c r="L32" s="25"/>
    </row>
    <row r="33" spans="1:13" ht="6" customHeight="1" x14ac:dyDescent="0.3">
      <c r="A33" s="24" t="s">
        <v>118</v>
      </c>
      <c r="B33" s="29"/>
      <c r="C33" s="29"/>
      <c r="D33" s="25"/>
      <c r="E33" s="24" t="s">
        <v>959</v>
      </c>
      <c r="F33" s="25"/>
      <c r="G33" s="24" t="s">
        <v>909</v>
      </c>
      <c r="H33" s="25"/>
      <c r="I33" s="24" t="s">
        <v>960</v>
      </c>
      <c r="J33" s="25"/>
      <c r="K33" s="24" t="s">
        <v>950</v>
      </c>
      <c r="L33" s="25"/>
    </row>
    <row r="34" spans="1:13" ht="6" customHeight="1" x14ac:dyDescent="0.3">
      <c r="A34" s="24" t="s">
        <v>131</v>
      </c>
      <c r="B34" s="29"/>
      <c r="C34" s="29"/>
      <c r="D34" s="25"/>
      <c r="E34" s="24" t="s">
        <v>961</v>
      </c>
      <c r="F34" s="25"/>
      <c r="G34" s="24" t="s">
        <v>962</v>
      </c>
      <c r="H34" s="25"/>
      <c r="I34" s="24" t="s">
        <v>963</v>
      </c>
      <c r="J34" s="25"/>
      <c r="K34" s="24" t="s">
        <v>950</v>
      </c>
      <c r="L34" s="25"/>
    </row>
    <row r="35" spans="1:13" ht="10" customHeight="1" x14ac:dyDescent="0.3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2"/>
    </row>
    <row r="36" spans="1:13" ht="8.25" customHeight="1" x14ac:dyDescent="0.3">
      <c r="A36" s="19" t="s">
        <v>964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</row>
  </sheetData>
  <mergeCells count="118">
    <mergeCell ref="A34:D34"/>
    <mergeCell ref="E34:F34"/>
    <mergeCell ref="G34:H34"/>
    <mergeCell ref="I34:J34"/>
    <mergeCell ref="K34:L34"/>
    <mergeCell ref="A35:L35"/>
    <mergeCell ref="A36:M36"/>
    <mergeCell ref="A32:D32"/>
    <mergeCell ref="E32:F32"/>
    <mergeCell ref="G32:H32"/>
    <mergeCell ref="I32:J32"/>
    <mergeCell ref="K32:L32"/>
    <mergeCell ref="A33:D33"/>
    <mergeCell ref="E33:F33"/>
    <mergeCell ref="G33:H33"/>
    <mergeCell ref="I33:J33"/>
    <mergeCell ref="K33:L33"/>
    <mergeCell ref="A30:D30"/>
    <mergeCell ref="E30:F30"/>
    <mergeCell ref="G30:H30"/>
    <mergeCell ref="I30:J30"/>
    <mergeCell ref="K30:L30"/>
    <mergeCell ref="A31:D31"/>
    <mergeCell ref="E31:F31"/>
    <mergeCell ref="G31:H31"/>
    <mergeCell ref="I31:J31"/>
    <mergeCell ref="K31:L31"/>
    <mergeCell ref="A28:D28"/>
    <mergeCell ref="E28:F28"/>
    <mergeCell ref="G28:H28"/>
    <mergeCell ref="I28:J28"/>
    <mergeCell ref="K28:L28"/>
    <mergeCell ref="A29:D29"/>
    <mergeCell ref="E29:F29"/>
    <mergeCell ref="G29:H29"/>
    <mergeCell ref="I29:J29"/>
    <mergeCell ref="K29:L29"/>
    <mergeCell ref="D25:E25"/>
    <mergeCell ref="H25:I25"/>
    <mergeCell ref="J25:K25"/>
    <mergeCell ref="D26:E26"/>
    <mergeCell ref="H26:I26"/>
    <mergeCell ref="J26:K26"/>
    <mergeCell ref="D27:E27"/>
    <mergeCell ref="H27:I27"/>
    <mergeCell ref="J27:K27"/>
    <mergeCell ref="D22:E22"/>
    <mergeCell ref="H22:I22"/>
    <mergeCell ref="J22:K22"/>
    <mergeCell ref="D23:E23"/>
    <mergeCell ref="H23:I23"/>
    <mergeCell ref="J23:K23"/>
    <mergeCell ref="D24:E24"/>
    <mergeCell ref="H24:I24"/>
    <mergeCell ref="J24:K24"/>
    <mergeCell ref="D19:E19"/>
    <mergeCell ref="H19:I19"/>
    <mergeCell ref="J19:K19"/>
    <mergeCell ref="D20:E20"/>
    <mergeCell ref="H20:I20"/>
    <mergeCell ref="J20:K20"/>
    <mergeCell ref="D21:E21"/>
    <mergeCell ref="H21:I21"/>
    <mergeCell ref="J21:K21"/>
    <mergeCell ref="D16:E16"/>
    <mergeCell ref="H16:I16"/>
    <mergeCell ref="J16:K16"/>
    <mergeCell ref="D17:E17"/>
    <mergeCell ref="H17:I17"/>
    <mergeCell ref="J17:K17"/>
    <mergeCell ref="D18:E18"/>
    <mergeCell ref="H18:I18"/>
    <mergeCell ref="J18:K18"/>
    <mergeCell ref="D13:E13"/>
    <mergeCell ref="H13:I13"/>
    <mergeCell ref="J13:K13"/>
    <mergeCell ref="D14:E14"/>
    <mergeCell ref="H14:I14"/>
    <mergeCell ref="J14:K14"/>
    <mergeCell ref="D15:E15"/>
    <mergeCell ref="H15:I15"/>
    <mergeCell ref="J15:K15"/>
    <mergeCell ref="D10:E10"/>
    <mergeCell ref="H10:I10"/>
    <mergeCell ref="J10:K10"/>
    <mergeCell ref="D11:E11"/>
    <mergeCell ref="H11:I11"/>
    <mergeCell ref="J11:K11"/>
    <mergeCell ref="D12:E12"/>
    <mergeCell ref="H12:I12"/>
    <mergeCell ref="J12:K12"/>
    <mergeCell ref="D7:E7"/>
    <mergeCell ref="H7:I7"/>
    <mergeCell ref="J7:K7"/>
    <mergeCell ref="D8:E8"/>
    <mergeCell ref="H8:I8"/>
    <mergeCell ref="J8:K8"/>
    <mergeCell ref="D9:E9"/>
    <mergeCell ref="H9:I9"/>
    <mergeCell ref="J9:K9"/>
    <mergeCell ref="D4:E4"/>
    <mergeCell ref="H4:I4"/>
    <mergeCell ref="J4:K4"/>
    <mergeCell ref="D5:E5"/>
    <mergeCell ref="H5:I5"/>
    <mergeCell ref="J5:K5"/>
    <mergeCell ref="D6:E6"/>
    <mergeCell ref="H6:I6"/>
    <mergeCell ref="J6:K6"/>
    <mergeCell ref="D1:E1"/>
    <mergeCell ref="H1:I1"/>
    <mergeCell ref="J1:K1"/>
    <mergeCell ref="D2:E2"/>
    <mergeCell ref="H2:I2"/>
    <mergeCell ref="J2:K2"/>
    <mergeCell ref="D3:E3"/>
    <mergeCell ref="H3:I3"/>
    <mergeCell ref="J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4"/>
  <sheetViews>
    <sheetView workbookViewId="0">
      <selection activeCell="E53" sqref="E53"/>
    </sheetView>
  </sheetViews>
  <sheetFormatPr defaultRowHeight="13" x14ac:dyDescent="0.3"/>
  <cols>
    <col min="1" max="1" width="1.796875" customWidth="1"/>
    <col min="2" max="2" width="3.09765625" customWidth="1"/>
    <col min="3" max="3" width="14.69921875" customWidth="1"/>
    <col min="4" max="4" width="2" customWidth="1"/>
    <col min="5" max="5" width="14.19921875" customWidth="1"/>
    <col min="6" max="6" width="5.296875" customWidth="1"/>
    <col min="7" max="7" width="4.69921875" customWidth="1"/>
    <col min="8" max="8" width="11.59765625" customWidth="1"/>
    <col min="9" max="9" width="3.796875" customWidth="1"/>
    <col min="10" max="10" width="3.59765625" customWidth="1"/>
    <col min="11" max="11" width="12.3984375" customWidth="1"/>
    <col min="12" max="12" width="6.19921875" customWidth="1"/>
    <col min="13" max="13" width="9.296875" customWidth="1"/>
    <col min="14" max="14" width="2.69921875" customWidth="1"/>
  </cols>
  <sheetData>
    <row r="1" spans="1:13" ht="6" customHeight="1" x14ac:dyDescent="0.3">
      <c r="A1" s="1" t="s">
        <v>2</v>
      </c>
      <c r="B1" s="2" t="s">
        <v>3</v>
      </c>
      <c r="C1" s="20" t="s">
        <v>4</v>
      </c>
      <c r="D1" s="21"/>
      <c r="E1" s="3" t="s">
        <v>5</v>
      </c>
      <c r="F1" s="33" t="s">
        <v>6</v>
      </c>
      <c r="G1" s="34"/>
      <c r="H1" s="3" t="s">
        <v>7</v>
      </c>
      <c r="I1" s="20" t="s">
        <v>8</v>
      </c>
      <c r="J1" s="21"/>
      <c r="K1" s="20" t="s">
        <v>9</v>
      </c>
      <c r="L1" s="21"/>
      <c r="M1" s="2" t="s">
        <v>10</v>
      </c>
    </row>
    <row r="2" spans="1:13" ht="6" customHeight="1" x14ac:dyDescent="0.3">
      <c r="A2" s="5">
        <v>1</v>
      </c>
      <c r="B2" s="6" t="s">
        <v>11</v>
      </c>
      <c r="C2" s="24" t="s">
        <v>965</v>
      </c>
      <c r="D2" s="25"/>
      <c r="E2" s="7" t="s">
        <v>966</v>
      </c>
      <c r="F2" s="24" t="s">
        <v>967</v>
      </c>
      <c r="G2" s="25"/>
      <c r="H2" s="7" t="s">
        <v>967</v>
      </c>
      <c r="I2" s="26">
        <v>31721</v>
      </c>
      <c r="J2" s="27"/>
      <c r="K2" s="24" t="s">
        <v>968</v>
      </c>
      <c r="L2" s="25"/>
      <c r="M2" s="9">
        <v>190</v>
      </c>
    </row>
    <row r="3" spans="1:13" ht="6" customHeight="1" x14ac:dyDescent="0.3">
      <c r="A3" s="5">
        <v>2</v>
      </c>
      <c r="B3" s="6" t="s">
        <v>16</v>
      </c>
      <c r="C3" s="24" t="s">
        <v>969</v>
      </c>
      <c r="D3" s="25"/>
      <c r="E3" s="7" t="s">
        <v>970</v>
      </c>
      <c r="F3" s="24" t="s">
        <v>971</v>
      </c>
      <c r="G3" s="25"/>
      <c r="H3" s="7" t="s">
        <v>971</v>
      </c>
      <c r="I3" s="26">
        <v>35216</v>
      </c>
      <c r="J3" s="27"/>
      <c r="K3" s="24" t="s">
        <v>972</v>
      </c>
      <c r="L3" s="25"/>
      <c r="M3" s="9">
        <v>192</v>
      </c>
    </row>
    <row r="4" spans="1:13" ht="6" customHeight="1" x14ac:dyDescent="0.3">
      <c r="A4" s="5">
        <v>3</v>
      </c>
      <c r="B4" s="6" t="s">
        <v>16</v>
      </c>
      <c r="C4" s="24" t="s">
        <v>973</v>
      </c>
      <c r="D4" s="25"/>
      <c r="E4" s="7" t="s">
        <v>974</v>
      </c>
      <c r="F4" s="24" t="s">
        <v>975</v>
      </c>
      <c r="G4" s="25"/>
      <c r="H4" s="7" t="s">
        <v>975</v>
      </c>
      <c r="I4" s="26">
        <v>36082</v>
      </c>
      <c r="J4" s="27"/>
      <c r="K4" s="24" t="s">
        <v>302</v>
      </c>
      <c r="L4" s="25"/>
      <c r="M4" s="9">
        <v>185</v>
      </c>
    </row>
    <row r="5" spans="1:13" ht="6" customHeight="1" x14ac:dyDescent="0.3">
      <c r="A5" s="5">
        <v>4</v>
      </c>
      <c r="B5" s="6" t="s">
        <v>16</v>
      </c>
      <c r="C5" s="24" t="s">
        <v>976</v>
      </c>
      <c r="D5" s="25"/>
      <c r="E5" s="7" t="s">
        <v>977</v>
      </c>
      <c r="F5" s="24" t="s">
        <v>978</v>
      </c>
      <c r="G5" s="25"/>
      <c r="H5" s="7" t="s">
        <v>978</v>
      </c>
      <c r="I5" s="26">
        <v>32593</v>
      </c>
      <c r="J5" s="27"/>
      <c r="K5" s="24" t="s">
        <v>330</v>
      </c>
      <c r="L5" s="25"/>
      <c r="M5" s="9">
        <v>191</v>
      </c>
    </row>
    <row r="6" spans="1:13" ht="6" customHeight="1" x14ac:dyDescent="0.3">
      <c r="A6" s="5">
        <v>5</v>
      </c>
      <c r="B6" s="6" t="s">
        <v>16</v>
      </c>
      <c r="C6" s="24" t="s">
        <v>979</v>
      </c>
      <c r="D6" s="25"/>
      <c r="E6" s="7" t="s">
        <v>980</v>
      </c>
      <c r="F6" s="24" t="s">
        <v>981</v>
      </c>
      <c r="G6" s="25"/>
      <c r="H6" s="7" t="s">
        <v>982</v>
      </c>
      <c r="I6" s="26">
        <v>35570</v>
      </c>
      <c r="J6" s="27"/>
      <c r="K6" s="24" t="s">
        <v>911</v>
      </c>
      <c r="L6" s="25"/>
      <c r="M6" s="9">
        <v>185</v>
      </c>
    </row>
    <row r="7" spans="1:13" ht="6" customHeight="1" x14ac:dyDescent="0.3">
      <c r="A7" s="5">
        <v>6</v>
      </c>
      <c r="B7" s="6" t="s">
        <v>16</v>
      </c>
      <c r="C7" s="24" t="s">
        <v>983</v>
      </c>
      <c r="D7" s="25"/>
      <c r="E7" s="7" t="s">
        <v>984</v>
      </c>
      <c r="F7" s="24" t="s">
        <v>985</v>
      </c>
      <c r="G7" s="25"/>
      <c r="H7" s="7" t="s">
        <v>986</v>
      </c>
      <c r="I7" s="26">
        <v>35165</v>
      </c>
      <c r="J7" s="27"/>
      <c r="K7" s="24" t="s">
        <v>409</v>
      </c>
      <c r="L7" s="25"/>
      <c r="M7" s="9">
        <v>192</v>
      </c>
    </row>
    <row r="8" spans="1:13" ht="6" customHeight="1" x14ac:dyDescent="0.3">
      <c r="A8" s="5">
        <v>7</v>
      </c>
      <c r="B8" s="6" t="s">
        <v>29</v>
      </c>
      <c r="C8" s="24" t="s">
        <v>987</v>
      </c>
      <c r="D8" s="25"/>
      <c r="E8" s="7" t="s">
        <v>988</v>
      </c>
      <c r="F8" s="24" t="s">
        <v>989</v>
      </c>
      <c r="G8" s="25"/>
      <c r="H8" s="7" t="s">
        <v>989</v>
      </c>
      <c r="I8" s="26">
        <v>35065</v>
      </c>
      <c r="J8" s="27"/>
      <c r="K8" s="24" t="s">
        <v>573</v>
      </c>
      <c r="L8" s="25"/>
      <c r="M8" s="9">
        <v>180</v>
      </c>
    </row>
    <row r="9" spans="1:13" ht="6" customHeight="1" x14ac:dyDescent="0.3">
      <c r="A9" s="5">
        <v>8</v>
      </c>
      <c r="B9" s="6" t="s">
        <v>29</v>
      </c>
      <c r="C9" s="24" t="s">
        <v>990</v>
      </c>
      <c r="D9" s="25"/>
      <c r="E9" s="7" t="s">
        <v>991</v>
      </c>
      <c r="F9" s="24" t="s">
        <v>992</v>
      </c>
      <c r="G9" s="25"/>
      <c r="H9" s="7" t="s">
        <v>992</v>
      </c>
      <c r="I9" s="26">
        <v>33484</v>
      </c>
      <c r="J9" s="27"/>
      <c r="K9" s="24" t="s">
        <v>28</v>
      </c>
      <c r="L9" s="25"/>
      <c r="M9" s="9">
        <v>180</v>
      </c>
    </row>
    <row r="10" spans="1:13" ht="6" customHeight="1" x14ac:dyDescent="0.3">
      <c r="A10" s="5">
        <v>9</v>
      </c>
      <c r="B10" s="6" t="s">
        <v>45</v>
      </c>
      <c r="C10" s="24" t="s">
        <v>993</v>
      </c>
      <c r="D10" s="25"/>
      <c r="E10" s="7" t="s">
        <v>994</v>
      </c>
      <c r="F10" s="24" t="s">
        <v>995</v>
      </c>
      <c r="G10" s="25"/>
      <c r="H10" s="7" t="s">
        <v>995</v>
      </c>
      <c r="I10" s="26">
        <v>33394</v>
      </c>
      <c r="J10" s="27"/>
      <c r="K10" s="24" t="s">
        <v>996</v>
      </c>
      <c r="L10" s="25"/>
      <c r="M10" s="9">
        <v>180</v>
      </c>
    </row>
    <row r="11" spans="1:13" ht="6" customHeight="1" x14ac:dyDescent="0.3">
      <c r="A11" s="5">
        <v>10</v>
      </c>
      <c r="B11" s="6" t="s">
        <v>29</v>
      </c>
      <c r="C11" s="24" t="s">
        <v>997</v>
      </c>
      <c r="D11" s="25"/>
      <c r="E11" s="7" t="s">
        <v>998</v>
      </c>
      <c r="F11" s="24" t="s">
        <v>999</v>
      </c>
      <c r="G11" s="25"/>
      <c r="H11" s="7" t="s">
        <v>999</v>
      </c>
      <c r="I11" s="26">
        <v>33648</v>
      </c>
      <c r="J11" s="27"/>
      <c r="K11" s="24" t="s">
        <v>105</v>
      </c>
      <c r="L11" s="25"/>
      <c r="M11" s="9">
        <v>181</v>
      </c>
    </row>
    <row r="12" spans="1:13" ht="6" customHeight="1" x14ac:dyDescent="0.3">
      <c r="A12" s="5">
        <v>11</v>
      </c>
      <c r="B12" s="6" t="s">
        <v>29</v>
      </c>
      <c r="C12" s="24" t="s">
        <v>1000</v>
      </c>
      <c r="D12" s="25"/>
      <c r="E12" s="7" t="s">
        <v>1001</v>
      </c>
      <c r="F12" s="24" t="s">
        <v>1002</v>
      </c>
      <c r="G12" s="25"/>
      <c r="H12" s="7" t="s">
        <v>1003</v>
      </c>
      <c r="I12" s="26">
        <v>36523</v>
      </c>
      <c r="J12" s="27"/>
      <c r="K12" s="24" t="s">
        <v>294</v>
      </c>
      <c r="L12" s="25"/>
      <c r="M12" s="9">
        <v>187</v>
      </c>
    </row>
    <row r="13" spans="1:13" ht="6" customHeight="1" x14ac:dyDescent="0.3">
      <c r="A13" s="5">
        <v>12</v>
      </c>
      <c r="B13" s="6" t="s">
        <v>45</v>
      </c>
      <c r="C13" s="24" t="s">
        <v>1004</v>
      </c>
      <c r="D13" s="25"/>
      <c r="E13" s="7" t="s">
        <v>1005</v>
      </c>
      <c r="F13" s="24" t="s">
        <v>1006</v>
      </c>
      <c r="G13" s="25"/>
      <c r="H13" s="7" t="s">
        <v>1007</v>
      </c>
      <c r="I13" s="26">
        <v>35709</v>
      </c>
      <c r="J13" s="27"/>
      <c r="K13" s="24" t="s">
        <v>28</v>
      </c>
      <c r="L13" s="25"/>
      <c r="M13" s="9">
        <v>187</v>
      </c>
    </row>
    <row r="14" spans="1:13" ht="6" customHeight="1" x14ac:dyDescent="0.3">
      <c r="A14" s="5">
        <v>13</v>
      </c>
      <c r="B14" s="6" t="s">
        <v>16</v>
      </c>
      <c r="C14" s="24" t="s">
        <v>1008</v>
      </c>
      <c r="D14" s="25"/>
      <c r="E14" s="7" t="s">
        <v>1009</v>
      </c>
      <c r="F14" s="24" t="s">
        <v>1010</v>
      </c>
      <c r="G14" s="25"/>
      <c r="H14" s="7" t="s">
        <v>1010</v>
      </c>
      <c r="I14" s="26">
        <v>35622</v>
      </c>
      <c r="J14" s="27"/>
      <c r="K14" s="24" t="s">
        <v>1011</v>
      </c>
      <c r="L14" s="25"/>
      <c r="M14" s="9">
        <v>187</v>
      </c>
    </row>
    <row r="15" spans="1:13" ht="6" customHeight="1" x14ac:dyDescent="0.3">
      <c r="A15" s="5">
        <v>14</v>
      </c>
      <c r="B15" s="6" t="s">
        <v>29</v>
      </c>
      <c r="C15" s="24" t="s">
        <v>1012</v>
      </c>
      <c r="D15" s="25"/>
      <c r="E15" s="7" t="s">
        <v>1013</v>
      </c>
      <c r="F15" s="24" t="s">
        <v>1014</v>
      </c>
      <c r="G15" s="25"/>
      <c r="H15" s="7" t="s">
        <v>1014</v>
      </c>
      <c r="I15" s="26">
        <v>36710</v>
      </c>
      <c r="J15" s="27"/>
      <c r="K15" s="24" t="s">
        <v>573</v>
      </c>
      <c r="L15" s="25"/>
      <c r="M15" s="9">
        <v>180</v>
      </c>
    </row>
    <row r="16" spans="1:13" ht="6" customHeight="1" x14ac:dyDescent="0.3">
      <c r="A16" s="5">
        <v>15</v>
      </c>
      <c r="B16" s="6" t="s">
        <v>29</v>
      </c>
      <c r="C16" s="24" t="s">
        <v>1015</v>
      </c>
      <c r="D16" s="25"/>
      <c r="E16" s="7" t="s">
        <v>1016</v>
      </c>
      <c r="F16" s="24" t="s">
        <v>1017</v>
      </c>
      <c r="G16" s="25"/>
      <c r="H16" s="7" t="s">
        <v>1017</v>
      </c>
      <c r="I16" s="26">
        <v>34403</v>
      </c>
      <c r="J16" s="27"/>
      <c r="K16" s="24" t="s">
        <v>573</v>
      </c>
      <c r="L16" s="25"/>
      <c r="M16" s="9">
        <v>186</v>
      </c>
    </row>
    <row r="17" spans="1:13" ht="6" customHeight="1" x14ac:dyDescent="0.3">
      <c r="A17" s="5">
        <v>16</v>
      </c>
      <c r="B17" s="6" t="s">
        <v>11</v>
      </c>
      <c r="C17" s="24" t="s">
        <v>1018</v>
      </c>
      <c r="D17" s="25"/>
      <c r="E17" s="7" t="s">
        <v>1019</v>
      </c>
      <c r="F17" s="24" t="s">
        <v>985</v>
      </c>
      <c r="G17" s="25"/>
      <c r="H17" s="7" t="s">
        <v>1020</v>
      </c>
      <c r="I17" s="26">
        <v>36241</v>
      </c>
      <c r="J17" s="27"/>
      <c r="K17" s="24" t="s">
        <v>1021</v>
      </c>
      <c r="L17" s="25"/>
      <c r="M17" s="9">
        <v>190</v>
      </c>
    </row>
    <row r="18" spans="1:13" ht="6" customHeight="1" x14ac:dyDescent="0.3">
      <c r="A18" s="5">
        <v>17</v>
      </c>
      <c r="B18" s="6" t="s">
        <v>16</v>
      </c>
      <c r="C18" s="24" t="s">
        <v>1022</v>
      </c>
      <c r="D18" s="25"/>
      <c r="E18" s="7" t="s">
        <v>1023</v>
      </c>
      <c r="F18" s="24" t="s">
        <v>1024</v>
      </c>
      <c r="G18" s="25"/>
      <c r="H18" s="7" t="s">
        <v>1025</v>
      </c>
      <c r="I18" s="26">
        <v>33290</v>
      </c>
      <c r="J18" s="27"/>
      <c r="K18" s="24" t="s">
        <v>1026</v>
      </c>
      <c r="L18" s="25"/>
      <c r="M18" s="9">
        <v>182</v>
      </c>
    </row>
    <row r="19" spans="1:13" ht="6" customHeight="1" x14ac:dyDescent="0.3">
      <c r="A19" s="5">
        <v>18</v>
      </c>
      <c r="B19" s="6" t="s">
        <v>16</v>
      </c>
      <c r="C19" s="24" t="s">
        <v>1027</v>
      </c>
      <c r="D19" s="25"/>
      <c r="E19" s="7" t="s">
        <v>198</v>
      </c>
      <c r="F19" s="24" t="s">
        <v>1028</v>
      </c>
      <c r="G19" s="25"/>
      <c r="H19" s="7" t="s">
        <v>1028</v>
      </c>
      <c r="I19" s="26">
        <v>32659</v>
      </c>
      <c r="J19" s="27"/>
      <c r="K19" s="24" t="s">
        <v>1029</v>
      </c>
      <c r="L19" s="25"/>
      <c r="M19" s="9">
        <v>181</v>
      </c>
    </row>
    <row r="20" spans="1:13" ht="6" customHeight="1" x14ac:dyDescent="0.3">
      <c r="A20" s="5">
        <v>19</v>
      </c>
      <c r="B20" s="6" t="s">
        <v>45</v>
      </c>
      <c r="C20" s="24" t="s">
        <v>1030</v>
      </c>
      <c r="D20" s="25"/>
      <c r="E20" s="7" t="s">
        <v>1031</v>
      </c>
      <c r="F20" s="24" t="s">
        <v>1032</v>
      </c>
      <c r="G20" s="25"/>
      <c r="H20" s="7" t="s">
        <v>1032</v>
      </c>
      <c r="I20" s="26">
        <v>36198</v>
      </c>
      <c r="J20" s="27"/>
      <c r="K20" s="24" t="s">
        <v>298</v>
      </c>
      <c r="L20" s="25"/>
      <c r="M20" s="9">
        <v>190</v>
      </c>
    </row>
    <row r="21" spans="1:13" ht="6" customHeight="1" x14ac:dyDescent="0.3">
      <c r="A21" s="5">
        <v>20</v>
      </c>
      <c r="B21" s="6" t="s">
        <v>45</v>
      </c>
      <c r="C21" s="24" t="s">
        <v>1033</v>
      </c>
      <c r="D21" s="25"/>
      <c r="E21" s="7" t="s">
        <v>1034</v>
      </c>
      <c r="F21" s="24" t="s">
        <v>1035</v>
      </c>
      <c r="G21" s="25"/>
      <c r="H21" s="7" t="s">
        <v>1036</v>
      </c>
      <c r="I21" s="26">
        <v>34500</v>
      </c>
      <c r="J21" s="27"/>
      <c r="K21" s="24" t="s">
        <v>927</v>
      </c>
      <c r="L21" s="25"/>
      <c r="M21" s="9">
        <v>193</v>
      </c>
    </row>
    <row r="22" spans="1:13" ht="6" customHeight="1" x14ac:dyDescent="0.3">
      <c r="A22" s="5">
        <v>21</v>
      </c>
      <c r="B22" s="6" t="s">
        <v>45</v>
      </c>
      <c r="C22" s="24" t="s">
        <v>1037</v>
      </c>
      <c r="D22" s="25"/>
      <c r="E22" s="7" t="s">
        <v>1038</v>
      </c>
      <c r="F22" s="24" t="s">
        <v>703</v>
      </c>
      <c r="G22" s="25"/>
      <c r="H22" s="7" t="s">
        <v>703</v>
      </c>
      <c r="I22" s="26">
        <v>34044</v>
      </c>
      <c r="J22" s="27"/>
      <c r="K22" s="24" t="s">
        <v>139</v>
      </c>
      <c r="L22" s="25"/>
      <c r="M22" s="9">
        <v>195</v>
      </c>
    </row>
    <row r="23" spans="1:13" ht="6" customHeight="1" x14ac:dyDescent="0.3">
      <c r="A23" s="5">
        <v>22</v>
      </c>
      <c r="B23" s="6" t="s">
        <v>11</v>
      </c>
      <c r="C23" s="24" t="s">
        <v>1039</v>
      </c>
      <c r="D23" s="25"/>
      <c r="E23" s="7" t="s">
        <v>1040</v>
      </c>
      <c r="F23" s="24" t="s">
        <v>1041</v>
      </c>
      <c r="G23" s="25"/>
      <c r="H23" s="7" t="s">
        <v>1041</v>
      </c>
      <c r="I23" s="26">
        <v>33820</v>
      </c>
      <c r="J23" s="27"/>
      <c r="K23" s="24" t="s">
        <v>1042</v>
      </c>
      <c r="L23" s="25"/>
      <c r="M23" s="9">
        <v>190</v>
      </c>
    </row>
    <row r="24" spans="1:13" ht="6" customHeight="1" x14ac:dyDescent="0.3">
      <c r="A24" s="5">
        <v>23</v>
      </c>
      <c r="B24" s="6" t="s">
        <v>29</v>
      </c>
      <c r="C24" s="24" t="s">
        <v>1043</v>
      </c>
      <c r="D24" s="25"/>
      <c r="E24" s="7" t="s">
        <v>1044</v>
      </c>
      <c r="F24" s="24" t="s">
        <v>1045</v>
      </c>
      <c r="G24" s="25"/>
      <c r="H24" s="7" t="s">
        <v>1045</v>
      </c>
      <c r="I24" s="26">
        <v>34916</v>
      </c>
      <c r="J24" s="27"/>
      <c r="K24" s="24" t="s">
        <v>64</v>
      </c>
      <c r="L24" s="25"/>
      <c r="M24" s="9">
        <v>187</v>
      </c>
    </row>
    <row r="25" spans="1:13" ht="6" customHeight="1" x14ac:dyDescent="0.3">
      <c r="A25" s="5">
        <v>24</v>
      </c>
      <c r="B25" s="6" t="s">
        <v>29</v>
      </c>
      <c r="C25" s="24" t="s">
        <v>1046</v>
      </c>
      <c r="D25" s="25"/>
      <c r="E25" s="7" t="s">
        <v>1047</v>
      </c>
      <c r="F25" s="24" t="s">
        <v>1048</v>
      </c>
      <c r="G25" s="25"/>
      <c r="H25" s="7" t="s">
        <v>1048</v>
      </c>
      <c r="I25" s="26">
        <v>35205</v>
      </c>
      <c r="J25" s="27"/>
      <c r="K25" s="24" t="s">
        <v>890</v>
      </c>
      <c r="L25" s="25"/>
      <c r="M25" s="9">
        <v>183</v>
      </c>
    </row>
    <row r="26" spans="1:13" ht="6" customHeight="1" x14ac:dyDescent="0.3">
      <c r="A26" s="5">
        <v>25</v>
      </c>
      <c r="B26" s="6" t="s">
        <v>29</v>
      </c>
      <c r="C26" s="24" t="s">
        <v>1049</v>
      </c>
      <c r="D26" s="25"/>
      <c r="E26" s="7" t="s">
        <v>1050</v>
      </c>
      <c r="F26" s="24" t="s">
        <v>1051</v>
      </c>
      <c r="G26" s="25"/>
      <c r="H26" s="7" t="s">
        <v>1051</v>
      </c>
      <c r="I26" s="26">
        <v>36585</v>
      </c>
      <c r="J26" s="27"/>
      <c r="K26" s="24" t="s">
        <v>946</v>
      </c>
      <c r="L26" s="25"/>
      <c r="M26" s="9">
        <v>182</v>
      </c>
    </row>
    <row r="27" spans="1:13" ht="6" customHeight="1" x14ac:dyDescent="0.3">
      <c r="A27" s="5">
        <v>26</v>
      </c>
      <c r="B27" s="6" t="s">
        <v>16</v>
      </c>
      <c r="C27" s="24" t="s">
        <v>1052</v>
      </c>
      <c r="D27" s="25"/>
      <c r="E27" s="7" t="s">
        <v>1053</v>
      </c>
      <c r="F27" s="24" t="s">
        <v>1054</v>
      </c>
      <c r="G27" s="25"/>
      <c r="H27" s="7" t="s">
        <v>1054</v>
      </c>
      <c r="I27" s="26">
        <v>35773</v>
      </c>
      <c r="J27" s="27"/>
      <c r="K27" s="24" t="s">
        <v>82</v>
      </c>
      <c r="L27" s="25"/>
      <c r="M27" s="9">
        <v>183</v>
      </c>
    </row>
    <row r="28" spans="1:13" ht="6" customHeight="1" x14ac:dyDescent="0.3">
      <c r="A28" s="20" t="s">
        <v>110</v>
      </c>
      <c r="B28" s="28"/>
      <c r="C28" s="21"/>
      <c r="D28" s="20" t="s">
        <v>111</v>
      </c>
      <c r="E28" s="28"/>
      <c r="F28" s="21"/>
      <c r="G28" s="20" t="s">
        <v>5</v>
      </c>
      <c r="H28" s="28"/>
      <c r="I28" s="21"/>
      <c r="J28" s="20" t="s">
        <v>6</v>
      </c>
      <c r="K28" s="21"/>
      <c r="L28" s="20" t="s">
        <v>112</v>
      </c>
      <c r="M28" s="21"/>
    </row>
    <row r="29" spans="1:13" ht="6" customHeight="1" x14ac:dyDescent="0.3">
      <c r="A29" s="24" t="s">
        <v>113</v>
      </c>
      <c r="B29" s="29"/>
      <c r="C29" s="25"/>
      <c r="D29" s="24" t="s">
        <v>1055</v>
      </c>
      <c r="E29" s="29"/>
      <c r="F29" s="25"/>
      <c r="G29" s="24" t="s">
        <v>1056</v>
      </c>
      <c r="H29" s="29"/>
      <c r="I29" s="25"/>
      <c r="J29" s="24" t="s">
        <v>1057</v>
      </c>
      <c r="K29" s="25"/>
      <c r="L29" s="24" t="s">
        <v>1058</v>
      </c>
      <c r="M29" s="25"/>
    </row>
    <row r="30" spans="1:13" ht="6" customHeight="1" x14ac:dyDescent="0.3">
      <c r="A30" s="24" t="s">
        <v>118</v>
      </c>
      <c r="B30" s="29"/>
      <c r="C30" s="25"/>
      <c r="D30" s="24" t="s">
        <v>1059</v>
      </c>
      <c r="E30" s="29"/>
      <c r="F30" s="25"/>
      <c r="G30" s="24" t="s">
        <v>1060</v>
      </c>
      <c r="H30" s="29"/>
      <c r="I30" s="25"/>
      <c r="J30" s="24" t="s">
        <v>1061</v>
      </c>
      <c r="K30" s="25"/>
      <c r="L30" s="24" t="s">
        <v>1058</v>
      </c>
      <c r="M30" s="25"/>
    </row>
    <row r="31" spans="1:13" ht="6" customHeight="1" x14ac:dyDescent="0.3">
      <c r="A31" s="24" t="s">
        <v>118</v>
      </c>
      <c r="B31" s="29"/>
      <c r="C31" s="25"/>
      <c r="D31" s="24" t="s">
        <v>1062</v>
      </c>
      <c r="E31" s="29"/>
      <c r="F31" s="25"/>
      <c r="G31" s="24" t="s">
        <v>1063</v>
      </c>
      <c r="H31" s="29"/>
      <c r="I31" s="25"/>
      <c r="J31" s="24" t="s">
        <v>1035</v>
      </c>
      <c r="K31" s="25"/>
      <c r="L31" s="24" t="s">
        <v>1058</v>
      </c>
      <c r="M31" s="25"/>
    </row>
    <row r="32" spans="1:13" ht="6" customHeight="1" x14ac:dyDescent="0.3">
      <c r="A32" s="24" t="s">
        <v>131</v>
      </c>
      <c r="B32" s="29"/>
      <c r="C32" s="25"/>
      <c r="D32" s="24" t="s">
        <v>1064</v>
      </c>
      <c r="E32" s="29"/>
      <c r="F32" s="25"/>
      <c r="G32" s="24" t="s">
        <v>1065</v>
      </c>
      <c r="H32" s="29"/>
      <c r="I32" s="25"/>
      <c r="J32" s="24" t="s">
        <v>985</v>
      </c>
      <c r="K32" s="25"/>
      <c r="L32" s="24" t="s">
        <v>1058</v>
      </c>
      <c r="M32" s="25"/>
    </row>
    <row r="33" spans="1:14" ht="10" customHeight="1" x14ac:dyDescent="0.3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2"/>
    </row>
    <row r="34" spans="1:14" ht="8.25" customHeight="1" x14ac:dyDescent="0.3">
      <c r="A34" s="19" t="s">
        <v>1066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</row>
  </sheetData>
  <mergeCells count="135">
    <mergeCell ref="A32:C32"/>
    <mergeCell ref="D32:F32"/>
    <mergeCell ref="G32:I32"/>
    <mergeCell ref="J32:K32"/>
    <mergeCell ref="L32:M32"/>
    <mergeCell ref="A33:M33"/>
    <mergeCell ref="A34:N34"/>
    <mergeCell ref="A30:C30"/>
    <mergeCell ref="D30:F30"/>
    <mergeCell ref="G30:I30"/>
    <mergeCell ref="J30:K30"/>
    <mergeCell ref="L30:M30"/>
    <mergeCell ref="A31:C31"/>
    <mergeCell ref="D31:F31"/>
    <mergeCell ref="G31:I31"/>
    <mergeCell ref="J31:K31"/>
    <mergeCell ref="L31:M31"/>
    <mergeCell ref="A28:C28"/>
    <mergeCell ref="D28:F28"/>
    <mergeCell ref="G28:I28"/>
    <mergeCell ref="J28:K28"/>
    <mergeCell ref="L28:M28"/>
    <mergeCell ref="A29:C29"/>
    <mergeCell ref="D29:F29"/>
    <mergeCell ref="G29:I29"/>
    <mergeCell ref="J29:K29"/>
    <mergeCell ref="L29:M29"/>
    <mergeCell ref="C25:D25"/>
    <mergeCell ref="F25:G25"/>
    <mergeCell ref="I25:J25"/>
    <mergeCell ref="K25:L25"/>
    <mergeCell ref="C26:D26"/>
    <mergeCell ref="F26:G26"/>
    <mergeCell ref="I26:J26"/>
    <mergeCell ref="K26:L26"/>
    <mergeCell ref="C27:D27"/>
    <mergeCell ref="F27:G27"/>
    <mergeCell ref="I27:J27"/>
    <mergeCell ref="K27:L27"/>
    <mergeCell ref="C22:D22"/>
    <mergeCell ref="F22:G22"/>
    <mergeCell ref="I22:J22"/>
    <mergeCell ref="K22:L22"/>
    <mergeCell ref="C23:D23"/>
    <mergeCell ref="F23:G23"/>
    <mergeCell ref="I23:J23"/>
    <mergeCell ref="K23:L23"/>
    <mergeCell ref="C24:D24"/>
    <mergeCell ref="F24:G24"/>
    <mergeCell ref="I24:J24"/>
    <mergeCell ref="K24:L24"/>
    <mergeCell ref="C19:D19"/>
    <mergeCell ref="F19:G19"/>
    <mergeCell ref="I19:J19"/>
    <mergeCell ref="K19:L19"/>
    <mergeCell ref="C20:D20"/>
    <mergeCell ref="F20:G20"/>
    <mergeCell ref="I20:J20"/>
    <mergeCell ref="K20:L20"/>
    <mergeCell ref="C21:D21"/>
    <mergeCell ref="F21:G21"/>
    <mergeCell ref="I21:J21"/>
    <mergeCell ref="K21:L21"/>
    <mergeCell ref="C16:D16"/>
    <mergeCell ref="F16:G16"/>
    <mergeCell ref="I16:J16"/>
    <mergeCell ref="K16:L16"/>
    <mergeCell ref="C17:D17"/>
    <mergeCell ref="F17:G17"/>
    <mergeCell ref="I17:J17"/>
    <mergeCell ref="K17:L17"/>
    <mergeCell ref="C18:D18"/>
    <mergeCell ref="F18:G18"/>
    <mergeCell ref="I18:J18"/>
    <mergeCell ref="K18:L18"/>
    <mergeCell ref="C13:D13"/>
    <mergeCell ref="F13:G13"/>
    <mergeCell ref="I13:J13"/>
    <mergeCell ref="K13:L13"/>
    <mergeCell ref="C14:D14"/>
    <mergeCell ref="F14:G14"/>
    <mergeCell ref="I14:J14"/>
    <mergeCell ref="K14:L14"/>
    <mergeCell ref="C15:D15"/>
    <mergeCell ref="F15:G15"/>
    <mergeCell ref="I15:J15"/>
    <mergeCell ref="K15:L15"/>
    <mergeCell ref="C10:D10"/>
    <mergeCell ref="F10:G10"/>
    <mergeCell ref="I10:J10"/>
    <mergeCell ref="K10:L10"/>
    <mergeCell ref="C11:D11"/>
    <mergeCell ref="F11:G11"/>
    <mergeCell ref="I11:J11"/>
    <mergeCell ref="K11:L11"/>
    <mergeCell ref="C12:D12"/>
    <mergeCell ref="F12:G12"/>
    <mergeCell ref="I12:J12"/>
    <mergeCell ref="K12:L12"/>
    <mergeCell ref="C7:D7"/>
    <mergeCell ref="F7:G7"/>
    <mergeCell ref="I7:J7"/>
    <mergeCell ref="K7:L7"/>
    <mergeCell ref="C8:D8"/>
    <mergeCell ref="F8:G8"/>
    <mergeCell ref="I8:J8"/>
    <mergeCell ref="K8:L8"/>
    <mergeCell ref="C9:D9"/>
    <mergeCell ref="F9:G9"/>
    <mergeCell ref="I9:J9"/>
    <mergeCell ref="K9:L9"/>
    <mergeCell ref="C4:D4"/>
    <mergeCell ref="F4:G4"/>
    <mergeCell ref="I4:J4"/>
    <mergeCell ref="K4:L4"/>
    <mergeCell ref="C5:D5"/>
    <mergeCell ref="F5:G5"/>
    <mergeCell ref="I5:J5"/>
    <mergeCell ref="K5:L5"/>
    <mergeCell ref="C6:D6"/>
    <mergeCell ref="F6:G6"/>
    <mergeCell ref="I6:J6"/>
    <mergeCell ref="K6:L6"/>
    <mergeCell ref="C1:D1"/>
    <mergeCell ref="F1:G1"/>
    <mergeCell ref="I1:J1"/>
    <mergeCell ref="K1:L1"/>
    <mergeCell ref="C2:D2"/>
    <mergeCell ref="F2:G2"/>
    <mergeCell ref="I2:J2"/>
    <mergeCell ref="K2:L2"/>
    <mergeCell ref="C3:D3"/>
    <mergeCell ref="F3:G3"/>
    <mergeCell ref="I3:J3"/>
    <mergeCell ref="K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34</vt:i4>
      </vt:variant>
    </vt:vector>
  </HeadingPairs>
  <TitlesOfParts>
    <vt:vector size="34" baseType="lpstr"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Table 21</vt:lpstr>
      <vt:lpstr>Table 22</vt:lpstr>
      <vt:lpstr>Table 23</vt:lpstr>
      <vt:lpstr>Table 24</vt:lpstr>
      <vt:lpstr>Table 25</vt:lpstr>
      <vt:lpstr>Table 26</vt:lpstr>
      <vt:lpstr>Table 27</vt:lpstr>
      <vt:lpstr>Table 28</vt:lpstr>
      <vt:lpstr>Table 29</vt:lpstr>
      <vt:lpstr>Table 30</vt:lpstr>
      <vt:lpstr>Table 31</vt:lpstr>
      <vt:lpstr>Table 32</vt:lpstr>
      <vt:lpstr>INSERTS</vt:lpstr>
      <vt:lpstr>Seleções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SquadLists</dc:title>
  <cp:lastModifiedBy>Manuel Neto</cp:lastModifiedBy>
  <dcterms:created xsi:type="dcterms:W3CDTF">2022-11-16T09:50:01Z</dcterms:created>
  <dcterms:modified xsi:type="dcterms:W3CDTF">2022-12-21T00:28:11Z</dcterms:modified>
</cp:coreProperties>
</file>