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frede\MATLAB_GIT\trunk\TVP-VAR_difusa_e_MQO\"/>
    </mc:Choice>
  </mc:AlternateContent>
  <xr:revisionPtr revIDLastSave="0" documentId="13_ncr:1_{6C8F957C-7D9B-4CC6-AA20-6ECDB3F52554}" xr6:coauthVersionLast="44" xr6:coauthVersionMax="44" xr10:uidLastSave="{00000000-0000-0000-0000-000000000000}"/>
  <bookViews>
    <workbookView xWindow="780" yWindow="780" windowWidth="14955" windowHeight="14280" xr2:uid="{F6DAD899-D511-4CDF-85CD-426A5956811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" i="1"/>
  <c r="F30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E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C2" i="3"/>
  <c r="F31" i="1"/>
  <c r="E30" i="1"/>
  <c r="E31" i="1"/>
  <c r="E32" i="1"/>
  <c r="E33" i="1"/>
  <c r="E34" i="1"/>
  <c r="E35" i="1"/>
  <c r="E36" i="1"/>
  <c r="E37" i="1"/>
  <c r="E38" i="1"/>
  <c r="J65" i="2"/>
  <c r="J66" i="2"/>
  <c r="J67" i="2"/>
  <c r="J68" i="2"/>
  <c r="J69" i="2"/>
  <c r="J70" i="2"/>
  <c r="J71" i="2"/>
  <c r="J72" i="2"/>
  <c r="J73" i="2"/>
  <c r="J74" i="2"/>
  <c r="J75" i="2"/>
  <c r="J76" i="2"/>
  <c r="C4" i="3"/>
  <c r="J50" i="2" s="1"/>
  <c r="C5" i="3"/>
  <c r="J51" i="2" s="1"/>
  <c r="C6" i="3"/>
  <c r="J52" i="2" s="1"/>
  <c r="C7" i="3"/>
  <c r="J53" i="2" s="1"/>
  <c r="C8" i="3"/>
  <c r="J54" i="2" s="1"/>
  <c r="C9" i="3"/>
  <c r="J55" i="2" s="1"/>
  <c r="C10" i="3"/>
  <c r="J56" i="2" s="1"/>
  <c r="C11" i="3"/>
  <c r="J57" i="2" s="1"/>
  <c r="C12" i="3"/>
  <c r="J58" i="2" s="1"/>
  <c r="C13" i="3"/>
  <c r="J59" i="2" s="1"/>
  <c r="C14" i="3"/>
  <c r="J60" i="2" s="1"/>
  <c r="C15" i="3"/>
  <c r="J61" i="2" s="1"/>
  <c r="C16" i="3"/>
  <c r="J62" i="2" s="1"/>
  <c r="C17" i="3"/>
  <c r="J63" i="2" s="1"/>
  <c r="C18" i="3"/>
  <c r="J64" i="2" s="1"/>
  <c r="C3" i="3"/>
  <c r="J49" i="2" s="1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6" i="2"/>
  <c r="I49" i="2"/>
  <c r="H49" i="2" l="1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I75" i="2" s="1"/>
  <c r="H76" i="2"/>
  <c r="H48" i="2"/>
  <c r="D72" i="2"/>
  <c r="D73" i="2"/>
  <c r="D74" i="2"/>
  <c r="D75" i="2"/>
  <c r="D76" i="2"/>
  <c r="D77" i="2"/>
  <c r="D71" i="2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F32" i="1"/>
  <c r="F33" i="1"/>
  <c r="F34" i="1"/>
  <c r="F35" i="1"/>
  <c r="F36" i="1"/>
  <c r="F37" i="1"/>
  <c r="F38" i="1"/>
  <c r="D38" i="1"/>
  <c r="D37" i="1"/>
  <c r="D30" i="1"/>
  <c r="D31" i="1"/>
  <c r="D32" i="1"/>
  <c r="D33" i="1"/>
  <c r="D34" i="1"/>
  <c r="D35" i="1"/>
  <c r="D36" i="1"/>
  <c r="F39" i="1" l="1"/>
  <c r="F40" i="1"/>
  <c r="E41" i="1"/>
  <c r="E67" i="1"/>
  <c r="E39" i="1" l="1"/>
  <c r="E40" i="1"/>
  <c r="E42" i="1"/>
  <c r="E43" i="1"/>
  <c r="E44" i="1"/>
  <c r="F41" i="1"/>
  <c r="F42" i="1"/>
  <c r="F43" i="1"/>
  <c r="F44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45" i="1"/>
</calcChain>
</file>

<file path=xl/sharedStrings.xml><?xml version="1.0" encoding="utf-8"?>
<sst xmlns="http://schemas.openxmlformats.org/spreadsheetml/2006/main" count="31" uniqueCount="31">
  <si>
    <t>Desembolsos (milhoes)</t>
  </si>
  <si>
    <t xml:space="preserve"> PIB - valores correntes (Milhões de Reais)</t>
  </si>
  <si>
    <t>TFP at constant national prices (2011=1)</t>
  </si>
  <si>
    <t>BNDES/PIB</t>
  </si>
  <si>
    <t>BNDES/FBCF</t>
  </si>
  <si>
    <t>Em cruzerios de 1991</t>
  </si>
  <si>
    <t>Para o PIB de 1980 ate 1991</t>
  </si>
  <si>
    <t>https://biblioteca.ibge.gov.br/visualizacao/monografias/GEBIS%20-%20RJ/85-240-0473-8.pdf</t>
  </si>
  <si>
    <t>De 1990 ate 2018 esta em R$ corrente</t>
  </si>
  <si>
    <t>Em reais de 1996</t>
  </si>
  <si>
    <t>Para os dedsembolsos</t>
  </si>
  <si>
    <t>https://web.bndes.gov.br/bib/jspui/bitstream/1408/9655/2/td-62_BNDES%20papel%20desempenho%20e%20desafios%20para%20o%20futuro.pdf</t>
  </si>
  <si>
    <t>Valores Correntes</t>
  </si>
  <si>
    <t>Dezembro de 2001</t>
  </si>
  <si>
    <t>texto para discussão | 1229 | nov. 2006</t>
  </si>
  <si>
    <t>Relatorios BNDE</t>
  </si>
  <si>
    <t>FBCF/PIB Sistema de contas nacionais consolidadas</t>
  </si>
  <si>
    <t>Data</t>
  </si>
  <si>
    <t xml:space="preserve">PIB - preços de mercado (preços 2010) - R$ de 2010 (milhões)  - Instituto Brasileiro de Geografia e Estatística, Sistema de Contas Nacionais (IBGE/SCN Anual) - SCN10_PIBP10 - </t>
  </si>
  <si>
    <t xml:space="preserve">PIB - formação bruta de capital fixo (preços 2010) - R$ de 2010 (milhões)  - Instituto Brasileiro de Geografia e Estatística, Sistema de Contas Nacionais (IBGE/SCN Anual) - SCN10_FBKFP10 - </t>
  </si>
  <si>
    <t>Ano</t>
  </si>
  <si>
    <t>Produto Interno Bruto (PIB) - variação em volume</t>
  </si>
  <si>
    <t>PIB valores correntes em 1.000.000</t>
  </si>
  <si>
    <t>-</t>
  </si>
  <si>
    <t>%PIB</t>
  </si>
  <si>
    <t>%FBCF</t>
  </si>
  <si>
    <t>PIB per capita (do ibre)</t>
  </si>
  <si>
    <t xml:space="preserve">Para o pib per capita </t>
  </si>
  <si>
    <t>https://blogdoibre.fgv.br/posts/evolucao-do-pib-capita-e-situacao-politica</t>
  </si>
  <si>
    <t>De 1981 ate 1989 esta em Cr$ de 1991</t>
  </si>
  <si>
    <t>De 1953 ate 1980 esta em R$ 2010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</si>
</sst>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"/>
    <numFmt numFmtId="165" formatCode="0.000"/>
    <numFmt numFmtId="166" formatCode="#,##0.000"/>
    <numFmt numFmtId="167" formatCode="#,##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8"/>
      <color rgb="FF000000"/>
      <name val="Verdan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5">
    <xf numFmtId="0" fontId="0" fillId="0" borderId="0"/>
    <xf numFmtId="0" fontId="6" fillId="0" borderId="0"/>
    <xf numFmtId="43" fontId="6" fillId="0" borderId="0" applyFont="0" applyFill="0" applyBorder="0" applyAlignment="0" applyProtection="0"/>
    <xf numFmtId="0" fontId="7" fillId="0" borderId="0"/>
    <xf numFmtId="0" fontId="4" fillId="0" borderId="0"/>
  </cellStyleXfs>
  <cellXfs count="18">
    <xf numFmtId="0" fontId="0" fillId="0" borderId="0" xfId="0"/>
    <xf numFmtId="164" fontId="2" fillId="2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7" fontId="0" fillId="0" borderId="0" xfId="0" applyNumberFormat="1"/>
    <xf numFmtId="166" fontId="3" fillId="0" borderId="0" xfId="0" applyNumberFormat="1" applyFont="1"/>
    <xf numFmtId="167" fontId="3" fillId="0" borderId="0" xfId="0" applyNumberFormat="1" applyFont="1"/>
    <xf numFmtId="4" fontId="0" fillId="0" borderId="0" xfId="0" applyNumberFormat="1"/>
    <xf numFmtId="0" fontId="5" fillId="0" borderId="0" xfId="0" applyFont="1"/>
    <xf numFmtId="4" fontId="7" fillId="0" borderId="0" xfId="0" applyNumberFormat="1" applyFont="1"/>
    <xf numFmtId="0" fontId="0" fillId="0" borderId="0" xfId="0" applyNumberFormat="1"/>
    <xf numFmtId="3" fontId="0" fillId="0" borderId="0" xfId="0" applyNumberFormat="1"/>
    <xf numFmtId="4" fontId="7" fillId="0" borderId="0" xfId="0" applyNumberFormat="1" applyFont="1" applyAlignment="1">
      <alignment vertical="center" wrapText="1"/>
    </xf>
    <xf numFmtId="166" fontId="0" fillId="0" borderId="0" xfId="0" applyNumberFormat="1"/>
    <xf numFmtId="2" fontId="0" fillId="0" borderId="0" xfId="0" applyNumberFormat="1" applyAlignment="1">
      <alignment horizontal="center"/>
    </xf>
    <xf numFmtId="0" fontId="3" fillId="0" borderId="0" xfId="0" applyFont="1"/>
  </cellXfs>
  <cellStyles count="5">
    <cellStyle name="Comma 2" xfId="2" xr:uid="{F5DAACAF-F0F9-44C1-B874-7DD600FA681A}"/>
    <cellStyle name="Normal" xfId="0" builtinId="0"/>
    <cellStyle name="Normal 2" xfId="1" xr:uid="{330DE3CB-AA2C-4FF0-8454-667367752BEB}"/>
    <cellStyle name="Normal 2 2" xfId="4" xr:uid="{41AE0FE0-9CC9-4CBE-84E0-F7FADCCE6404}"/>
    <cellStyle name="Normal 3" xfId="3" xr:uid="{41E39177-78D6-4C27-B3FD-25C755F0E6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3079-71CA-46E9-BC3E-E900CEEC15CA}">
  <dimension ref="A1:J74"/>
  <sheetViews>
    <sheetView tabSelected="1" topLeftCell="A46" workbookViewId="0">
      <selection activeCell="D65" sqref="D65"/>
    </sheetView>
  </sheetViews>
  <sheetFormatPr defaultRowHeight="15" x14ac:dyDescent="0.25"/>
  <cols>
    <col min="2" max="2" width="22.28515625" bestFit="1" customWidth="1"/>
    <col min="3" max="3" width="14.85546875" customWidth="1"/>
    <col min="5" max="5" width="12.5703125" bestFit="1" customWidth="1"/>
    <col min="6" max="6" width="12" customWidth="1"/>
    <col min="7" max="7" width="13.7109375" customWidth="1"/>
    <col min="8" max="8" width="13.85546875" customWidth="1"/>
    <col min="9" max="10" width="10.5703125" bestFit="1" customWidth="1"/>
  </cols>
  <sheetData>
    <row r="1" spans="1:10" ht="75" x14ac:dyDescent="0.25">
      <c r="B1" s="3" t="s">
        <v>0</v>
      </c>
      <c r="C1" s="3" t="s">
        <v>1</v>
      </c>
      <c r="D1" s="3"/>
      <c r="E1" s="3" t="s">
        <v>3</v>
      </c>
      <c r="F1" s="3" t="s">
        <v>4</v>
      </c>
      <c r="G1" s="3" t="s">
        <v>2</v>
      </c>
      <c r="H1" s="2" t="s">
        <v>16</v>
      </c>
      <c r="I1" s="3" t="s">
        <v>26</v>
      </c>
    </row>
    <row r="2" spans="1:10" x14ac:dyDescent="0.25">
      <c r="A2">
        <v>1953</v>
      </c>
      <c r="B2">
        <v>234.44684039999999</v>
      </c>
      <c r="C2">
        <v>248555.09</v>
      </c>
      <c r="D2">
        <f>C2*(H2/100)</f>
        <v>37531.818589999995</v>
      </c>
      <c r="E2" s="16">
        <f>100*B2/C2</f>
        <v>9.4323894312524442E-2</v>
      </c>
      <c r="F2" s="16">
        <f>100*B2/D2</f>
        <v>0.62466155173857252</v>
      </c>
      <c r="H2">
        <v>15.1</v>
      </c>
      <c r="I2" s="16">
        <v>1.6517087847716994E-2</v>
      </c>
      <c r="J2" s="16">
        <f>100*I2</f>
        <v>1.6517087847716994</v>
      </c>
    </row>
    <row r="3" spans="1:10" x14ac:dyDescent="0.25">
      <c r="A3">
        <v>1954</v>
      </c>
      <c r="B3">
        <v>321.58637399999998</v>
      </c>
      <c r="C3">
        <v>267942.39099126827</v>
      </c>
      <c r="D3">
        <f t="shared" ref="D3:D29" si="0">C3*(H3/100)</f>
        <v>42334.89777662039</v>
      </c>
      <c r="E3" s="16">
        <f t="shared" ref="E3:E29" si="1">100*B3/C3</f>
        <v>0.12002071520309747</v>
      </c>
      <c r="F3" s="16">
        <f t="shared" ref="F3:F30" si="2">100*B3/D3</f>
        <v>0.75962477976643961</v>
      </c>
      <c r="G3" s="4">
        <v>0.72255760431289695</v>
      </c>
      <c r="H3">
        <v>15.8</v>
      </c>
      <c r="I3" s="16">
        <v>4.615958853508606E-2</v>
      </c>
      <c r="J3" s="16">
        <f t="shared" ref="J3:J66" si="3">100*I3</f>
        <v>4.615958853508606</v>
      </c>
    </row>
    <row r="4" spans="1:10" x14ac:dyDescent="0.25">
      <c r="A4">
        <v>1955</v>
      </c>
      <c r="B4">
        <v>475.11793319999998</v>
      </c>
      <c r="C4">
        <v>291521.32139849989</v>
      </c>
      <c r="D4">
        <f t="shared" si="0"/>
        <v>39355.378388797486</v>
      </c>
      <c r="E4" s="16">
        <f t="shared" si="1"/>
        <v>0.16297879377080954</v>
      </c>
      <c r="F4" s="16">
        <f t="shared" si="2"/>
        <v>1.2072503242282187</v>
      </c>
      <c r="G4" s="4">
        <v>0.73439347743988004</v>
      </c>
      <c r="H4">
        <v>13.5</v>
      </c>
      <c r="I4" s="16">
        <v>5.5541734887648575E-2</v>
      </c>
      <c r="J4" s="16">
        <f t="shared" si="3"/>
        <v>5.5541734887648575</v>
      </c>
    </row>
    <row r="5" spans="1:10" x14ac:dyDescent="0.25">
      <c r="A5">
        <v>1956</v>
      </c>
      <c r="B5">
        <v>823.67606760000001</v>
      </c>
      <c r="C5">
        <v>299975.43971905642</v>
      </c>
      <c r="D5">
        <f t="shared" si="0"/>
        <v>43496.438759263176</v>
      </c>
      <c r="E5" s="16">
        <f t="shared" si="1"/>
        <v>0.2745811685021341</v>
      </c>
      <c r="F5" s="16">
        <f t="shared" si="2"/>
        <v>1.8936632310492008</v>
      </c>
      <c r="G5" s="4">
        <v>0.72992342710494995</v>
      </c>
      <c r="H5">
        <v>14.5</v>
      </c>
      <c r="I5" s="16">
        <v>-1.8859934801959133E-3</v>
      </c>
      <c r="J5" s="16">
        <f t="shared" si="3"/>
        <v>-0.18859934801959133</v>
      </c>
    </row>
    <row r="6" spans="1:10" x14ac:dyDescent="0.25">
      <c r="A6">
        <v>1957</v>
      </c>
      <c r="B6">
        <v>1269.7474895999999</v>
      </c>
      <c r="C6">
        <v>323073.54857742373</v>
      </c>
      <c r="D6">
        <f t="shared" si="0"/>
        <v>48461.032286613561</v>
      </c>
      <c r="E6" s="16">
        <f t="shared" si="1"/>
        <v>0.39302118517316753</v>
      </c>
      <c r="F6" s="16">
        <f t="shared" si="2"/>
        <v>2.6201412344877832</v>
      </c>
      <c r="G6" s="4">
        <v>0.76077163219451904</v>
      </c>
      <c r="H6">
        <v>15</v>
      </c>
      <c r="I6" s="16">
        <v>4.4587074257716131E-2</v>
      </c>
      <c r="J6" s="16">
        <f t="shared" si="3"/>
        <v>4.4587074257716131</v>
      </c>
    </row>
    <row r="7" spans="1:10" x14ac:dyDescent="0.25">
      <c r="A7">
        <v>1958</v>
      </c>
      <c r="B7">
        <v>1280.1212435999998</v>
      </c>
      <c r="C7">
        <v>357965.49182378553</v>
      </c>
      <c r="D7">
        <f t="shared" si="0"/>
        <v>60854.133610043544</v>
      </c>
      <c r="E7" s="16">
        <f t="shared" si="1"/>
        <v>0.357610236975066</v>
      </c>
      <c r="F7" s="16">
        <f t="shared" si="2"/>
        <v>2.1035896292650937</v>
      </c>
      <c r="G7" s="4">
        <v>0.77008515596389804</v>
      </c>
      <c r="H7">
        <v>17</v>
      </c>
      <c r="I7" s="16">
        <v>7.4667382951631334E-2</v>
      </c>
      <c r="J7" s="16">
        <f t="shared" si="3"/>
        <v>7.4667382951631334</v>
      </c>
    </row>
    <row r="8" spans="1:10" x14ac:dyDescent="0.25">
      <c r="A8">
        <v>1959</v>
      </c>
      <c r="B8">
        <v>1336.1395152</v>
      </c>
      <c r="C8">
        <v>393046.11002251657</v>
      </c>
      <c r="D8">
        <f t="shared" si="0"/>
        <v>70748.299804052978</v>
      </c>
      <c r="E8" s="16">
        <f t="shared" si="1"/>
        <v>0.33994472432851608</v>
      </c>
      <c r="F8" s="16">
        <f t="shared" si="2"/>
        <v>1.8885818018250895</v>
      </c>
      <c r="G8" s="4">
        <v>0.78210777044296298</v>
      </c>
      <c r="H8">
        <v>18</v>
      </c>
      <c r="I8" s="16">
        <v>6.5071614467396177E-2</v>
      </c>
      <c r="J8" s="16">
        <f t="shared" si="3"/>
        <v>6.5071614467396177</v>
      </c>
    </row>
    <row r="9" spans="1:10" x14ac:dyDescent="0.25">
      <c r="A9">
        <v>1960</v>
      </c>
      <c r="B9">
        <v>1257.2989848</v>
      </c>
      <c r="C9">
        <v>429992.44436463318</v>
      </c>
      <c r="D9">
        <f t="shared" si="0"/>
        <v>67508.813765247411</v>
      </c>
      <c r="E9" s="16">
        <f t="shared" si="1"/>
        <v>0.29240025058063851</v>
      </c>
      <c r="F9" s="16">
        <f t="shared" si="2"/>
        <v>1.8624219782206275</v>
      </c>
      <c r="G9" s="4">
        <v>0.80086964368820202</v>
      </c>
      <c r="H9">
        <v>15.7</v>
      </c>
      <c r="I9" s="16">
        <v>6.1374531666034571E-2</v>
      </c>
      <c r="J9" s="16">
        <f t="shared" si="3"/>
        <v>6.1374531666034571</v>
      </c>
    </row>
    <row r="10" spans="1:10" x14ac:dyDescent="0.25">
      <c r="A10">
        <v>1961</v>
      </c>
      <c r="B10">
        <v>819.526566</v>
      </c>
      <c r="C10">
        <v>466971.79457999155</v>
      </c>
      <c r="D10">
        <f t="shared" si="0"/>
        <v>61173.305089978894</v>
      </c>
      <c r="E10" s="16">
        <f t="shared" si="1"/>
        <v>0.1754980869320184</v>
      </c>
      <c r="F10" s="16">
        <f t="shared" si="2"/>
        <v>1.339680052916171</v>
      </c>
      <c r="G10" s="4">
        <v>0.87406003475189198</v>
      </c>
      <c r="H10">
        <v>13.1</v>
      </c>
      <c r="I10" s="16">
        <v>5.3861509444450784E-2</v>
      </c>
      <c r="J10" s="16">
        <f t="shared" si="3"/>
        <v>5.3861509444450784</v>
      </c>
    </row>
    <row r="11" spans="1:10" x14ac:dyDescent="0.25">
      <c r="A11">
        <v>1962</v>
      </c>
      <c r="B11">
        <v>2751.1195607999998</v>
      </c>
      <c r="C11">
        <v>497791.93302227091</v>
      </c>
      <c r="D11">
        <f t="shared" si="0"/>
        <v>77157.749618451984</v>
      </c>
      <c r="E11" s="16">
        <f t="shared" si="1"/>
        <v>0.55266455285785365</v>
      </c>
      <c r="F11" s="16">
        <f t="shared" si="2"/>
        <v>3.5655777603732495</v>
      </c>
      <c r="G11" s="4">
        <v>0.87784564495086703</v>
      </c>
      <c r="H11">
        <v>15.5</v>
      </c>
      <c r="I11" s="16">
        <v>3.4741646655877423E-2</v>
      </c>
      <c r="J11" s="16">
        <f t="shared" si="3"/>
        <v>3.4741646655877423</v>
      </c>
    </row>
    <row r="12" spans="1:10" x14ac:dyDescent="0.25">
      <c r="A12">
        <v>1963</v>
      </c>
      <c r="B12">
        <v>1807.1079467999998</v>
      </c>
      <c r="C12">
        <v>500778.68462040456</v>
      </c>
      <c r="D12">
        <f t="shared" si="0"/>
        <v>85132.376385468786</v>
      </c>
      <c r="E12" s="16">
        <f t="shared" si="1"/>
        <v>0.36085959772225656</v>
      </c>
      <c r="F12" s="16">
        <f t="shared" si="2"/>
        <v>2.1227035160132739</v>
      </c>
      <c r="G12" s="4">
        <v>0.90047419071197499</v>
      </c>
      <c r="H12">
        <v>17</v>
      </c>
      <c r="I12" s="16">
        <v>-2.3193172818857799E-2</v>
      </c>
      <c r="J12" s="16">
        <f t="shared" si="3"/>
        <v>-2.3193172818857799</v>
      </c>
    </row>
    <row r="13" spans="1:10" x14ac:dyDescent="0.25">
      <c r="A13">
        <v>1964</v>
      </c>
      <c r="B13">
        <v>1437.8023043999999</v>
      </c>
      <c r="C13">
        <v>517805.15989749832</v>
      </c>
      <c r="D13">
        <f t="shared" si="0"/>
        <v>77670.773984624742</v>
      </c>
      <c r="E13" s="16">
        <f t="shared" si="1"/>
        <v>0.27767245592620565</v>
      </c>
      <c r="F13" s="16">
        <f t="shared" si="2"/>
        <v>1.8511497061747046</v>
      </c>
      <c r="G13" s="4">
        <v>0.902890384197235</v>
      </c>
      <c r="H13">
        <v>15</v>
      </c>
      <c r="I13" s="16">
        <v>4.3388858785478046E-3</v>
      </c>
      <c r="J13" s="16">
        <f t="shared" si="3"/>
        <v>0.43388858785478046</v>
      </c>
    </row>
    <row r="14" spans="1:10" x14ac:dyDescent="0.25">
      <c r="A14">
        <v>1965</v>
      </c>
      <c r="B14">
        <v>2576.8404935999997</v>
      </c>
      <c r="C14">
        <v>530232.48373503832</v>
      </c>
      <c r="D14">
        <f t="shared" si="0"/>
        <v>77944.17510905063</v>
      </c>
      <c r="E14" s="16">
        <f t="shared" si="1"/>
        <v>0.48598314374259816</v>
      </c>
      <c r="F14" s="16">
        <f t="shared" si="2"/>
        <v>3.3060077805618926</v>
      </c>
      <c r="G14" s="4">
        <v>0.92663532495498702</v>
      </c>
      <c r="H14">
        <v>14.7</v>
      </c>
      <c r="I14" s="16">
        <v>-5.0068908799494327E-3</v>
      </c>
      <c r="J14" s="16">
        <f t="shared" si="3"/>
        <v>-0.50068908799494327</v>
      </c>
    </row>
    <row r="15" spans="1:10" x14ac:dyDescent="0.25">
      <c r="A15">
        <v>1966</v>
      </c>
      <c r="B15">
        <v>2888.0531136</v>
      </c>
      <c r="C15">
        <v>565758.06014528591</v>
      </c>
      <c r="D15">
        <f t="shared" si="0"/>
        <v>89955.531563100463</v>
      </c>
      <c r="E15" s="16">
        <f t="shared" si="1"/>
        <v>0.51047493920958931</v>
      </c>
      <c r="F15" s="16">
        <f t="shared" si="2"/>
        <v>3.2105342088653415</v>
      </c>
      <c r="G15" s="4">
        <v>0.92114108800888095</v>
      </c>
      <c r="H15">
        <v>15.9</v>
      </c>
      <c r="I15" s="16">
        <v>3.7181369419920118E-2</v>
      </c>
      <c r="J15" s="16">
        <f t="shared" si="3"/>
        <v>3.7181369419920118</v>
      </c>
    </row>
    <row r="16" spans="1:10" x14ac:dyDescent="0.25">
      <c r="A16">
        <v>1967</v>
      </c>
      <c r="B16">
        <v>2954.4451391999996</v>
      </c>
      <c r="C16">
        <v>589519.89867138793</v>
      </c>
      <c r="D16">
        <f t="shared" si="0"/>
        <v>95502.223584764841</v>
      </c>
      <c r="E16" s="16">
        <f t="shared" si="1"/>
        <v>0.50116122388039619</v>
      </c>
      <c r="F16" s="16">
        <f t="shared" si="2"/>
        <v>3.0935878017308411</v>
      </c>
      <c r="G16" s="4">
        <v>0.93700921535491899</v>
      </c>
      <c r="H16">
        <v>16.2</v>
      </c>
      <c r="I16" s="16">
        <v>1.3296612778180394E-2</v>
      </c>
      <c r="J16" s="16">
        <f t="shared" si="3"/>
        <v>1.3296612778180394</v>
      </c>
    </row>
    <row r="17" spans="1:10" x14ac:dyDescent="0.25">
      <c r="A17">
        <v>1968</v>
      </c>
      <c r="B17">
        <v>2541.5697299999997</v>
      </c>
      <c r="C17">
        <v>647292.84874118399</v>
      </c>
      <c r="D17">
        <f t="shared" si="0"/>
        <v>121043.76271460141</v>
      </c>
      <c r="E17" s="16">
        <f t="shared" si="1"/>
        <v>0.39264603879722926</v>
      </c>
      <c r="F17" s="16">
        <f t="shared" si="2"/>
        <v>2.0997114374183381</v>
      </c>
      <c r="G17" s="4">
        <v>0.99496090412139904</v>
      </c>
      <c r="H17">
        <v>18.7</v>
      </c>
      <c r="I17" s="16">
        <v>6.821083174766196E-2</v>
      </c>
      <c r="J17" s="16">
        <f t="shared" si="3"/>
        <v>6.821083174766196</v>
      </c>
    </row>
    <row r="18" spans="1:10" x14ac:dyDescent="0.25">
      <c r="A18">
        <v>1969</v>
      </c>
      <c r="B18">
        <v>5292.6892908</v>
      </c>
      <c r="C18">
        <v>708785.66937159642</v>
      </c>
      <c r="D18">
        <f t="shared" si="0"/>
        <v>135378.06284997493</v>
      </c>
      <c r="E18" s="16">
        <f t="shared" si="1"/>
        <v>0.74672634048773245</v>
      </c>
      <c r="F18" s="16">
        <f t="shared" si="2"/>
        <v>3.9095619920823683</v>
      </c>
      <c r="G18" s="4">
        <v>0.99419778585434004</v>
      </c>
      <c r="H18">
        <v>19.100000000000001</v>
      </c>
      <c r="I18" s="16">
        <v>6.5762933968619874E-2</v>
      </c>
      <c r="J18" s="16">
        <f t="shared" si="3"/>
        <v>6.5762933968619874</v>
      </c>
    </row>
    <row r="19" spans="1:10" x14ac:dyDescent="0.25">
      <c r="A19">
        <v>1970</v>
      </c>
      <c r="B19">
        <v>5448.2956008000001</v>
      </c>
      <c r="C19">
        <v>782499.37898624246</v>
      </c>
      <c r="D19">
        <f t="shared" si="0"/>
        <v>147109.88324941357</v>
      </c>
      <c r="E19" s="16">
        <f t="shared" si="1"/>
        <v>0.69626836098687683</v>
      </c>
      <c r="F19" s="16">
        <f t="shared" si="2"/>
        <v>3.7035551116323235</v>
      </c>
      <c r="G19" s="4">
        <v>1.04081475734711</v>
      </c>
      <c r="H19">
        <v>18.8</v>
      </c>
      <c r="I19" s="16">
        <v>7.5010063064906429E-2</v>
      </c>
      <c r="J19" s="16">
        <f t="shared" si="3"/>
        <v>7.5010063064906429</v>
      </c>
    </row>
    <row r="20" spans="1:10" x14ac:dyDescent="0.25">
      <c r="A20">
        <v>1971</v>
      </c>
      <c r="B20">
        <v>5039.5696932000001</v>
      </c>
      <c r="C20">
        <v>871257.67314185435</v>
      </c>
      <c r="D20">
        <f t="shared" si="0"/>
        <v>173380.276955229</v>
      </c>
      <c r="E20" s="16">
        <f t="shared" si="1"/>
        <v>0.57842471275193919</v>
      </c>
      <c r="F20" s="16">
        <f t="shared" si="2"/>
        <v>2.9066568479996948</v>
      </c>
      <c r="G20" s="4">
        <v>1.08673012256622</v>
      </c>
      <c r="H20">
        <v>19.899999999999999</v>
      </c>
      <c r="I20" s="16">
        <v>8.465832935985862E-2</v>
      </c>
      <c r="J20" s="16">
        <f t="shared" si="3"/>
        <v>8.465832935985862</v>
      </c>
    </row>
    <row r="21" spans="1:10" x14ac:dyDescent="0.25">
      <c r="A21">
        <v>1972</v>
      </c>
      <c r="B21">
        <v>10039.7191212</v>
      </c>
      <c r="C21">
        <v>975288.87230453826</v>
      </c>
      <c r="D21">
        <f t="shared" si="0"/>
        <v>197983.64107782129</v>
      </c>
      <c r="E21" s="16">
        <f t="shared" si="1"/>
        <v>1.0294097888635658</v>
      </c>
      <c r="F21" s="16">
        <f t="shared" si="2"/>
        <v>5.0709841815939196</v>
      </c>
      <c r="G21" s="4">
        <v>1.13862693309784</v>
      </c>
      <c r="H21">
        <v>20.3</v>
      </c>
      <c r="I21" s="16">
        <v>9.0974789863387029E-2</v>
      </c>
      <c r="J21" s="16">
        <f t="shared" si="3"/>
        <v>9.0974789863387038</v>
      </c>
    </row>
    <row r="22" spans="1:10" x14ac:dyDescent="0.25">
      <c r="A22">
        <v>1973</v>
      </c>
      <c r="B22">
        <v>12494.149317599999</v>
      </c>
      <c r="C22">
        <v>1111524.2614249191</v>
      </c>
      <c r="D22">
        <f t="shared" si="0"/>
        <v>226750.94933068348</v>
      </c>
      <c r="E22" s="16">
        <f t="shared" si="1"/>
        <v>1.1240554750989527</v>
      </c>
      <c r="F22" s="16">
        <f t="shared" si="2"/>
        <v>5.5100758583281992</v>
      </c>
      <c r="G22" s="4">
        <v>1.17046630382538</v>
      </c>
      <c r="H22">
        <v>20.399999999999999</v>
      </c>
      <c r="I22" s="16">
        <v>0.11120702167444052</v>
      </c>
      <c r="J22" s="16">
        <f t="shared" si="3"/>
        <v>11.120702167444051</v>
      </c>
    </row>
    <row r="23" spans="1:10" x14ac:dyDescent="0.25">
      <c r="A23">
        <v>1974</v>
      </c>
      <c r="B23">
        <v>20297.2870764</v>
      </c>
      <c r="C23">
        <v>1202157.2681656475</v>
      </c>
      <c r="D23">
        <f t="shared" si="0"/>
        <v>262070.28446011117</v>
      </c>
      <c r="E23" s="16">
        <f t="shared" si="1"/>
        <v>1.6884053038560674</v>
      </c>
      <c r="F23" s="16">
        <f t="shared" si="2"/>
        <v>7.7449784580553542</v>
      </c>
      <c r="G23" s="4">
        <v>1.1949880123138401</v>
      </c>
      <c r="H23">
        <v>21.8</v>
      </c>
      <c r="I23" s="16">
        <v>5.4858643864530432E-2</v>
      </c>
      <c r="J23" s="16">
        <f t="shared" si="3"/>
        <v>5.4858643864530432</v>
      </c>
    </row>
    <row r="24" spans="1:10" x14ac:dyDescent="0.25">
      <c r="A24">
        <v>1975</v>
      </c>
      <c r="B24">
        <v>31718.790230399998</v>
      </c>
      <c r="C24">
        <v>1264268.5156503252</v>
      </c>
      <c r="D24">
        <f t="shared" si="0"/>
        <v>294574.56414652581</v>
      </c>
      <c r="E24" s="16">
        <f t="shared" si="1"/>
        <v>2.5088649948768373</v>
      </c>
      <c r="F24" s="16">
        <f t="shared" si="2"/>
        <v>10.767660922218184</v>
      </c>
      <c r="G24" s="4">
        <v>1.18681216239929</v>
      </c>
      <c r="H24">
        <v>23.3</v>
      </c>
      <c r="I24" s="16">
        <v>2.6152939287536148E-2</v>
      </c>
      <c r="J24" s="16">
        <f t="shared" si="3"/>
        <v>2.6152939287536148</v>
      </c>
    </row>
    <row r="25" spans="1:10" x14ac:dyDescent="0.25">
      <c r="A25">
        <v>1976</v>
      </c>
      <c r="B25">
        <v>32743.7171256</v>
      </c>
      <c r="C25">
        <v>1393946.1749681118</v>
      </c>
      <c r="D25">
        <f t="shared" si="0"/>
        <v>312243.94319285703</v>
      </c>
      <c r="E25" s="16">
        <f t="shared" si="1"/>
        <v>2.348994366755162</v>
      </c>
      <c r="F25" s="16">
        <f t="shared" si="2"/>
        <v>10.486581994442687</v>
      </c>
      <c r="G25" s="4">
        <v>1.2323567867279099</v>
      </c>
      <c r="H25">
        <v>22.4</v>
      </c>
      <c r="I25" s="16">
        <v>7.6169435530651697E-2</v>
      </c>
      <c r="J25" s="16">
        <f t="shared" si="3"/>
        <v>7.6169435530651697</v>
      </c>
    </row>
    <row r="26" spans="1:10" x14ac:dyDescent="0.25">
      <c r="A26">
        <v>1977</v>
      </c>
      <c r="B26">
        <v>34575.722082</v>
      </c>
      <c r="C26">
        <v>1462728.0523573183</v>
      </c>
      <c r="D26">
        <f t="shared" si="0"/>
        <v>311561.0751521088</v>
      </c>
      <c r="E26" s="16">
        <f t="shared" si="1"/>
        <v>2.3637833448451406</v>
      </c>
      <c r="F26" s="16">
        <f t="shared" si="2"/>
        <v>11.097574388944324</v>
      </c>
      <c r="G26" s="4">
        <v>1.18666684627533</v>
      </c>
      <c r="H26">
        <v>21.3</v>
      </c>
      <c r="I26" s="16">
        <v>2.4461102491328379E-2</v>
      </c>
      <c r="J26" s="16">
        <f t="shared" si="3"/>
        <v>2.4461102491328379</v>
      </c>
    </row>
    <row r="27" spans="1:10" x14ac:dyDescent="0.25">
      <c r="A27">
        <v>1978</v>
      </c>
      <c r="B27">
        <v>37391.158917599998</v>
      </c>
      <c r="C27">
        <v>1535424.1400314001</v>
      </c>
      <c r="D27">
        <f t="shared" si="0"/>
        <v>342399.58322700224</v>
      </c>
      <c r="E27" s="16">
        <f t="shared" si="1"/>
        <v>2.4352332324822856</v>
      </c>
      <c r="F27" s="16">
        <f t="shared" si="2"/>
        <v>10.920328396781549</v>
      </c>
      <c r="G27" s="4">
        <v>1.1803953647613501</v>
      </c>
      <c r="H27">
        <v>22.3</v>
      </c>
      <c r="I27" s="16">
        <v>2.5145478129536381E-2</v>
      </c>
      <c r="J27" s="16">
        <f t="shared" si="3"/>
        <v>2.5145478129536381</v>
      </c>
    </row>
    <row r="28" spans="1:10" x14ac:dyDescent="0.25">
      <c r="A28">
        <v>1979</v>
      </c>
      <c r="B28">
        <v>36750.060920399999</v>
      </c>
      <c r="C28">
        <v>1639212.0579051492</v>
      </c>
      <c r="D28">
        <f t="shared" si="0"/>
        <v>383575.62154980487</v>
      </c>
      <c r="E28" s="16">
        <f t="shared" si="1"/>
        <v>2.2419345162312423</v>
      </c>
      <c r="F28" s="16">
        <f t="shared" si="2"/>
        <v>9.580916736030952</v>
      </c>
      <c r="G28" s="4">
        <v>1.2299964427948</v>
      </c>
      <c r="H28">
        <v>23.4</v>
      </c>
      <c r="I28" s="16">
        <v>4.2906442429134328E-2</v>
      </c>
      <c r="J28" s="16">
        <f t="shared" si="3"/>
        <v>4.2906442429134328</v>
      </c>
    </row>
    <row r="29" spans="1:10" x14ac:dyDescent="0.25">
      <c r="A29">
        <v>1980</v>
      </c>
      <c r="B29">
        <v>21118.888393199999</v>
      </c>
      <c r="C29">
        <v>1790019.567232423</v>
      </c>
      <c r="D29">
        <f t="shared" si="0"/>
        <v>422444.61786685186</v>
      </c>
      <c r="E29" s="16">
        <f t="shared" si="1"/>
        <v>1.1798132701896795</v>
      </c>
      <c r="F29" s="16">
        <f t="shared" si="2"/>
        <v>4.9992087719901672</v>
      </c>
      <c r="G29" s="4">
        <v>1.30277919769287</v>
      </c>
      <c r="H29">
        <v>23.6</v>
      </c>
      <c r="I29" s="16">
        <v>6.730303504669144E-2</v>
      </c>
      <c r="J29" s="16">
        <f t="shared" si="3"/>
        <v>6.730303504669144</v>
      </c>
    </row>
    <row r="30" spans="1:10" x14ac:dyDescent="0.25">
      <c r="A30">
        <v>1981</v>
      </c>
      <c r="B30" s="10">
        <v>4256</v>
      </c>
      <c r="C30" s="10">
        <v>355835</v>
      </c>
      <c r="D30" s="10">
        <f t="shared" ref="D30:D36" si="4">C30*(H30/100)</f>
        <v>86467.904999999999</v>
      </c>
      <c r="E30" s="5">
        <f t="shared" ref="E30:E67" si="5">100*B30/C30</f>
        <v>1.196059971616058</v>
      </c>
      <c r="F30" s="5">
        <f t="shared" ref="F30:F38" si="6">100*B30/D30</f>
        <v>4.9220574963623784</v>
      </c>
      <c r="G30" s="4">
        <v>1.1839401721954299</v>
      </c>
      <c r="H30">
        <v>24.3</v>
      </c>
      <c r="I30" s="16">
        <v>-6.416463698404562E-2</v>
      </c>
      <c r="J30" s="16">
        <f t="shared" si="3"/>
        <v>-6.416463698404562</v>
      </c>
    </row>
    <row r="31" spans="1:10" x14ac:dyDescent="0.25">
      <c r="A31">
        <v>1982</v>
      </c>
      <c r="B31" s="10">
        <v>5403</v>
      </c>
      <c r="C31" s="10">
        <v>340178</v>
      </c>
      <c r="D31" s="10">
        <f t="shared" si="4"/>
        <v>78240.94</v>
      </c>
      <c r="E31" s="5">
        <f t="shared" si="5"/>
        <v>1.5882861325541335</v>
      </c>
      <c r="F31" s="5">
        <f t="shared" si="6"/>
        <v>6.9055918806701451</v>
      </c>
      <c r="G31" s="4">
        <v>1.1336760520935101</v>
      </c>
      <c r="H31">
        <v>23</v>
      </c>
      <c r="I31" s="16">
        <v>-1.4128359350790709E-2</v>
      </c>
      <c r="J31" s="16">
        <f t="shared" si="3"/>
        <v>-1.4128359350790709</v>
      </c>
    </row>
    <row r="32" spans="1:10" x14ac:dyDescent="0.25">
      <c r="A32">
        <v>1983</v>
      </c>
      <c r="B32" s="10">
        <v>6282</v>
      </c>
      <c r="C32" s="10">
        <v>342219</v>
      </c>
      <c r="D32" s="10">
        <f t="shared" si="4"/>
        <v>68101.580999999991</v>
      </c>
      <c r="E32" s="5">
        <f t="shared" si="5"/>
        <v>1.8356666345235069</v>
      </c>
      <c r="F32" s="5">
        <f t="shared" si="6"/>
        <v>9.2244554498668698</v>
      </c>
      <c r="G32" s="4">
        <v>1.0760344266891499</v>
      </c>
      <c r="H32">
        <v>19.899999999999999</v>
      </c>
      <c r="I32" s="16">
        <v>-5.0384303236428396E-2</v>
      </c>
      <c r="J32" s="16">
        <f t="shared" si="3"/>
        <v>-5.0384303236428396</v>
      </c>
    </row>
    <row r="33" spans="1:10" x14ac:dyDescent="0.25">
      <c r="A33">
        <v>1984</v>
      </c>
      <c r="B33" s="10">
        <v>5576</v>
      </c>
      <c r="C33" s="10">
        <v>330584</v>
      </c>
      <c r="D33" s="10">
        <f t="shared" si="4"/>
        <v>62480.375999999989</v>
      </c>
      <c r="E33" s="5">
        <f t="shared" si="5"/>
        <v>1.6867120005807903</v>
      </c>
      <c r="F33" s="5">
        <f t="shared" si="6"/>
        <v>8.9244021194750829</v>
      </c>
      <c r="G33" s="4">
        <v>1.0939738750457799</v>
      </c>
      <c r="H33">
        <v>18.899999999999999</v>
      </c>
      <c r="I33" s="16">
        <v>3.1792875330268977E-2</v>
      </c>
      <c r="J33" s="16">
        <f t="shared" si="3"/>
        <v>3.1792875330268977</v>
      </c>
    </row>
    <row r="34" spans="1:10" x14ac:dyDescent="0.25">
      <c r="A34">
        <v>1985</v>
      </c>
      <c r="B34" s="10">
        <v>5192</v>
      </c>
      <c r="C34" s="10">
        <v>348105</v>
      </c>
      <c r="D34" s="10">
        <f t="shared" si="4"/>
        <v>62658.899999999994</v>
      </c>
      <c r="E34" s="5">
        <f t="shared" si="5"/>
        <v>1.4915040002298157</v>
      </c>
      <c r="F34" s="5">
        <f t="shared" si="6"/>
        <v>8.2861333346100885</v>
      </c>
      <c r="G34" s="4">
        <v>1.11478018760681</v>
      </c>
      <c r="H34">
        <v>18</v>
      </c>
      <c r="I34" s="16">
        <v>5.6606085181182708E-2</v>
      </c>
      <c r="J34" s="16">
        <f t="shared" si="3"/>
        <v>5.6606085181182708</v>
      </c>
    </row>
    <row r="35" spans="1:10" x14ac:dyDescent="0.25">
      <c r="A35">
        <v>1986</v>
      </c>
      <c r="B35" s="10">
        <v>5475</v>
      </c>
      <c r="C35" s="10">
        <v>375605</v>
      </c>
      <c r="D35" s="10">
        <f t="shared" si="4"/>
        <v>75121</v>
      </c>
      <c r="E35" s="5">
        <f t="shared" si="5"/>
        <v>1.4576483273651841</v>
      </c>
      <c r="F35" s="5">
        <f t="shared" si="6"/>
        <v>7.2882416368259211</v>
      </c>
      <c r="G35" s="4">
        <v>1.1552647352218599</v>
      </c>
      <c r="H35">
        <v>20</v>
      </c>
      <c r="I35" s="16">
        <v>5.4022486799914615E-2</v>
      </c>
      <c r="J35" s="16">
        <f t="shared" si="3"/>
        <v>5.4022486799914615</v>
      </c>
    </row>
    <row r="36" spans="1:10" x14ac:dyDescent="0.25">
      <c r="A36">
        <v>1987</v>
      </c>
      <c r="B36" s="10">
        <v>5947</v>
      </c>
      <c r="C36" s="10">
        <v>403775</v>
      </c>
      <c r="D36" s="10">
        <f t="shared" si="4"/>
        <v>93675.799999999988</v>
      </c>
      <c r="E36" s="5">
        <f t="shared" si="5"/>
        <v>1.4728499783295153</v>
      </c>
      <c r="F36" s="5">
        <f t="shared" si="6"/>
        <v>6.3484912859030835</v>
      </c>
      <c r="G36" s="4">
        <v>1.1520133018493699</v>
      </c>
      <c r="H36">
        <v>23.2</v>
      </c>
      <c r="I36" s="16">
        <v>1.620464299944846E-2</v>
      </c>
      <c r="J36" s="16">
        <f t="shared" si="3"/>
        <v>1.620464299944846</v>
      </c>
    </row>
    <row r="37" spans="1:10" x14ac:dyDescent="0.25">
      <c r="A37">
        <v>1988</v>
      </c>
      <c r="B37" s="10">
        <v>5017</v>
      </c>
      <c r="C37" s="10">
        <v>418311</v>
      </c>
      <c r="D37" s="10">
        <f>C37*(H37/100)</f>
        <v>101649.573</v>
      </c>
      <c r="E37" s="5">
        <f t="shared" si="5"/>
        <v>1.1993468974040846</v>
      </c>
      <c r="F37" s="5">
        <f t="shared" si="6"/>
        <v>4.9355839399345038</v>
      </c>
      <c r="G37" s="4">
        <v>1.1122356653213501</v>
      </c>
      <c r="H37">
        <v>24.3</v>
      </c>
      <c r="I37" s="16">
        <v>-1.7960661140510426E-2</v>
      </c>
      <c r="J37" s="16">
        <f t="shared" si="3"/>
        <v>-1.7960661140510426</v>
      </c>
    </row>
    <row r="38" spans="1:10" x14ac:dyDescent="0.25">
      <c r="A38">
        <v>1989</v>
      </c>
      <c r="B38" s="10">
        <v>3066</v>
      </c>
      <c r="C38" s="10">
        <v>417893</v>
      </c>
      <c r="D38" s="10">
        <f>C38*(H38/100)</f>
        <v>112413.21699999999</v>
      </c>
      <c r="E38" s="5">
        <f t="shared" si="5"/>
        <v>0.73368063116635118</v>
      </c>
      <c r="F38" s="5">
        <f t="shared" si="6"/>
        <v>2.7274372905812316</v>
      </c>
      <c r="G38" s="4">
        <v>1.1172405481338501</v>
      </c>
      <c r="H38">
        <v>26.9</v>
      </c>
      <c r="I38" s="16">
        <v>1.4879894688048623E-2</v>
      </c>
      <c r="J38" s="16">
        <f t="shared" si="3"/>
        <v>1.4879894688048623</v>
      </c>
    </row>
    <row r="39" spans="1:10" x14ac:dyDescent="0.25">
      <c r="A39">
        <v>1990</v>
      </c>
      <c r="B39">
        <v>8.4572730177357724E-2</v>
      </c>
      <c r="C39">
        <v>11.5</v>
      </c>
      <c r="D39" s="8">
        <v>2.3864000000000001</v>
      </c>
      <c r="E39" s="5">
        <f t="shared" si="5"/>
        <v>0.73541504502050192</v>
      </c>
      <c r="F39" s="5">
        <f t="shared" ref="F39:F40" si="7">100*B39/D39</f>
        <v>3.5439461187293717</v>
      </c>
      <c r="G39" s="4">
        <v>1.0414570569992101</v>
      </c>
      <c r="I39" s="16">
        <v>-5.7807501203244405E-2</v>
      </c>
      <c r="J39" s="16">
        <f t="shared" si="3"/>
        <v>-5.7807501203244405</v>
      </c>
    </row>
    <row r="40" spans="1:10" x14ac:dyDescent="0.25">
      <c r="A40">
        <v>1991</v>
      </c>
      <c r="B40">
        <v>0.5063851857420768</v>
      </c>
      <c r="C40">
        <v>60.3</v>
      </c>
      <c r="D40" s="7">
        <v>10.917199999999999</v>
      </c>
      <c r="E40" s="5">
        <f t="shared" si="5"/>
        <v>0.83977642743296321</v>
      </c>
      <c r="F40" s="5">
        <f t="shared" si="7"/>
        <v>4.6384163131762435</v>
      </c>
      <c r="G40" s="4">
        <v>1.0323306322097801</v>
      </c>
      <c r="I40" s="16">
        <v>-3.449469008169781E-3</v>
      </c>
      <c r="J40" s="16">
        <f t="shared" si="3"/>
        <v>-0.3449469008169781</v>
      </c>
    </row>
    <row r="41" spans="1:10" x14ac:dyDescent="0.25">
      <c r="A41">
        <v>1992</v>
      </c>
      <c r="B41">
        <v>5.6149377785824841</v>
      </c>
      <c r="C41" s="6">
        <v>640.9588</v>
      </c>
      <c r="D41">
        <v>118.08550472727272</v>
      </c>
      <c r="E41" s="5">
        <f t="shared" si="5"/>
        <v>0.87602163798710375</v>
      </c>
      <c r="F41" s="5">
        <f t="shared" ref="F41:F67" si="8">100*B41/D41</f>
        <v>4.7549763127579476</v>
      </c>
      <c r="G41" s="4">
        <v>1.00682973861694</v>
      </c>
      <c r="I41" s="16">
        <v>-1.7756566710231514E-2</v>
      </c>
      <c r="J41" s="16">
        <f t="shared" si="3"/>
        <v>-1.7756566710231514</v>
      </c>
    </row>
    <row r="42" spans="1:10" x14ac:dyDescent="0.25">
      <c r="A42">
        <v>1993</v>
      </c>
      <c r="B42">
        <v>129.02914309832406</v>
      </c>
      <c r="C42">
        <v>14097.1</v>
      </c>
      <c r="D42">
        <v>2718.3629090909094</v>
      </c>
      <c r="E42" s="5">
        <f t="shared" si="5"/>
        <v>0.9152885564997344</v>
      </c>
      <c r="F42" s="5">
        <f t="shared" si="8"/>
        <v>4.7465753254216789</v>
      </c>
      <c r="G42" s="4">
        <v>1.03152668476105</v>
      </c>
      <c r="I42" s="16">
        <v>3.6692641513548674E-2</v>
      </c>
      <c r="J42" s="16">
        <f t="shared" si="3"/>
        <v>3.6692641513548674</v>
      </c>
    </row>
    <row r="43" spans="1:10" x14ac:dyDescent="0.25">
      <c r="A43">
        <v>1994</v>
      </c>
      <c r="B43">
        <v>4014.4031774094647</v>
      </c>
      <c r="C43">
        <v>349204.7</v>
      </c>
      <c r="D43">
        <v>72453.282000000007</v>
      </c>
      <c r="E43" s="5">
        <f t="shared" si="5"/>
        <v>1.1495845208868793</v>
      </c>
      <c r="F43" s="5">
        <f t="shared" si="8"/>
        <v>5.5406781674975942</v>
      </c>
      <c r="G43" s="4">
        <v>1.0587009191513099</v>
      </c>
      <c r="I43" s="16">
        <v>4.5301108344468766E-2</v>
      </c>
      <c r="J43" s="16">
        <f t="shared" si="3"/>
        <v>4.5301108344468766</v>
      </c>
    </row>
    <row r="44" spans="1:10" x14ac:dyDescent="0.25">
      <c r="A44">
        <v>1995</v>
      </c>
      <c r="B44" s="1">
        <v>7097.8704782200102</v>
      </c>
      <c r="C44">
        <v>705991.6</v>
      </c>
      <c r="D44">
        <v>143219.54756080601</v>
      </c>
      <c r="E44" s="5">
        <f t="shared" si="5"/>
        <v>1.0053760523807946</v>
      </c>
      <c r="F44" s="5">
        <f t="shared" si="8"/>
        <v>4.9559369507200151</v>
      </c>
      <c r="G44" s="4">
        <v>1.0624756813049301</v>
      </c>
      <c r="I44" s="16">
        <v>2.7688052173199029E-2</v>
      </c>
      <c r="J44" s="16">
        <f t="shared" si="3"/>
        <v>2.7688052173199029</v>
      </c>
    </row>
    <row r="45" spans="1:10" x14ac:dyDescent="0.25">
      <c r="A45">
        <v>1996</v>
      </c>
      <c r="B45" s="1">
        <v>9672.6152672800199</v>
      </c>
      <c r="C45">
        <v>854764</v>
      </c>
      <c r="D45">
        <v>159333.52483663801</v>
      </c>
      <c r="E45" s="5">
        <f t="shared" si="5"/>
        <v>1.1316123827489248</v>
      </c>
      <c r="F45" s="5">
        <f t="shared" si="8"/>
        <v>6.0706717416797185</v>
      </c>
      <c r="G45" s="4">
        <v>1.0696315765380899</v>
      </c>
      <c r="I45" s="16">
        <v>7.5988832896613179E-2</v>
      </c>
      <c r="J45" s="16">
        <f t="shared" si="3"/>
        <v>7.5988832896613179</v>
      </c>
    </row>
    <row r="46" spans="1:10" x14ac:dyDescent="0.25">
      <c r="A46">
        <v>1997</v>
      </c>
      <c r="B46" s="1">
        <v>17894.060666959998</v>
      </c>
      <c r="C46">
        <v>952089</v>
      </c>
      <c r="D46">
        <v>182067.075576267</v>
      </c>
      <c r="E46" s="5">
        <f t="shared" si="5"/>
        <v>1.8794525161996407</v>
      </c>
      <c r="F46" s="5">
        <f t="shared" si="8"/>
        <v>9.8282792813158935</v>
      </c>
      <c r="G46" s="4">
        <v>1.06616854667664</v>
      </c>
      <c r="I46" s="16">
        <v>1.4461708560801423E-2</v>
      </c>
      <c r="J46" s="16">
        <f t="shared" si="3"/>
        <v>1.4461708560801423</v>
      </c>
    </row>
    <row r="47" spans="1:10" x14ac:dyDescent="0.25">
      <c r="A47">
        <v>1998</v>
      </c>
      <c r="B47" s="1">
        <v>18990.882466440002</v>
      </c>
      <c r="C47">
        <v>1002351</v>
      </c>
      <c r="D47">
        <v>185859.41916958199</v>
      </c>
      <c r="E47" s="5">
        <f t="shared" si="5"/>
        <v>1.8946339621988706</v>
      </c>
      <c r="F47" s="5">
        <f t="shared" si="8"/>
        <v>10.217874644874643</v>
      </c>
      <c r="G47" s="4">
        <v>1.0413776636123699</v>
      </c>
      <c r="I47" s="16">
        <v>-1.6875562058841553E-2</v>
      </c>
      <c r="J47" s="16">
        <f t="shared" si="3"/>
        <v>-1.6875562058841553</v>
      </c>
    </row>
    <row r="48" spans="1:10" x14ac:dyDescent="0.25">
      <c r="A48">
        <v>1999</v>
      </c>
      <c r="B48" s="1">
        <v>18051.513819330001</v>
      </c>
      <c r="C48">
        <v>1087710</v>
      </c>
      <c r="D48">
        <v>185088.01145095599</v>
      </c>
      <c r="E48" s="5">
        <f t="shared" si="5"/>
        <v>1.659588844391428</v>
      </c>
      <c r="F48" s="5">
        <f t="shared" si="8"/>
        <v>9.7529351997567009</v>
      </c>
      <c r="G48" s="4">
        <v>0.99914652109146096</v>
      </c>
      <c r="I48" s="16">
        <v>-1.5346351620727061E-2</v>
      </c>
      <c r="J48" s="16">
        <f t="shared" si="3"/>
        <v>-1.5346351620727061</v>
      </c>
    </row>
    <row r="49" spans="1:10" x14ac:dyDescent="0.25">
      <c r="A49">
        <v>2000</v>
      </c>
      <c r="B49" s="1">
        <v>23045.830658120001</v>
      </c>
      <c r="C49">
        <v>1199092</v>
      </c>
      <c r="D49">
        <v>219487.663</v>
      </c>
      <c r="E49" s="5">
        <f t="shared" si="5"/>
        <v>1.9219401562282128</v>
      </c>
      <c r="F49" s="5">
        <f t="shared" si="8"/>
        <v>10.49982962282486</v>
      </c>
      <c r="G49" s="4">
        <v>0.99489146471023604</v>
      </c>
      <c r="I49" s="16">
        <v>2.48801799971059E-2</v>
      </c>
      <c r="J49" s="16">
        <f t="shared" si="3"/>
        <v>2.48801799971059</v>
      </c>
    </row>
    <row r="50" spans="1:10" x14ac:dyDescent="0.25">
      <c r="A50">
        <v>2001</v>
      </c>
      <c r="B50" s="1">
        <v>25216.52487682</v>
      </c>
      <c r="C50">
        <v>1315755</v>
      </c>
      <c r="D50">
        <v>242336.98</v>
      </c>
      <c r="E50" s="5">
        <f t="shared" si="5"/>
        <v>1.9165061030982211</v>
      </c>
      <c r="F50" s="5">
        <f t="shared" si="8"/>
        <v>10.405562071797707</v>
      </c>
      <c r="G50" s="4">
        <v>0.98212844133377097</v>
      </c>
      <c r="I50">
        <v>-1.746878234590632E-3</v>
      </c>
      <c r="J50" s="16">
        <f t="shared" si="3"/>
        <v>-0.1746878234590632</v>
      </c>
    </row>
    <row r="51" spans="1:10" x14ac:dyDescent="0.25">
      <c r="A51">
        <v>2002</v>
      </c>
      <c r="B51" s="1">
        <v>37419.271861540001</v>
      </c>
      <c r="C51">
        <v>1488787</v>
      </c>
      <c r="D51">
        <v>266883.73499999999</v>
      </c>
      <c r="E51" s="5">
        <f t="shared" si="5"/>
        <v>2.5134066768140775</v>
      </c>
      <c r="F51" s="5">
        <f t="shared" si="8"/>
        <v>14.020813917918229</v>
      </c>
      <c r="G51" s="4">
        <v>0.970445096492767</v>
      </c>
      <c r="I51">
        <v>1.7110646484323366E-2</v>
      </c>
      <c r="J51" s="16">
        <f t="shared" si="3"/>
        <v>1.7110646484323366</v>
      </c>
    </row>
    <row r="52" spans="1:10" x14ac:dyDescent="0.25">
      <c r="A52">
        <v>2003</v>
      </c>
      <c r="B52" s="1">
        <v>33533.588775049997</v>
      </c>
      <c r="C52">
        <v>1717950</v>
      </c>
      <c r="D52">
        <v>285261.51799999998</v>
      </c>
      <c r="E52" s="5">
        <f t="shared" si="5"/>
        <v>1.9519537108210365</v>
      </c>
      <c r="F52" s="5">
        <f t="shared" si="8"/>
        <v>11.75538467654442</v>
      </c>
      <c r="G52" s="4">
        <v>0.95580142736434903</v>
      </c>
      <c r="I52">
        <v>-1.0014473122432754E-5</v>
      </c>
      <c r="J52" s="16">
        <f t="shared" si="3"/>
        <v>-1.0014473122432754E-3</v>
      </c>
    </row>
    <row r="53" spans="1:10" x14ac:dyDescent="0.25">
      <c r="A53">
        <v>2004</v>
      </c>
      <c r="B53" s="1">
        <v>39833.89735118</v>
      </c>
      <c r="C53">
        <v>1957751</v>
      </c>
      <c r="D53">
        <v>339087.07799999998</v>
      </c>
      <c r="E53" s="5">
        <f t="shared" si="5"/>
        <v>2.0346763889371018</v>
      </c>
      <c r="F53" s="5">
        <f t="shared" si="8"/>
        <v>11.7473946769449</v>
      </c>
      <c r="G53" s="4">
        <v>0.964546978473663</v>
      </c>
      <c r="I53">
        <v>4.6828349359994137E-2</v>
      </c>
      <c r="J53" s="16">
        <f t="shared" si="3"/>
        <v>4.6828349359994137</v>
      </c>
    </row>
    <row r="54" spans="1:10" x14ac:dyDescent="0.25">
      <c r="A54">
        <v>2005</v>
      </c>
      <c r="B54" s="1">
        <v>46980.237258770001</v>
      </c>
      <c r="C54">
        <v>2170585</v>
      </c>
      <c r="D54">
        <v>370218.886</v>
      </c>
      <c r="E54" s="5">
        <f t="shared" si="5"/>
        <v>2.1644044006002989</v>
      </c>
      <c r="F54" s="5">
        <f t="shared" si="8"/>
        <v>12.689854309261252</v>
      </c>
      <c r="G54" s="4">
        <v>0.96298205852508501</v>
      </c>
      <c r="I54">
        <v>2.2027545061485077E-2</v>
      </c>
      <c r="J54" s="16">
        <f t="shared" si="3"/>
        <v>2.2027545061485077</v>
      </c>
    </row>
    <row r="55" spans="1:10" x14ac:dyDescent="0.25">
      <c r="A55">
        <v>2006</v>
      </c>
      <c r="B55" s="1">
        <v>51318.015291340002</v>
      </c>
      <c r="C55">
        <v>2409450</v>
      </c>
      <c r="D55">
        <v>414673.54499999998</v>
      </c>
      <c r="E55" s="5">
        <f t="shared" si="5"/>
        <v>2.1298642964718089</v>
      </c>
      <c r="F55" s="5">
        <f t="shared" si="8"/>
        <v>12.37552187982959</v>
      </c>
      <c r="G55" s="4">
        <v>0.96434491872787498</v>
      </c>
      <c r="I55">
        <v>2.9470054975125448E-2</v>
      </c>
      <c r="J55" s="16">
        <f t="shared" si="3"/>
        <v>2.9470054975125448</v>
      </c>
    </row>
    <row r="56" spans="1:10" x14ac:dyDescent="0.25">
      <c r="A56">
        <v>2007</v>
      </c>
      <c r="B56" s="1">
        <v>64891.795274459997</v>
      </c>
      <c r="C56">
        <v>2720263</v>
      </c>
      <c r="D56">
        <v>489532.027</v>
      </c>
      <c r="E56" s="5">
        <f t="shared" si="5"/>
        <v>2.3854971109212602</v>
      </c>
      <c r="F56" s="5">
        <f t="shared" si="8"/>
        <v>13.255883516373077</v>
      </c>
      <c r="G56" s="4">
        <v>0.98693394660949696</v>
      </c>
      <c r="I56">
        <v>4.9667548063992317E-2</v>
      </c>
      <c r="J56" s="16">
        <f t="shared" si="3"/>
        <v>4.9667548063992317</v>
      </c>
    </row>
    <row r="57" spans="1:10" x14ac:dyDescent="0.25">
      <c r="A57">
        <v>2008</v>
      </c>
      <c r="B57" s="1">
        <v>90877.907888239904</v>
      </c>
      <c r="C57">
        <v>3109803</v>
      </c>
      <c r="D57">
        <v>602845.57799999998</v>
      </c>
      <c r="E57" s="5">
        <f t="shared" si="5"/>
        <v>2.9223043352984064</v>
      </c>
      <c r="F57" s="5">
        <f t="shared" si="8"/>
        <v>15.074823670389419</v>
      </c>
      <c r="G57" s="4">
        <v>0.998834729194641</v>
      </c>
      <c r="I57">
        <v>3.8954728391196181E-2</v>
      </c>
      <c r="J57" s="16">
        <f t="shared" si="3"/>
        <v>3.8954728391196181</v>
      </c>
    </row>
    <row r="58" spans="1:10" x14ac:dyDescent="0.25">
      <c r="A58">
        <v>2009</v>
      </c>
      <c r="B58" s="1">
        <v>136356.35510995999</v>
      </c>
      <c r="C58">
        <v>3333039</v>
      </c>
      <c r="D58">
        <v>636675.77500000002</v>
      </c>
      <c r="E58" s="5">
        <f t="shared" si="5"/>
        <v>4.0910518931809676</v>
      </c>
      <c r="F58" s="5">
        <f t="shared" si="8"/>
        <v>21.416922154759224</v>
      </c>
      <c r="G58" s="4">
        <v>0.96986275911331199</v>
      </c>
      <c r="I58">
        <v>-1.3360324819308378E-2</v>
      </c>
      <c r="J58" s="16">
        <f t="shared" si="3"/>
        <v>-1.3360324819308378</v>
      </c>
    </row>
    <row r="59" spans="1:10" x14ac:dyDescent="0.25">
      <c r="A59">
        <v>2010</v>
      </c>
      <c r="B59">
        <v>168422.74702469</v>
      </c>
      <c r="C59">
        <v>3885847</v>
      </c>
      <c r="D59">
        <v>797946</v>
      </c>
      <c r="E59" s="5">
        <f t="shared" si="5"/>
        <v>4.3342608966511031</v>
      </c>
      <c r="F59" s="5">
        <f t="shared" si="8"/>
        <v>21.107035692226038</v>
      </c>
      <c r="G59" s="4">
        <v>1.00551545619965</v>
      </c>
      <c r="I59">
        <v>6.1962906542385454E-2</v>
      </c>
      <c r="J59" s="16">
        <f t="shared" si="3"/>
        <v>6.1962906542385454</v>
      </c>
    </row>
    <row r="60" spans="1:10" x14ac:dyDescent="0.25">
      <c r="A60">
        <v>2011</v>
      </c>
      <c r="B60">
        <v>138873.43665667</v>
      </c>
      <c r="C60">
        <v>4376382</v>
      </c>
      <c r="D60">
        <v>901927</v>
      </c>
      <c r="E60" s="5">
        <f t="shared" si="5"/>
        <v>3.1732475971400578</v>
      </c>
      <c r="F60" s="5">
        <f t="shared" si="8"/>
        <v>15.397414275952489</v>
      </c>
      <c r="G60" s="4">
        <v>1</v>
      </c>
      <c r="I60">
        <v>3.0684718869425254E-2</v>
      </c>
      <c r="J60" s="16">
        <f t="shared" si="3"/>
        <v>3.0684718869425254</v>
      </c>
    </row>
    <row r="61" spans="1:10" x14ac:dyDescent="0.25">
      <c r="A61">
        <v>2012</v>
      </c>
      <c r="B61">
        <v>155992.26982098</v>
      </c>
      <c r="C61">
        <v>4814760</v>
      </c>
      <c r="D61">
        <v>997460</v>
      </c>
      <c r="E61" s="5">
        <f t="shared" si="5"/>
        <v>3.2398763348740123</v>
      </c>
      <c r="F61" s="5">
        <f t="shared" si="8"/>
        <v>15.638949914881801</v>
      </c>
      <c r="G61" s="4">
        <v>0.98376953601837203</v>
      </c>
      <c r="I61">
        <v>1.0417277424923155E-2</v>
      </c>
      <c r="J61" s="16">
        <f t="shared" si="3"/>
        <v>1.0417277424923155</v>
      </c>
    </row>
    <row r="62" spans="1:10" x14ac:dyDescent="0.25">
      <c r="A62">
        <v>2013</v>
      </c>
      <c r="B62">
        <v>190419.03511729999</v>
      </c>
      <c r="C62">
        <v>5331619</v>
      </c>
      <c r="D62">
        <v>1114944</v>
      </c>
      <c r="E62" s="5">
        <f t="shared" si="5"/>
        <v>3.5715049240634036</v>
      </c>
      <c r="F62" s="5">
        <f t="shared" si="8"/>
        <v>17.078798138498435</v>
      </c>
      <c r="G62" s="4">
        <v>0.97877013683319103</v>
      </c>
      <c r="I62">
        <v>2.1348343442690654E-2</v>
      </c>
      <c r="J62" s="16">
        <f t="shared" si="3"/>
        <v>2.1348343442690654</v>
      </c>
    </row>
    <row r="63" spans="1:10" x14ac:dyDescent="0.25">
      <c r="A63">
        <v>2014</v>
      </c>
      <c r="B63">
        <v>187836.86895032</v>
      </c>
      <c r="C63">
        <v>5778953</v>
      </c>
      <c r="D63">
        <v>1148453</v>
      </c>
      <c r="E63" s="5">
        <f t="shared" si="5"/>
        <v>3.2503615957824885</v>
      </c>
      <c r="F63" s="5">
        <f t="shared" si="8"/>
        <v>16.355642673258721</v>
      </c>
      <c r="G63" s="4">
        <v>0.94937402009964</v>
      </c>
      <c r="I63">
        <v>-3.497070261167412E-3</v>
      </c>
      <c r="J63" s="16">
        <f t="shared" si="3"/>
        <v>-0.3497070261167412</v>
      </c>
    </row>
    <row r="64" spans="1:10" x14ac:dyDescent="0.25">
      <c r="A64">
        <v>2015</v>
      </c>
      <c r="B64">
        <v>135942.04542844</v>
      </c>
      <c r="C64">
        <v>5995787</v>
      </c>
      <c r="D64">
        <v>1069397</v>
      </c>
      <c r="E64" s="5">
        <f t="shared" si="5"/>
        <v>2.2672927745505302</v>
      </c>
      <c r="F64" s="5">
        <f t="shared" si="8"/>
        <v>12.712027939898841</v>
      </c>
      <c r="G64" s="4">
        <v>0.90396702289581299</v>
      </c>
      <c r="I64">
        <v>-4.3791811363481759E-2</v>
      </c>
      <c r="J64" s="16">
        <f t="shared" si="3"/>
        <v>-4.3791811363481763</v>
      </c>
    </row>
    <row r="65" spans="1:10" x14ac:dyDescent="0.25">
      <c r="A65">
        <v>2016</v>
      </c>
      <c r="B65">
        <v>88256.500663180006</v>
      </c>
      <c r="C65">
        <v>6269328</v>
      </c>
      <c r="D65">
        <v>973271</v>
      </c>
      <c r="E65" s="5">
        <f t="shared" si="5"/>
        <v>1.4077505701277713</v>
      </c>
      <c r="F65" s="5">
        <f t="shared" si="8"/>
        <v>9.0680294248138491</v>
      </c>
      <c r="G65" s="4">
        <v>0.86946558952331499</v>
      </c>
      <c r="I65">
        <v>-4.0684037601235734E-2</v>
      </c>
      <c r="J65" s="16">
        <f t="shared" si="3"/>
        <v>-4.068403760123573</v>
      </c>
    </row>
    <row r="66" spans="1:10" x14ac:dyDescent="0.25">
      <c r="A66">
        <v>2017</v>
      </c>
      <c r="B66">
        <v>70750.785420850007</v>
      </c>
      <c r="C66">
        <v>6583319</v>
      </c>
      <c r="D66">
        <v>958779</v>
      </c>
      <c r="E66" s="5">
        <f t="shared" si="5"/>
        <v>1.0746978145954951</v>
      </c>
      <c r="F66" s="5">
        <f t="shared" si="8"/>
        <v>7.3792589763490861</v>
      </c>
      <c r="G66" s="4">
        <v>0.86591196060180697</v>
      </c>
      <c r="I66">
        <v>5.1536487815662113E-3</v>
      </c>
      <c r="J66" s="16">
        <f t="shared" si="3"/>
        <v>0.51536487815662113</v>
      </c>
    </row>
    <row r="67" spans="1:10" x14ac:dyDescent="0.25">
      <c r="A67">
        <v>2018</v>
      </c>
      <c r="B67">
        <v>69303.220809980005</v>
      </c>
      <c r="C67">
        <v>6889176</v>
      </c>
      <c r="D67">
        <v>1049663.449</v>
      </c>
      <c r="E67" s="5">
        <f t="shared" si="5"/>
        <v>1.0059725692881123</v>
      </c>
      <c r="F67" s="5">
        <f t="shared" si="8"/>
        <v>6.6024229838625166</v>
      </c>
      <c r="I67">
        <v>5.0976481006825836E-3</v>
      </c>
      <c r="J67" s="16">
        <f t="shared" ref="J67:J71" si="9">100*I67</f>
        <v>0.50976481006825836</v>
      </c>
    </row>
    <row r="68" spans="1:10" x14ac:dyDescent="0.25">
      <c r="I68">
        <v>3.339532200570261E-3</v>
      </c>
      <c r="J68" s="16">
        <f t="shared" si="9"/>
        <v>0.3339532200570261</v>
      </c>
    </row>
    <row r="69" spans="1:10" x14ac:dyDescent="0.25">
      <c r="A69" t="s">
        <v>30</v>
      </c>
      <c r="I69">
        <v>1.4648678598717879E-2</v>
      </c>
      <c r="J69" s="16">
        <f t="shared" si="9"/>
        <v>1.4648678598717879</v>
      </c>
    </row>
    <row r="70" spans="1:10" x14ac:dyDescent="0.25">
      <c r="A70" t="s">
        <v>29</v>
      </c>
    </row>
    <row r="71" spans="1:10" x14ac:dyDescent="0.25">
      <c r="A71" t="s">
        <v>8</v>
      </c>
    </row>
    <row r="73" spans="1:10" x14ac:dyDescent="0.25">
      <c r="A73" t="s">
        <v>27</v>
      </c>
    </row>
    <row r="74" spans="1:10" x14ac:dyDescent="0.25">
      <c r="A74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EB2C9-2F38-4567-AE74-E5DE42D04DE5}">
  <dimension ref="A1:J79"/>
  <sheetViews>
    <sheetView topLeftCell="A46" workbookViewId="0">
      <selection activeCell="H48" sqref="H48:H75"/>
    </sheetView>
  </sheetViews>
  <sheetFormatPr defaultRowHeight="15" x14ac:dyDescent="0.25"/>
  <cols>
    <col min="3" max="3" width="10.140625" bestFit="1" customWidth="1"/>
    <col min="5" max="5" width="16.28515625" customWidth="1"/>
    <col min="6" max="6" width="10.42578125" bestFit="1" customWidth="1"/>
    <col min="7" max="7" width="22.28515625" customWidth="1"/>
    <col min="10" max="10" width="11.140625" bestFit="1" customWidth="1"/>
  </cols>
  <sheetData>
    <row r="1" spans="1:7" x14ac:dyDescent="0.25">
      <c r="A1" t="s">
        <v>5</v>
      </c>
      <c r="F1" t="s">
        <v>9</v>
      </c>
    </row>
    <row r="2" spans="1:7" ht="35.25" customHeight="1" x14ac:dyDescent="0.25"/>
    <row r="3" spans="1:7" x14ac:dyDescent="0.25">
      <c r="A3">
        <v>1953</v>
      </c>
      <c r="B3">
        <v>40</v>
      </c>
      <c r="F3">
        <v>1970</v>
      </c>
      <c r="G3">
        <v>1608</v>
      </c>
    </row>
    <row r="4" spans="1:7" x14ac:dyDescent="0.25">
      <c r="A4">
        <v>1954</v>
      </c>
      <c r="B4">
        <v>55</v>
      </c>
      <c r="F4">
        <v>1971</v>
      </c>
      <c r="G4">
        <v>2106</v>
      </c>
    </row>
    <row r="5" spans="1:7" x14ac:dyDescent="0.25">
      <c r="A5">
        <v>1955</v>
      </c>
      <c r="B5">
        <v>80</v>
      </c>
      <c r="F5">
        <v>1972</v>
      </c>
      <c r="G5">
        <v>2964</v>
      </c>
    </row>
    <row r="6" spans="1:7" x14ac:dyDescent="0.25">
      <c r="A6">
        <v>1956</v>
      </c>
      <c r="B6">
        <v>56</v>
      </c>
      <c r="F6">
        <v>1973</v>
      </c>
      <c r="G6">
        <v>3689</v>
      </c>
    </row>
    <row r="7" spans="1:7" x14ac:dyDescent="0.25">
      <c r="A7">
        <v>1957</v>
      </c>
      <c r="B7">
        <v>49</v>
      </c>
      <c r="F7">
        <v>1974</v>
      </c>
      <c r="G7">
        <v>5992</v>
      </c>
    </row>
    <row r="8" spans="1:7" x14ac:dyDescent="0.25">
      <c r="A8">
        <v>1958</v>
      </c>
      <c r="B8">
        <v>220</v>
      </c>
      <c r="F8">
        <v>1975</v>
      </c>
      <c r="G8">
        <v>9368</v>
      </c>
    </row>
    <row r="9" spans="1:7" x14ac:dyDescent="0.25">
      <c r="A9">
        <v>1959</v>
      </c>
      <c r="B9">
        <v>248</v>
      </c>
      <c r="F9">
        <v>1976</v>
      </c>
      <c r="G9">
        <v>9679</v>
      </c>
    </row>
    <row r="10" spans="1:7" x14ac:dyDescent="0.25">
      <c r="A10">
        <v>1960</v>
      </c>
      <c r="B10">
        <v>233</v>
      </c>
      <c r="F10">
        <v>1977</v>
      </c>
      <c r="G10">
        <v>10235</v>
      </c>
    </row>
    <row r="11" spans="1:7" x14ac:dyDescent="0.25">
      <c r="A11">
        <v>1961</v>
      </c>
      <c r="B11">
        <v>152</v>
      </c>
      <c r="F11">
        <v>1978</v>
      </c>
      <c r="G11">
        <v>11067</v>
      </c>
    </row>
    <row r="12" spans="1:7" x14ac:dyDescent="0.25">
      <c r="A12">
        <v>1962</v>
      </c>
      <c r="B12">
        <v>512</v>
      </c>
      <c r="F12">
        <v>1979</v>
      </c>
      <c r="G12">
        <v>10861</v>
      </c>
    </row>
    <row r="13" spans="1:7" x14ac:dyDescent="0.25">
      <c r="A13">
        <v>1963</v>
      </c>
      <c r="B13">
        <v>336</v>
      </c>
      <c r="F13">
        <v>1980</v>
      </c>
      <c r="G13">
        <v>8507</v>
      </c>
    </row>
    <row r="14" spans="1:7" x14ac:dyDescent="0.25">
      <c r="A14">
        <v>1964</v>
      </c>
      <c r="B14">
        <v>267</v>
      </c>
      <c r="F14">
        <v>1981</v>
      </c>
      <c r="G14">
        <v>6761</v>
      </c>
    </row>
    <row r="15" spans="1:7" x14ac:dyDescent="0.25">
      <c r="A15">
        <v>1965</v>
      </c>
      <c r="B15">
        <v>480</v>
      </c>
      <c r="F15">
        <v>1982</v>
      </c>
      <c r="G15">
        <v>8583</v>
      </c>
    </row>
    <row r="16" spans="1:7" x14ac:dyDescent="0.25">
      <c r="A16">
        <v>1966</v>
      </c>
      <c r="B16">
        <v>538</v>
      </c>
      <c r="F16">
        <v>1983</v>
      </c>
      <c r="G16">
        <v>9979</v>
      </c>
    </row>
    <row r="17" spans="1:7" x14ac:dyDescent="0.25">
      <c r="A17">
        <v>1967</v>
      </c>
      <c r="B17">
        <v>551</v>
      </c>
      <c r="F17">
        <v>1984</v>
      </c>
      <c r="G17">
        <v>8858</v>
      </c>
    </row>
    <row r="18" spans="1:7" x14ac:dyDescent="0.25">
      <c r="A18">
        <v>1968</v>
      </c>
      <c r="B18">
        <v>473</v>
      </c>
      <c r="F18">
        <v>1985</v>
      </c>
      <c r="G18">
        <v>8248</v>
      </c>
    </row>
    <row r="19" spans="1:7" x14ac:dyDescent="0.25">
      <c r="A19">
        <v>1969</v>
      </c>
      <c r="B19">
        <v>869</v>
      </c>
      <c r="F19">
        <v>1986</v>
      </c>
      <c r="G19">
        <v>8697</v>
      </c>
    </row>
    <row r="20" spans="1:7" x14ac:dyDescent="0.25">
      <c r="A20">
        <v>1970</v>
      </c>
      <c r="B20">
        <v>1012</v>
      </c>
      <c r="F20">
        <v>1987</v>
      </c>
      <c r="G20">
        <v>9447</v>
      </c>
    </row>
    <row r="21" spans="1:7" x14ac:dyDescent="0.25">
      <c r="A21">
        <v>1971</v>
      </c>
      <c r="B21">
        <v>1326</v>
      </c>
      <c r="F21">
        <v>1988</v>
      </c>
      <c r="G21">
        <v>7970</v>
      </c>
    </row>
    <row r="22" spans="1:7" x14ac:dyDescent="0.25">
      <c r="A22">
        <v>1972</v>
      </c>
      <c r="B22">
        <v>1866</v>
      </c>
      <c r="F22">
        <v>1989</v>
      </c>
      <c r="G22">
        <v>4870</v>
      </c>
    </row>
    <row r="23" spans="1:7" x14ac:dyDescent="0.25">
      <c r="A23">
        <v>1973</v>
      </c>
      <c r="B23">
        <v>2322</v>
      </c>
    </row>
    <row r="24" spans="1:7" x14ac:dyDescent="0.25">
      <c r="A24">
        <v>1974</v>
      </c>
      <c r="B24">
        <v>3772</v>
      </c>
      <c r="F24" t="s">
        <v>10</v>
      </c>
    </row>
    <row r="25" spans="1:7" x14ac:dyDescent="0.25">
      <c r="A25">
        <v>1975</v>
      </c>
      <c r="B25">
        <v>5897</v>
      </c>
      <c r="F25" t="s">
        <v>11</v>
      </c>
    </row>
    <row r="26" spans="1:7" x14ac:dyDescent="0.25">
      <c r="A26">
        <v>1976</v>
      </c>
      <c r="B26">
        <v>6093</v>
      </c>
    </row>
    <row r="27" spans="1:7" x14ac:dyDescent="0.25">
      <c r="A27">
        <v>1977</v>
      </c>
      <c r="B27">
        <v>6443</v>
      </c>
    </row>
    <row r="28" spans="1:7" x14ac:dyDescent="0.25">
      <c r="A28">
        <v>1978</v>
      </c>
      <c r="B28">
        <v>6967</v>
      </c>
    </row>
    <row r="29" spans="1:7" x14ac:dyDescent="0.25">
      <c r="A29">
        <v>1979</v>
      </c>
      <c r="B29">
        <v>6837</v>
      </c>
    </row>
    <row r="30" spans="1:7" x14ac:dyDescent="0.25">
      <c r="A30">
        <v>1980</v>
      </c>
      <c r="B30">
        <v>5355</v>
      </c>
      <c r="C30">
        <v>355835</v>
      </c>
    </row>
    <row r="31" spans="1:7" x14ac:dyDescent="0.25">
      <c r="A31">
        <v>1981</v>
      </c>
      <c r="B31">
        <v>4256</v>
      </c>
      <c r="C31">
        <v>340178</v>
      </c>
    </row>
    <row r="32" spans="1:7" x14ac:dyDescent="0.25">
      <c r="A32">
        <v>1982</v>
      </c>
      <c r="B32">
        <v>5403</v>
      </c>
      <c r="C32">
        <v>342219</v>
      </c>
    </row>
    <row r="33" spans="1:10" x14ac:dyDescent="0.25">
      <c r="A33">
        <v>1983</v>
      </c>
      <c r="B33">
        <v>6282</v>
      </c>
      <c r="C33">
        <v>330584</v>
      </c>
    </row>
    <row r="34" spans="1:10" x14ac:dyDescent="0.25">
      <c r="A34">
        <v>1984</v>
      </c>
      <c r="B34">
        <v>5576</v>
      </c>
      <c r="C34">
        <v>348105</v>
      </c>
    </row>
    <row r="35" spans="1:10" x14ac:dyDescent="0.25">
      <c r="A35">
        <v>1985</v>
      </c>
      <c r="B35">
        <v>5192</v>
      </c>
      <c r="C35">
        <v>375605</v>
      </c>
    </row>
    <row r="36" spans="1:10" x14ac:dyDescent="0.25">
      <c r="A36">
        <v>1986</v>
      </c>
      <c r="B36">
        <v>5475</v>
      </c>
      <c r="C36">
        <v>403775</v>
      </c>
    </row>
    <row r="37" spans="1:10" x14ac:dyDescent="0.25">
      <c r="A37">
        <v>1987</v>
      </c>
      <c r="B37">
        <v>59447</v>
      </c>
      <c r="C37">
        <v>418311</v>
      </c>
    </row>
    <row r="38" spans="1:10" x14ac:dyDescent="0.25">
      <c r="A38">
        <v>1988</v>
      </c>
      <c r="B38">
        <v>5017</v>
      </c>
      <c r="C38">
        <v>417893</v>
      </c>
    </row>
    <row r="39" spans="1:10" x14ac:dyDescent="0.25">
      <c r="A39">
        <v>1989</v>
      </c>
      <c r="B39">
        <v>3066</v>
      </c>
      <c r="C39">
        <v>431683</v>
      </c>
    </row>
    <row r="40" spans="1:10" x14ac:dyDescent="0.25">
      <c r="A40">
        <v>1990</v>
      </c>
      <c r="B40">
        <v>2427</v>
      </c>
      <c r="C40">
        <v>414416</v>
      </c>
    </row>
    <row r="41" spans="1:10" x14ac:dyDescent="0.25">
      <c r="A41">
        <v>1991</v>
      </c>
      <c r="B41">
        <v>2701</v>
      </c>
      <c r="C41">
        <v>418270</v>
      </c>
    </row>
    <row r="44" spans="1:10" x14ac:dyDescent="0.25">
      <c r="A44" t="s">
        <v>6</v>
      </c>
    </row>
    <row r="45" spans="1:10" x14ac:dyDescent="0.25">
      <c r="A45" t="s">
        <v>7</v>
      </c>
    </row>
    <row r="46" spans="1:10" x14ac:dyDescent="0.25">
      <c r="J46" s="15">
        <v>2.0747507999999999</v>
      </c>
    </row>
    <row r="47" spans="1:10" x14ac:dyDescent="0.25">
      <c r="B47" t="s">
        <v>12</v>
      </c>
      <c r="G47" t="s">
        <v>13</v>
      </c>
      <c r="H47">
        <v>2010</v>
      </c>
      <c r="I47" t="s">
        <v>24</v>
      </c>
      <c r="J47" t="s">
        <v>25</v>
      </c>
    </row>
    <row r="48" spans="1:10" x14ac:dyDescent="0.25">
      <c r="F48">
        <v>1953</v>
      </c>
      <c r="G48">
        <v>113</v>
      </c>
      <c r="H48">
        <f>G48*$J$46</f>
        <v>234.44684039999999</v>
      </c>
    </row>
    <row r="49" spans="1:10" x14ac:dyDescent="0.25">
      <c r="A49">
        <v>1953</v>
      </c>
      <c r="F49">
        <v>1954</v>
      </c>
      <c r="G49">
        <v>155</v>
      </c>
      <c r="H49">
        <f t="shared" ref="H49:H76" si="0">G49*$J$46</f>
        <v>321.58637399999998</v>
      </c>
      <c r="I49">
        <f>H49/Sheet3!B3</f>
        <v>1.2002071520309746E-3</v>
      </c>
      <c r="J49">
        <f>H49/Sheet3!C3</f>
        <v>7.5962477976643959E-3</v>
      </c>
    </row>
    <row r="50" spans="1:10" x14ac:dyDescent="0.25">
      <c r="A50">
        <v>1954</v>
      </c>
      <c r="F50">
        <v>1955</v>
      </c>
      <c r="G50">
        <v>229</v>
      </c>
      <c r="H50">
        <f t="shared" si="0"/>
        <v>475.11793319999998</v>
      </c>
      <c r="I50">
        <f>H50/Sheet3!B4</f>
        <v>1.6297879377080954E-3</v>
      </c>
      <c r="J50">
        <f>H50/Sheet3!C4</f>
        <v>1.2072503242282187E-2</v>
      </c>
    </row>
    <row r="51" spans="1:10" x14ac:dyDescent="0.25">
      <c r="A51">
        <v>1955</v>
      </c>
      <c r="F51">
        <v>1956</v>
      </c>
      <c r="G51">
        <v>397</v>
      </c>
      <c r="H51">
        <f t="shared" si="0"/>
        <v>823.67606760000001</v>
      </c>
      <c r="I51">
        <f>H51/Sheet3!B5</f>
        <v>2.7458116850213412E-3</v>
      </c>
      <c r="J51">
        <f>H51/Sheet3!C5</f>
        <v>1.8936632310492009E-2</v>
      </c>
    </row>
    <row r="52" spans="1:10" x14ac:dyDescent="0.25">
      <c r="A52">
        <v>1956</v>
      </c>
      <c r="F52">
        <v>1957</v>
      </c>
      <c r="G52">
        <v>612</v>
      </c>
      <c r="H52">
        <f t="shared" si="0"/>
        <v>1269.7474895999999</v>
      </c>
      <c r="I52">
        <f>H52/Sheet3!B6</f>
        <v>3.9302118517316751E-3</v>
      </c>
      <c r="J52">
        <f>H52/Sheet3!C6</f>
        <v>2.6201412344877835E-2</v>
      </c>
    </row>
    <row r="53" spans="1:10" x14ac:dyDescent="0.25">
      <c r="A53">
        <v>1957</v>
      </c>
      <c r="F53">
        <v>1958</v>
      </c>
      <c r="G53">
        <v>617</v>
      </c>
      <c r="H53">
        <f t="shared" si="0"/>
        <v>1280.1212435999998</v>
      </c>
      <c r="I53">
        <f>H53/Sheet3!B7</f>
        <v>3.5761023697506596E-3</v>
      </c>
      <c r="J53">
        <f>H53/Sheet3!C7</f>
        <v>2.103589629265094E-2</v>
      </c>
    </row>
    <row r="54" spans="1:10" x14ac:dyDescent="0.25">
      <c r="A54">
        <v>1958</v>
      </c>
      <c r="F54">
        <v>1959</v>
      </c>
      <c r="G54">
        <v>644</v>
      </c>
      <c r="H54">
        <f t="shared" si="0"/>
        <v>1336.1395152</v>
      </c>
      <c r="I54">
        <f>H54/Sheet3!B8</f>
        <v>3.399447243285161E-3</v>
      </c>
      <c r="J54">
        <f>H54/Sheet3!C8</f>
        <v>1.8885818018250896E-2</v>
      </c>
    </row>
    <row r="55" spans="1:10" x14ac:dyDescent="0.25">
      <c r="A55">
        <v>1959</v>
      </c>
      <c r="F55">
        <v>1960</v>
      </c>
      <c r="G55">
        <v>606</v>
      </c>
      <c r="H55">
        <f t="shared" si="0"/>
        <v>1257.2989848</v>
      </c>
      <c r="I55">
        <f>H55/Sheet3!B9</f>
        <v>2.9240025058063848E-3</v>
      </c>
      <c r="J55">
        <f>H55/Sheet3!C9</f>
        <v>1.8624219782206273E-2</v>
      </c>
    </row>
    <row r="56" spans="1:10" x14ac:dyDescent="0.25">
      <c r="A56">
        <v>1960</v>
      </c>
      <c r="F56">
        <v>1961</v>
      </c>
      <c r="G56">
        <v>395</v>
      </c>
      <c r="H56">
        <f t="shared" si="0"/>
        <v>819.526566</v>
      </c>
      <c r="I56">
        <f>H56/Sheet3!B10</f>
        <v>1.7549808693201841E-3</v>
      </c>
      <c r="J56">
        <f>H56/Sheet3!C10</f>
        <v>1.339680052916171E-2</v>
      </c>
    </row>
    <row r="57" spans="1:10" x14ac:dyDescent="0.25">
      <c r="A57">
        <v>1961</v>
      </c>
      <c r="F57">
        <v>1962</v>
      </c>
      <c r="G57">
        <v>1326</v>
      </c>
      <c r="H57">
        <f t="shared" si="0"/>
        <v>2751.1195607999998</v>
      </c>
      <c r="I57">
        <f>H57/Sheet3!B11</f>
        <v>5.5266455285785361E-3</v>
      </c>
      <c r="J57">
        <f>H57/Sheet3!C11</f>
        <v>3.5655777603732494E-2</v>
      </c>
    </row>
    <row r="58" spans="1:10" x14ac:dyDescent="0.25">
      <c r="A58">
        <v>1962</v>
      </c>
      <c r="F58">
        <v>1963</v>
      </c>
      <c r="G58">
        <v>871</v>
      </c>
      <c r="H58">
        <f t="shared" si="0"/>
        <v>1807.1079467999998</v>
      </c>
      <c r="I58">
        <f>H58/Sheet3!B12</f>
        <v>3.6085959772225655E-3</v>
      </c>
      <c r="J58">
        <f>H58/Sheet3!C12</f>
        <v>2.1227035160132735E-2</v>
      </c>
    </row>
    <row r="59" spans="1:10" x14ac:dyDescent="0.25">
      <c r="A59">
        <v>1963</v>
      </c>
      <c r="F59">
        <v>1964</v>
      </c>
      <c r="G59">
        <v>693</v>
      </c>
      <c r="H59">
        <f t="shared" si="0"/>
        <v>1437.8023043999999</v>
      </c>
      <c r="I59">
        <f>H59/Sheet3!B13</f>
        <v>2.7767245592620567E-3</v>
      </c>
      <c r="J59">
        <f>H59/Sheet3!C13</f>
        <v>1.8511497061747047E-2</v>
      </c>
    </row>
    <row r="60" spans="1:10" x14ac:dyDescent="0.25">
      <c r="A60">
        <v>1964</v>
      </c>
      <c r="F60">
        <v>1965</v>
      </c>
      <c r="G60">
        <v>1242</v>
      </c>
      <c r="H60">
        <f t="shared" si="0"/>
        <v>2576.8404935999997</v>
      </c>
      <c r="I60">
        <f>H60/Sheet3!B14</f>
        <v>4.8598314374259819E-3</v>
      </c>
      <c r="J60">
        <f>H60/Sheet3!C14</f>
        <v>3.3060077805618926E-2</v>
      </c>
    </row>
    <row r="61" spans="1:10" x14ac:dyDescent="0.25">
      <c r="A61">
        <v>1965</v>
      </c>
      <c r="F61">
        <v>1966</v>
      </c>
      <c r="G61">
        <v>1392</v>
      </c>
      <c r="H61">
        <f t="shared" si="0"/>
        <v>2888.0531136</v>
      </c>
      <c r="I61">
        <f>H61/Sheet3!B15</f>
        <v>5.1047493920958927E-3</v>
      </c>
      <c r="J61">
        <f>H61/Sheet3!C15</f>
        <v>3.2105342088653413E-2</v>
      </c>
    </row>
    <row r="62" spans="1:10" x14ac:dyDescent="0.25">
      <c r="A62">
        <v>1966</v>
      </c>
      <c r="F62">
        <v>1967</v>
      </c>
      <c r="G62">
        <v>1424</v>
      </c>
      <c r="H62">
        <f t="shared" si="0"/>
        <v>2954.4451391999996</v>
      </c>
      <c r="I62">
        <f>H62/Sheet3!B16</f>
        <v>5.0116122388039622E-3</v>
      </c>
      <c r="J62">
        <f>H62/Sheet3!C16</f>
        <v>3.0935878017308412E-2</v>
      </c>
    </row>
    <row r="63" spans="1:10" x14ac:dyDescent="0.25">
      <c r="A63">
        <v>1967</v>
      </c>
      <c r="F63">
        <v>1968</v>
      </c>
      <c r="G63">
        <v>1225</v>
      </c>
      <c r="H63">
        <f t="shared" si="0"/>
        <v>2541.5697299999997</v>
      </c>
      <c r="I63">
        <f>H63/Sheet3!B17</f>
        <v>3.9264603879722929E-3</v>
      </c>
      <c r="J63">
        <f>H63/Sheet3!C17</f>
        <v>2.0997114374183379E-2</v>
      </c>
    </row>
    <row r="64" spans="1:10" x14ac:dyDescent="0.25">
      <c r="A64">
        <v>1968</v>
      </c>
      <c r="F64">
        <v>1969</v>
      </c>
      <c r="G64">
        <v>2551</v>
      </c>
      <c r="H64">
        <f t="shared" si="0"/>
        <v>5292.6892908</v>
      </c>
      <c r="I64">
        <f>H64/Sheet3!B18</f>
        <v>7.4672634048773235E-3</v>
      </c>
      <c r="J64">
        <f>H64/Sheet3!C18</f>
        <v>3.9095619920823679E-2</v>
      </c>
    </row>
    <row r="65" spans="1:10" x14ac:dyDescent="0.25">
      <c r="A65">
        <v>1969</v>
      </c>
      <c r="F65">
        <v>1970</v>
      </c>
      <c r="G65">
        <v>2626</v>
      </c>
      <c r="H65">
        <f t="shared" si="0"/>
        <v>5448.2956008000001</v>
      </c>
      <c r="I65">
        <f>H65/Sheet3!B19</f>
        <v>6.9626836098687682E-3</v>
      </c>
      <c r="J65">
        <f>H65/Sheet3!C19</f>
        <v>2.7680920118712694E-2</v>
      </c>
    </row>
    <row r="66" spans="1:10" x14ac:dyDescent="0.25">
      <c r="A66">
        <v>1970</v>
      </c>
      <c r="F66">
        <v>1971</v>
      </c>
      <c r="G66">
        <v>2429</v>
      </c>
      <c r="H66">
        <f t="shared" si="0"/>
        <v>5039.5696932000001</v>
      </c>
      <c r="I66">
        <f>H66/Sheet3!B20</f>
        <v>5.7842471275193919E-3</v>
      </c>
      <c r="J66">
        <f>H66/Sheet3!C20</f>
        <v>2.219736466330138E-2</v>
      </c>
    </row>
    <row r="67" spans="1:10" x14ac:dyDescent="0.25">
      <c r="A67">
        <v>1971</v>
      </c>
      <c r="F67">
        <v>1972</v>
      </c>
      <c r="G67">
        <v>4839</v>
      </c>
      <c r="H67">
        <f t="shared" si="0"/>
        <v>10039.7191212</v>
      </c>
      <c r="I67">
        <f>H67/Sheet3!B21</f>
        <v>1.0294097888635658E-2</v>
      </c>
      <c r="J67">
        <f>H67/Sheet3!C21</f>
        <v>3.7888248563578433E-2</v>
      </c>
    </row>
    <row r="68" spans="1:10" x14ac:dyDescent="0.25">
      <c r="A68">
        <v>1972</v>
      </c>
      <c r="F68">
        <v>1973</v>
      </c>
      <c r="G68">
        <v>6022</v>
      </c>
      <c r="H68">
        <f t="shared" si="0"/>
        <v>12494.149317599999</v>
      </c>
      <c r="I68">
        <f>H68/Sheet3!B22</f>
        <v>1.1240554750989526E-2</v>
      </c>
      <c r="J68">
        <f>H68/Sheet3!C22</f>
        <v>3.897031493305593E-2</v>
      </c>
    </row>
    <row r="69" spans="1:10" x14ac:dyDescent="0.25">
      <c r="A69">
        <v>1973</v>
      </c>
      <c r="F69">
        <v>1974</v>
      </c>
      <c r="G69">
        <v>9783</v>
      </c>
      <c r="H69">
        <f t="shared" si="0"/>
        <v>20297.2870764</v>
      </c>
      <c r="I69">
        <f>H69/Sheet3!B23</f>
        <v>1.6884053038560675E-2</v>
      </c>
      <c r="J69">
        <f>H69/Sheet3!C23</f>
        <v>5.5898774710575576E-2</v>
      </c>
    </row>
    <row r="70" spans="1:10" x14ac:dyDescent="0.25">
      <c r="A70">
        <v>1974</v>
      </c>
      <c r="F70">
        <v>1975</v>
      </c>
      <c r="G70">
        <v>15288</v>
      </c>
      <c r="H70">
        <f t="shared" si="0"/>
        <v>31718.790230399998</v>
      </c>
      <c r="I70">
        <f>H70/Sheet3!B24</f>
        <v>2.5088649948768374E-2</v>
      </c>
      <c r="J70">
        <f>H70/Sheet3!C24</f>
        <v>7.9604090275891271E-2</v>
      </c>
    </row>
    <row r="71" spans="1:10" x14ac:dyDescent="0.25">
      <c r="A71">
        <v>1975</v>
      </c>
      <c r="B71">
        <v>22429</v>
      </c>
      <c r="C71" s="13">
        <v>1049518</v>
      </c>
      <c r="D71">
        <f>B71/C71</f>
        <v>2.1370762578631335E-2</v>
      </c>
      <c r="F71">
        <v>1976</v>
      </c>
      <c r="G71">
        <v>15782</v>
      </c>
      <c r="H71">
        <f t="shared" si="0"/>
        <v>32743.7171256</v>
      </c>
      <c r="I71">
        <f>H71/Sheet3!B25</f>
        <v>2.3489943667551621E-2</v>
      </c>
      <c r="J71">
        <f>H71/Sheet3!C25</f>
        <v>7.6780596175260507E-2</v>
      </c>
    </row>
    <row r="72" spans="1:10" x14ac:dyDescent="0.25">
      <c r="A72">
        <v>1976</v>
      </c>
      <c r="B72">
        <v>32733</v>
      </c>
      <c r="C72" s="13">
        <v>1633963</v>
      </c>
      <c r="D72">
        <f t="shared" ref="D72:D77" si="1">B72/C72</f>
        <v>2.0032889361631813E-2</v>
      </c>
      <c r="F72">
        <v>1977</v>
      </c>
      <c r="G72">
        <v>16665</v>
      </c>
      <c r="H72">
        <f t="shared" si="0"/>
        <v>34575.722082</v>
      </c>
      <c r="I72">
        <f>H72/Sheet3!B26</f>
        <v>2.3637833448451408E-2</v>
      </c>
      <c r="J72">
        <f>H72/Sheet3!C26</f>
        <v>8.2037055554057992E-2</v>
      </c>
    </row>
    <row r="73" spans="1:10" x14ac:dyDescent="0.25">
      <c r="A73">
        <v>1977</v>
      </c>
      <c r="B73">
        <v>49379</v>
      </c>
      <c r="C73" s="13">
        <v>2492978</v>
      </c>
      <c r="D73">
        <f t="shared" si="1"/>
        <v>1.9807234560433346E-2</v>
      </c>
      <c r="F73">
        <v>1978</v>
      </c>
      <c r="G73">
        <v>18022</v>
      </c>
      <c r="H73">
        <f t="shared" si="0"/>
        <v>37391.158917599998</v>
      </c>
      <c r="I73">
        <f>H73/Sheet3!B27</f>
        <v>2.4352332324822853E-2</v>
      </c>
      <c r="J73">
        <f>H73/Sheet3!C27</f>
        <v>8.4696148708871002E-2</v>
      </c>
    </row>
    <row r="74" spans="1:10" x14ac:dyDescent="0.25">
      <c r="A74">
        <v>1978</v>
      </c>
      <c r="B74">
        <v>74063</v>
      </c>
      <c r="C74" s="13">
        <v>3617246</v>
      </c>
      <c r="D74">
        <f t="shared" si="1"/>
        <v>2.0474969078685828E-2</v>
      </c>
      <c r="F74">
        <v>1979</v>
      </c>
      <c r="G74">
        <v>17713</v>
      </c>
      <c r="H74">
        <f t="shared" si="0"/>
        <v>36750.060920399999</v>
      </c>
      <c r="I74">
        <f>H74/Sheet3!B28</f>
        <v>2.2419345162312424E-2</v>
      </c>
      <c r="J74">
        <f>H74/Sheet3!C28</f>
        <v>8.0130276171435685E-2</v>
      </c>
    </row>
    <row r="75" spans="1:10" x14ac:dyDescent="0.25">
      <c r="A75">
        <v>1979</v>
      </c>
      <c r="B75">
        <v>111875</v>
      </c>
      <c r="C75" s="13">
        <v>5961236</v>
      </c>
      <c r="D75">
        <f t="shared" si="1"/>
        <v>1.8767081189203044E-2</v>
      </c>
      <c r="F75">
        <v>1980</v>
      </c>
      <c r="G75">
        <v>10179</v>
      </c>
      <c r="H75">
        <f t="shared" si="0"/>
        <v>21118.888393199999</v>
      </c>
      <c r="I75">
        <f>H75/Sheet3!B29</f>
        <v>1.1798132701896795E-2</v>
      </c>
      <c r="J75">
        <f>H75/Sheet3!C29</f>
        <v>4.0584558102852754E-2</v>
      </c>
    </row>
    <row r="76" spans="1:10" x14ac:dyDescent="0.25">
      <c r="A76">
        <v>1980</v>
      </c>
      <c r="B76">
        <v>175467</v>
      </c>
      <c r="C76" s="13">
        <v>12508000</v>
      </c>
      <c r="D76">
        <f t="shared" si="1"/>
        <v>1.40283818356252E-2</v>
      </c>
      <c r="F76">
        <v>1981</v>
      </c>
      <c r="G76">
        <v>13874</v>
      </c>
      <c r="H76">
        <f t="shared" si="0"/>
        <v>28785.092599199997</v>
      </c>
      <c r="I76">
        <f>H76/Sheet3!B30</f>
        <v>1.6794654340682065E-2</v>
      </c>
      <c r="J76">
        <f>H76/Sheet3!C30</f>
        <v>6.2968169176983405E-2</v>
      </c>
    </row>
    <row r="77" spans="1:10" x14ac:dyDescent="0.25">
      <c r="A77">
        <v>1981</v>
      </c>
      <c r="B77">
        <v>292700</v>
      </c>
      <c r="C77" s="13">
        <v>24016000</v>
      </c>
      <c r="D77">
        <f t="shared" si="1"/>
        <v>1.2187708194536975E-2</v>
      </c>
    </row>
    <row r="78" spans="1:10" x14ac:dyDescent="0.25">
      <c r="G78" t="s">
        <v>14</v>
      </c>
    </row>
    <row r="79" spans="1:10" x14ac:dyDescent="0.25">
      <c r="B79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FDC2-98F7-4D6B-B094-821BB4D4D63C}">
  <dimension ref="A1:H72"/>
  <sheetViews>
    <sheetView workbookViewId="0">
      <selection activeCell="C2" sqref="C2:C26"/>
    </sheetView>
  </sheetViews>
  <sheetFormatPr defaultRowHeight="15" x14ac:dyDescent="0.25"/>
  <cols>
    <col min="1" max="1" width="10.28515625" customWidth="1"/>
    <col min="2" max="2" width="35.85546875" style="11" customWidth="1"/>
    <col min="3" max="3" width="27.28515625" style="11" customWidth="1"/>
    <col min="7" max="7" width="16" customWidth="1"/>
  </cols>
  <sheetData>
    <row r="1" spans="1:8" ht="89.25" x14ac:dyDescent="0.25">
      <c r="A1" t="s">
        <v>17</v>
      </c>
      <c r="B1" s="14" t="s">
        <v>18</v>
      </c>
      <c r="C1" s="14" t="s">
        <v>19</v>
      </c>
      <c r="F1" t="s">
        <v>20</v>
      </c>
      <c r="G1" s="3" t="s">
        <v>21</v>
      </c>
      <c r="H1" s="3" t="s">
        <v>22</v>
      </c>
    </row>
    <row r="2" spans="1:8" x14ac:dyDescent="0.25">
      <c r="A2">
        <v>1953</v>
      </c>
      <c r="B2" s="17">
        <v>248555.09</v>
      </c>
      <c r="C2" s="9">
        <f>B2*(Sheet1!H2/100)</f>
        <v>37531.818589999995</v>
      </c>
      <c r="G2" s="3"/>
      <c r="H2" s="3"/>
    </row>
    <row r="3" spans="1:8" x14ac:dyDescent="0.25">
      <c r="A3" s="12">
        <v>1954</v>
      </c>
      <c r="B3" s="9">
        <v>267942.39099126827</v>
      </c>
      <c r="C3" s="9">
        <f>B3*(Sheet1!H3/100)</f>
        <v>42334.89777662039</v>
      </c>
      <c r="F3">
        <v>1947</v>
      </c>
      <c r="G3" t="s">
        <v>23</v>
      </c>
      <c r="H3">
        <v>179</v>
      </c>
    </row>
    <row r="4" spans="1:8" x14ac:dyDescent="0.25">
      <c r="A4" s="12">
        <v>1955</v>
      </c>
      <c r="B4" s="9">
        <v>291521.32139849989</v>
      </c>
      <c r="C4" s="9">
        <f>B4*(Sheet1!H4/100)</f>
        <v>39355.378388797486</v>
      </c>
      <c r="F4">
        <v>1948</v>
      </c>
      <c r="G4">
        <v>9.6999999999999993</v>
      </c>
      <c r="H4">
        <v>207</v>
      </c>
    </row>
    <row r="5" spans="1:8" x14ac:dyDescent="0.25">
      <c r="A5" s="12">
        <v>1956</v>
      </c>
      <c r="B5" s="9">
        <v>299975.43971905642</v>
      </c>
      <c r="C5" s="9">
        <f>B5*(Sheet1!H5/100)</f>
        <v>43496.438759263176</v>
      </c>
      <c r="F5">
        <v>1949</v>
      </c>
      <c r="G5">
        <v>7.7</v>
      </c>
      <c r="H5">
        <v>242</v>
      </c>
    </row>
    <row r="6" spans="1:8" x14ac:dyDescent="0.25">
      <c r="A6" s="12">
        <v>1957</v>
      </c>
      <c r="B6" s="9">
        <v>323073.54857742373</v>
      </c>
      <c r="C6" s="9">
        <f>B6*(Sheet1!H6/100)</f>
        <v>48461.032286613561</v>
      </c>
      <c r="F6">
        <v>1950</v>
      </c>
      <c r="G6">
        <v>6.8</v>
      </c>
      <c r="H6">
        <v>282</v>
      </c>
    </row>
    <row r="7" spans="1:8" x14ac:dyDescent="0.25">
      <c r="A7" s="12">
        <v>1958</v>
      </c>
      <c r="B7" s="9">
        <v>357965.49182378553</v>
      </c>
      <c r="C7" s="9">
        <f>B7*(Sheet1!H7/100)</f>
        <v>60854.133610043544</v>
      </c>
      <c r="F7">
        <v>1951</v>
      </c>
      <c r="G7">
        <v>4.9000000000000004</v>
      </c>
      <c r="H7">
        <v>349</v>
      </c>
    </row>
    <row r="8" spans="1:8" x14ac:dyDescent="0.25">
      <c r="A8" s="12">
        <v>1959</v>
      </c>
      <c r="B8" s="9">
        <v>393046.11002251657</v>
      </c>
      <c r="C8" s="9">
        <f>B8*(Sheet1!H8/100)</f>
        <v>70748.299804052978</v>
      </c>
      <c r="F8">
        <v>1952</v>
      </c>
      <c r="G8">
        <v>7.3</v>
      </c>
      <c r="H8">
        <v>410</v>
      </c>
    </row>
    <row r="9" spans="1:8" x14ac:dyDescent="0.25">
      <c r="A9" s="12">
        <v>1960</v>
      </c>
      <c r="B9" s="9">
        <v>429992.44436463318</v>
      </c>
      <c r="C9" s="9">
        <f>B9*(Sheet1!H9/100)</f>
        <v>67508.813765247411</v>
      </c>
      <c r="F9">
        <v>1953</v>
      </c>
      <c r="G9">
        <v>4.7</v>
      </c>
      <c r="H9">
        <v>490</v>
      </c>
    </row>
    <row r="10" spans="1:8" x14ac:dyDescent="0.25">
      <c r="A10" s="12">
        <v>1961</v>
      </c>
      <c r="B10" s="9">
        <v>466971.79457999155</v>
      </c>
      <c r="C10" s="9">
        <f>B10*(Sheet1!H10/100)</f>
        <v>61173.305089978894</v>
      </c>
      <c r="F10">
        <v>1954</v>
      </c>
      <c r="G10">
        <v>7.8</v>
      </c>
      <c r="H10">
        <v>671</v>
      </c>
    </row>
    <row r="11" spans="1:8" x14ac:dyDescent="0.25">
      <c r="A11" s="12">
        <v>1962</v>
      </c>
      <c r="B11" s="9">
        <v>497791.93302227091</v>
      </c>
      <c r="C11" s="9">
        <f>B11*(Sheet1!H11/100)</f>
        <v>77157.749618451984</v>
      </c>
      <c r="F11">
        <v>1955</v>
      </c>
      <c r="G11">
        <v>8.8000000000000007</v>
      </c>
      <c r="H11">
        <v>815</v>
      </c>
    </row>
    <row r="12" spans="1:8" x14ac:dyDescent="0.25">
      <c r="A12" s="12">
        <v>1963</v>
      </c>
      <c r="B12" s="9">
        <v>500778.68462040456</v>
      </c>
      <c r="C12" s="9">
        <f>B12*(Sheet1!H12/100)</f>
        <v>85132.376385468786</v>
      </c>
      <c r="F12">
        <v>1956</v>
      </c>
      <c r="G12">
        <v>2.9</v>
      </c>
      <c r="H12" s="13">
        <v>1029</v>
      </c>
    </row>
    <row r="13" spans="1:8" x14ac:dyDescent="0.25">
      <c r="A13" s="12">
        <v>1964</v>
      </c>
      <c r="B13" s="9">
        <v>517805.15989749832</v>
      </c>
      <c r="C13" s="9">
        <f>B13*(Sheet1!H13/100)</f>
        <v>77670.773984624742</v>
      </c>
      <c r="F13">
        <v>1957</v>
      </c>
      <c r="G13">
        <v>7.7</v>
      </c>
      <c r="H13" s="13">
        <v>1249</v>
      </c>
    </row>
    <row r="14" spans="1:8" x14ac:dyDescent="0.25">
      <c r="A14" s="12">
        <v>1965</v>
      </c>
      <c r="B14" s="9">
        <v>530232.48373503832</v>
      </c>
      <c r="C14" s="9">
        <f>B14*(Sheet1!H14/100)</f>
        <v>77944.17510905063</v>
      </c>
      <c r="F14">
        <v>1958</v>
      </c>
      <c r="G14">
        <v>10.8</v>
      </c>
      <c r="H14" s="13">
        <v>1555</v>
      </c>
    </row>
    <row r="15" spans="1:8" x14ac:dyDescent="0.25">
      <c r="A15" s="12">
        <v>1966</v>
      </c>
      <c r="B15" s="9">
        <v>565758.06014528591</v>
      </c>
      <c r="C15" s="9">
        <f>B15*(Sheet1!H15/100)</f>
        <v>89955.531563100463</v>
      </c>
      <c r="F15">
        <v>1959</v>
      </c>
      <c r="G15">
        <v>9.8000000000000007</v>
      </c>
      <c r="H15" s="13">
        <v>2320</v>
      </c>
    </row>
    <row r="16" spans="1:8" x14ac:dyDescent="0.25">
      <c r="A16" s="12">
        <v>1967</v>
      </c>
      <c r="B16" s="9">
        <v>589519.89867138793</v>
      </c>
      <c r="C16" s="9">
        <f>B16*(Sheet1!H16/100)</f>
        <v>95502.223584764841</v>
      </c>
      <c r="F16">
        <v>1960</v>
      </c>
      <c r="G16">
        <v>9.4</v>
      </c>
      <c r="H16" s="13">
        <v>3183</v>
      </c>
    </row>
    <row r="17" spans="1:8" x14ac:dyDescent="0.25">
      <c r="A17" s="12">
        <v>1968</v>
      </c>
      <c r="B17" s="9">
        <v>647292.84874118399</v>
      </c>
      <c r="C17" s="9">
        <f>B17*(Sheet1!H17/100)</f>
        <v>121043.76271460141</v>
      </c>
      <c r="F17">
        <v>1961</v>
      </c>
      <c r="G17">
        <v>8.6</v>
      </c>
      <c r="H17" s="13">
        <v>4653</v>
      </c>
    </row>
    <row r="18" spans="1:8" x14ac:dyDescent="0.25">
      <c r="A18" s="12">
        <v>1969</v>
      </c>
      <c r="B18" s="9">
        <v>708785.66937159642</v>
      </c>
      <c r="C18" s="9">
        <f>B18*(Sheet1!H18/100)</f>
        <v>135378.06284997493</v>
      </c>
      <c r="F18">
        <v>1962</v>
      </c>
      <c r="G18">
        <v>6.6</v>
      </c>
      <c r="H18" s="13">
        <v>7452</v>
      </c>
    </row>
    <row r="19" spans="1:8" x14ac:dyDescent="0.25">
      <c r="A19" s="12">
        <v>1970</v>
      </c>
      <c r="B19" s="9">
        <v>782499.37898624246</v>
      </c>
      <c r="C19" s="9">
        <v>196824.94575449012</v>
      </c>
      <c r="D19">
        <f t="shared" ref="D19:D67" si="0">C19/B19</f>
        <v>0.25153367662666298</v>
      </c>
      <c r="F19">
        <v>1963</v>
      </c>
      <c r="G19">
        <v>0.6</v>
      </c>
      <c r="H19" s="13">
        <v>13376</v>
      </c>
    </row>
    <row r="20" spans="1:8" x14ac:dyDescent="0.25">
      <c r="A20" s="12">
        <v>1971</v>
      </c>
      <c r="B20" s="9">
        <v>871257.67314185435</v>
      </c>
      <c r="C20" s="9">
        <v>227034.59485584145</v>
      </c>
      <c r="D20">
        <f t="shared" si="0"/>
        <v>0.26058260587494037</v>
      </c>
      <c r="F20">
        <v>1964</v>
      </c>
      <c r="G20">
        <v>3.4</v>
      </c>
      <c r="H20" s="13">
        <v>26214</v>
      </c>
    </row>
    <row r="21" spans="1:8" x14ac:dyDescent="0.25">
      <c r="A21" s="12">
        <v>1972</v>
      </c>
      <c r="B21" s="9">
        <v>975288.87230453826</v>
      </c>
      <c r="C21" s="9">
        <v>264982.40224413737</v>
      </c>
      <c r="D21">
        <f t="shared" si="0"/>
        <v>0.27169632482118122</v>
      </c>
      <c r="F21">
        <v>1965</v>
      </c>
      <c r="G21">
        <v>2.4</v>
      </c>
      <c r="H21" s="13">
        <v>42662</v>
      </c>
    </row>
    <row r="22" spans="1:8" x14ac:dyDescent="0.25">
      <c r="A22" s="12">
        <v>1973</v>
      </c>
      <c r="B22" s="9">
        <v>1111524.2614249191</v>
      </c>
      <c r="C22" s="9">
        <v>320606.83469103917</v>
      </c>
      <c r="D22">
        <f t="shared" si="0"/>
        <v>0.28843889946229068</v>
      </c>
      <c r="F22">
        <v>1966</v>
      </c>
      <c r="G22">
        <v>6.7</v>
      </c>
      <c r="H22" s="13">
        <v>62789</v>
      </c>
    </row>
    <row r="23" spans="1:8" x14ac:dyDescent="0.25">
      <c r="A23" s="12">
        <v>1974</v>
      </c>
      <c r="B23" s="9">
        <v>1202157.2681656475</v>
      </c>
      <c r="C23" s="9">
        <v>363107.90677420562</v>
      </c>
      <c r="D23">
        <f t="shared" si="0"/>
        <v>0.30204692546447448</v>
      </c>
      <c r="F23">
        <v>1967</v>
      </c>
      <c r="G23">
        <v>4.2</v>
      </c>
      <c r="H23" s="13">
        <v>82783</v>
      </c>
    </row>
    <row r="24" spans="1:8" x14ac:dyDescent="0.25">
      <c r="A24" s="12">
        <v>1975</v>
      </c>
      <c r="B24" s="9">
        <v>1264268.5156503252</v>
      </c>
      <c r="C24" s="9">
        <v>398456.78934925643</v>
      </c>
      <c r="D24">
        <f t="shared" si="0"/>
        <v>0.31516784956421606</v>
      </c>
      <c r="F24">
        <v>1968</v>
      </c>
      <c r="G24">
        <v>9.8000000000000007</v>
      </c>
      <c r="H24" s="13">
        <v>115171</v>
      </c>
    </row>
    <row r="25" spans="1:8" x14ac:dyDescent="0.25">
      <c r="A25" s="12">
        <v>1976</v>
      </c>
      <c r="B25" s="9">
        <v>1393946.1749681118</v>
      </c>
      <c r="C25" s="9">
        <v>426458.22977017157</v>
      </c>
      <c r="D25">
        <f t="shared" si="0"/>
        <v>0.30593593743311309</v>
      </c>
      <c r="F25">
        <v>1969</v>
      </c>
      <c r="G25">
        <v>9.5</v>
      </c>
      <c r="H25" s="13">
        <v>151400</v>
      </c>
    </row>
    <row r="26" spans="1:8" x14ac:dyDescent="0.25">
      <c r="A26" s="12">
        <v>1977</v>
      </c>
      <c r="B26" s="9">
        <v>1462728.0523573183</v>
      </c>
      <c r="C26" s="9">
        <v>421464.68871273013</v>
      </c>
      <c r="D26">
        <f t="shared" si="0"/>
        <v>0.28813605374799622</v>
      </c>
      <c r="F26">
        <v>1970</v>
      </c>
      <c r="G26">
        <v>10.4</v>
      </c>
      <c r="H26" s="13">
        <v>194315</v>
      </c>
    </row>
    <row r="27" spans="1:8" x14ac:dyDescent="0.25">
      <c r="A27" s="12">
        <v>1978</v>
      </c>
      <c r="B27" s="9">
        <v>1535424.1400314001</v>
      </c>
      <c r="C27" s="9">
        <v>441474.13415603962</v>
      </c>
      <c r="D27">
        <f t="shared" si="0"/>
        <v>0.28752585207303777</v>
      </c>
      <c r="F27">
        <v>1971</v>
      </c>
      <c r="G27">
        <v>11.3</v>
      </c>
      <c r="H27" s="13">
        <v>258296</v>
      </c>
    </row>
    <row r="28" spans="1:8" x14ac:dyDescent="0.25">
      <c r="A28" s="12">
        <v>1979</v>
      </c>
      <c r="B28" s="9">
        <v>1639212.0579051492</v>
      </c>
      <c r="C28" s="9">
        <v>458628.90627975174</v>
      </c>
      <c r="D28">
        <f t="shared" si="0"/>
        <v>0.2797861960983023</v>
      </c>
      <c r="F28">
        <v>1972</v>
      </c>
      <c r="G28">
        <v>11.9</v>
      </c>
      <c r="H28" s="13">
        <v>346581</v>
      </c>
    </row>
    <row r="29" spans="1:8" x14ac:dyDescent="0.25">
      <c r="A29" s="12">
        <v>1980</v>
      </c>
      <c r="B29" s="9">
        <v>1790019.567232423</v>
      </c>
      <c r="C29" s="9">
        <v>520367.58265739295</v>
      </c>
      <c r="D29">
        <f t="shared" si="0"/>
        <v>0.29070496891938524</v>
      </c>
      <c r="F29">
        <v>1973</v>
      </c>
      <c r="G29">
        <v>14</v>
      </c>
      <c r="H29" s="13">
        <v>511834</v>
      </c>
    </row>
    <row r="30" spans="1:8" x14ac:dyDescent="0.25">
      <c r="A30" s="12">
        <v>1981</v>
      </c>
      <c r="B30" s="9">
        <v>1713943.7356250451</v>
      </c>
      <c r="C30" s="9">
        <v>457137.20083387371</v>
      </c>
      <c r="D30">
        <f t="shared" si="0"/>
        <v>0.26671657378949132</v>
      </c>
      <c r="F30">
        <v>1974</v>
      </c>
      <c r="G30">
        <v>8.1999999999999993</v>
      </c>
      <c r="H30" s="13">
        <v>745136</v>
      </c>
    </row>
    <row r="31" spans="1:8" x14ac:dyDescent="0.25">
      <c r="A31" s="12">
        <v>1982</v>
      </c>
      <c r="B31" s="9">
        <v>1728169.468630733</v>
      </c>
      <c r="C31" s="9">
        <v>426030.7428705293</v>
      </c>
      <c r="D31">
        <f t="shared" si="0"/>
        <v>0.24652139191423333</v>
      </c>
      <c r="F31">
        <v>1975</v>
      </c>
      <c r="G31">
        <v>5.2</v>
      </c>
      <c r="H31" s="13">
        <v>1049518</v>
      </c>
    </row>
    <row r="32" spans="1:8" x14ac:dyDescent="0.25">
      <c r="A32" s="12">
        <v>1983</v>
      </c>
      <c r="B32" s="9">
        <v>1677534.1031998524</v>
      </c>
      <c r="C32" s="9">
        <v>356464.44168691756</v>
      </c>
      <c r="D32">
        <f t="shared" si="0"/>
        <v>0.21249311176861976</v>
      </c>
      <c r="F32">
        <v>1976</v>
      </c>
      <c r="G32">
        <v>10.3</v>
      </c>
      <c r="H32" s="13">
        <v>1633963</v>
      </c>
    </row>
    <row r="33" spans="1:8" x14ac:dyDescent="0.25">
      <c r="A33" s="12">
        <v>1984</v>
      </c>
      <c r="B33" s="9">
        <v>1768120.9447726444</v>
      </c>
      <c r="C33" s="9">
        <v>355814.96202718536</v>
      </c>
      <c r="D33">
        <f t="shared" si="0"/>
        <v>0.20123904028122816</v>
      </c>
      <c r="F33">
        <v>1977</v>
      </c>
      <c r="G33">
        <v>4.9000000000000004</v>
      </c>
      <c r="H33" s="13">
        <v>2492978</v>
      </c>
    </row>
    <row r="34" spans="1:8" x14ac:dyDescent="0.25">
      <c r="A34" s="12">
        <v>1985</v>
      </c>
      <c r="B34" s="9">
        <v>1906918.4389372971</v>
      </c>
      <c r="C34" s="9">
        <v>386984.62886407244</v>
      </c>
      <c r="D34">
        <f t="shared" si="0"/>
        <v>0.20293716866030953</v>
      </c>
      <c r="F34">
        <v>1978</v>
      </c>
      <c r="G34">
        <v>5</v>
      </c>
      <c r="H34" s="13">
        <v>3617246</v>
      </c>
    </row>
    <row r="35" spans="1:8" x14ac:dyDescent="0.25">
      <c r="A35" s="12">
        <v>1986</v>
      </c>
      <c r="B35" s="9">
        <v>2049746.6300137006</v>
      </c>
      <c r="C35" s="9">
        <v>474415.17722561996</v>
      </c>
      <c r="D35">
        <f t="shared" si="0"/>
        <v>0.23145064384003838</v>
      </c>
      <c r="F35">
        <v>1979</v>
      </c>
      <c r="G35">
        <v>6.8</v>
      </c>
      <c r="H35" s="13">
        <v>5961236</v>
      </c>
    </row>
    <row r="36" spans="1:8" x14ac:dyDescent="0.25">
      <c r="A36" s="12">
        <v>1987</v>
      </c>
      <c r="B36" s="9">
        <v>2122102.6860531839</v>
      </c>
      <c r="C36" s="9">
        <v>467947.54494048108</v>
      </c>
      <c r="D36">
        <f t="shared" si="0"/>
        <v>0.22051126367065604</v>
      </c>
      <c r="F36">
        <v>1980</v>
      </c>
      <c r="G36">
        <v>9.1999999999999993</v>
      </c>
      <c r="H36" s="13">
        <v>12508</v>
      </c>
    </row>
    <row r="37" spans="1:8" x14ac:dyDescent="0.25">
      <c r="A37" s="12">
        <v>1988</v>
      </c>
      <c r="B37" s="9">
        <v>2120829.4244415518</v>
      </c>
      <c r="C37" s="9">
        <v>444865.54259900039</v>
      </c>
      <c r="D37">
        <f t="shared" si="0"/>
        <v>0.20976017093696284</v>
      </c>
      <c r="F37">
        <v>1981</v>
      </c>
      <c r="G37">
        <v>-4.3</v>
      </c>
      <c r="H37" s="13">
        <v>24016</v>
      </c>
    </row>
    <row r="38" spans="1:8" x14ac:dyDescent="0.25">
      <c r="A38" s="12">
        <v>1989</v>
      </c>
      <c r="B38" s="9">
        <v>2187847.6342539052</v>
      </c>
      <c r="C38" s="9">
        <v>450194.28446249309</v>
      </c>
      <c r="D38">
        <f t="shared" si="0"/>
        <v>0.20577040074183106</v>
      </c>
      <c r="F38">
        <v>1982</v>
      </c>
      <c r="G38">
        <v>0.8</v>
      </c>
      <c r="H38" s="13">
        <v>48681</v>
      </c>
    </row>
    <row r="39" spans="1:8" x14ac:dyDescent="0.25">
      <c r="A39" s="12">
        <v>1990</v>
      </c>
      <c r="B39" s="9">
        <v>2092676.2621638607</v>
      </c>
      <c r="C39" s="9">
        <v>401100.78952178539</v>
      </c>
      <c r="D39">
        <f t="shared" si="0"/>
        <v>0.19166881986181691</v>
      </c>
      <c r="F39">
        <v>1983</v>
      </c>
      <c r="G39">
        <v>-2.9</v>
      </c>
      <c r="H39" s="13">
        <v>109386</v>
      </c>
    </row>
    <row r="40" spans="1:8" x14ac:dyDescent="0.25">
      <c r="A40" s="12">
        <v>1991</v>
      </c>
      <c r="B40" s="9">
        <v>2114276.6485995087</v>
      </c>
      <c r="C40" s="9">
        <v>382156.06193687586</v>
      </c>
      <c r="D40">
        <f t="shared" si="0"/>
        <v>0.18075026377934744</v>
      </c>
      <c r="F40">
        <v>1984</v>
      </c>
      <c r="G40">
        <v>5.4</v>
      </c>
      <c r="H40" s="13">
        <v>347886</v>
      </c>
    </row>
    <row r="41" spans="1:8" x14ac:dyDescent="0.25">
      <c r="A41" s="12">
        <v>1992</v>
      </c>
      <c r="B41" s="9">
        <v>2102773.4602730176</v>
      </c>
      <c r="C41" s="9">
        <v>356854.8409610425</v>
      </c>
      <c r="D41">
        <f t="shared" si="0"/>
        <v>0.16970674573508721</v>
      </c>
      <c r="F41">
        <v>1985</v>
      </c>
      <c r="G41">
        <v>7.8</v>
      </c>
      <c r="H41" s="13">
        <v>1307719</v>
      </c>
    </row>
    <row r="42" spans="1:8" x14ac:dyDescent="0.25">
      <c r="A42" s="12">
        <v>1993</v>
      </c>
      <c r="B42" s="9">
        <v>2206328.5346912551</v>
      </c>
      <c r="C42" s="9">
        <v>379448.13349121029</v>
      </c>
      <c r="D42">
        <f t="shared" si="0"/>
        <v>0.17198170060575715</v>
      </c>
      <c r="F42">
        <v>1986</v>
      </c>
      <c r="G42">
        <v>7.5</v>
      </c>
      <c r="H42" s="13">
        <v>3502631</v>
      </c>
    </row>
    <row r="43" spans="1:8" x14ac:dyDescent="0.25">
      <c r="A43" s="12">
        <v>1994</v>
      </c>
      <c r="B43" s="9">
        <v>2335462.0836392739</v>
      </c>
      <c r="C43" s="9">
        <v>433533.98595920077</v>
      </c>
      <c r="D43">
        <f t="shared" si="0"/>
        <v>0.18563092460214084</v>
      </c>
      <c r="F43">
        <v>1987</v>
      </c>
      <c r="G43">
        <v>3.5</v>
      </c>
      <c r="H43" s="13">
        <v>11103966</v>
      </c>
    </row>
    <row r="44" spans="1:8" x14ac:dyDescent="0.25">
      <c r="A44" s="12">
        <v>1995</v>
      </c>
      <c r="B44" s="9">
        <v>2434107.1824442698</v>
      </c>
      <c r="C44" s="9">
        <v>465136.972477086</v>
      </c>
      <c r="D44">
        <f t="shared" si="0"/>
        <v>0.191091409545083</v>
      </c>
      <c r="F44">
        <v>1988</v>
      </c>
      <c r="G44">
        <v>-0.1</v>
      </c>
      <c r="H44" s="13">
        <v>80782983</v>
      </c>
    </row>
    <row r="45" spans="1:8" x14ac:dyDescent="0.25">
      <c r="A45" s="12">
        <v>1996</v>
      </c>
      <c r="B45" s="9">
        <v>2487873.3009482799</v>
      </c>
      <c r="C45" s="9">
        <v>470697.78331378702</v>
      </c>
      <c r="D45">
        <f t="shared" si="0"/>
        <v>0.18919684661368225</v>
      </c>
      <c r="F45">
        <v>1989</v>
      </c>
      <c r="G45">
        <v>3.2</v>
      </c>
      <c r="H45" s="13">
        <v>1170387</v>
      </c>
    </row>
    <row r="46" spans="1:8" x14ac:dyDescent="0.25">
      <c r="A46" s="12">
        <v>1997</v>
      </c>
      <c r="B46" s="9">
        <v>2572332.7678252701</v>
      </c>
      <c r="C46" s="9">
        <v>510321.66110243299</v>
      </c>
      <c r="D46">
        <f t="shared" si="0"/>
        <v>0.1983886639728478</v>
      </c>
      <c r="F46">
        <v>1990</v>
      </c>
      <c r="G46">
        <v>-4.3</v>
      </c>
      <c r="H46" s="13">
        <v>31759185</v>
      </c>
    </row>
    <row r="47" spans="1:8" x14ac:dyDescent="0.25">
      <c r="A47" s="12">
        <v>1998</v>
      </c>
      <c r="B47" s="9">
        <v>2581029.7709445199</v>
      </c>
      <c r="C47" s="9">
        <v>509485.54605950002</v>
      </c>
      <c r="D47">
        <f t="shared" si="0"/>
        <v>0.1973962299059632</v>
      </c>
      <c r="F47">
        <v>1991</v>
      </c>
      <c r="G47">
        <v>1</v>
      </c>
      <c r="H47" s="13">
        <v>165786498</v>
      </c>
    </row>
    <row r="48" spans="1:8" x14ac:dyDescent="0.25">
      <c r="A48" s="12">
        <v>1999</v>
      </c>
      <c r="B48" s="9">
        <v>2593107.3788499502</v>
      </c>
      <c r="C48" s="9">
        <v>464267.16329697298</v>
      </c>
      <c r="D48">
        <f t="shared" si="0"/>
        <v>0.17903892722825721</v>
      </c>
      <c r="F48">
        <v>1992</v>
      </c>
      <c r="G48">
        <v>-0.5</v>
      </c>
      <c r="H48" s="13">
        <v>1762636611</v>
      </c>
    </row>
    <row r="49" spans="1:8" x14ac:dyDescent="0.25">
      <c r="A49" s="12">
        <v>2000</v>
      </c>
      <c r="B49" s="9">
        <v>2706891.6196534098</v>
      </c>
      <c r="C49" s="9">
        <v>486613.23136192298</v>
      </c>
      <c r="D49">
        <f t="shared" si="0"/>
        <v>0.1797682728886755</v>
      </c>
      <c r="F49">
        <v>1993</v>
      </c>
      <c r="G49">
        <v>4.9000000000000004</v>
      </c>
      <c r="H49" s="13">
        <v>38767062</v>
      </c>
    </row>
    <row r="50" spans="1:8" x14ac:dyDescent="0.25">
      <c r="A50" s="12">
        <v>2001</v>
      </c>
      <c r="B50" s="9">
        <v>2744514.6089475499</v>
      </c>
      <c r="C50" s="9">
        <v>492960.98180822103</v>
      </c>
      <c r="D50">
        <f t="shared" si="0"/>
        <v>0.17961681828950393</v>
      </c>
      <c r="F50">
        <v>1994</v>
      </c>
      <c r="G50">
        <v>5.8</v>
      </c>
      <c r="H50" s="13">
        <v>349205</v>
      </c>
    </row>
    <row r="51" spans="1:8" x14ac:dyDescent="0.25">
      <c r="A51" s="12">
        <v>2002</v>
      </c>
      <c r="B51" s="9">
        <v>2828317.3156870599</v>
      </c>
      <c r="C51" s="9">
        <v>485843.73535482399</v>
      </c>
      <c r="D51">
        <f t="shared" si="0"/>
        <v>0.17177836894754575</v>
      </c>
      <c r="F51">
        <v>1995</v>
      </c>
      <c r="G51">
        <v>4.2</v>
      </c>
      <c r="H51" s="13">
        <v>705992</v>
      </c>
    </row>
    <row r="52" spans="1:8" x14ac:dyDescent="0.25">
      <c r="A52" s="12">
        <v>2003</v>
      </c>
      <c r="B52" s="9">
        <v>2860583.5798016801</v>
      </c>
      <c r="C52" s="9">
        <v>466485.23163602798</v>
      </c>
      <c r="D52">
        <f t="shared" si="0"/>
        <v>0.16307344939327684</v>
      </c>
      <c r="F52">
        <v>1996</v>
      </c>
      <c r="G52">
        <v>2.2000000000000002</v>
      </c>
      <c r="H52" s="13">
        <v>854764</v>
      </c>
    </row>
    <row r="53" spans="1:8" x14ac:dyDescent="0.25">
      <c r="A53" s="12">
        <v>2004</v>
      </c>
      <c r="B53" s="9">
        <v>3025352.18240608</v>
      </c>
      <c r="C53" s="9">
        <v>506075.662503289</v>
      </c>
      <c r="D53">
        <f t="shared" si="0"/>
        <v>0.16727826447656885</v>
      </c>
      <c r="F53">
        <v>1997</v>
      </c>
      <c r="G53">
        <v>3.4</v>
      </c>
      <c r="H53" s="13">
        <v>952089</v>
      </c>
    </row>
    <row r="54" spans="1:8" x14ac:dyDescent="0.25">
      <c r="A54" s="12">
        <v>2005</v>
      </c>
      <c r="B54" s="9">
        <v>3122227.9546322399</v>
      </c>
      <c r="C54" s="9">
        <v>515976.02980862901</v>
      </c>
      <c r="D54">
        <f t="shared" si="0"/>
        <v>0.165258923213185</v>
      </c>
      <c r="F54">
        <v>1998</v>
      </c>
      <c r="G54">
        <v>0.3</v>
      </c>
      <c r="H54" s="13">
        <v>1002351</v>
      </c>
    </row>
    <row r="55" spans="1:8" x14ac:dyDescent="0.25">
      <c r="A55" s="12">
        <v>2006</v>
      </c>
      <c r="B55" s="9">
        <v>3245930.27366385</v>
      </c>
      <c r="C55" s="9">
        <v>550344.10091558006</v>
      </c>
      <c r="D55">
        <f t="shared" si="0"/>
        <v>0.16954895962517952</v>
      </c>
      <c r="F55">
        <v>1999</v>
      </c>
      <c r="G55">
        <v>0.5</v>
      </c>
      <c r="H55" s="13">
        <v>1087710</v>
      </c>
    </row>
    <row r="56" spans="1:8" x14ac:dyDescent="0.25">
      <c r="A56" s="12">
        <v>2007</v>
      </c>
      <c r="B56" s="9">
        <v>3442954.0412794398</v>
      </c>
      <c r="C56" s="9">
        <v>616123.47270619695</v>
      </c>
      <c r="D56">
        <f t="shared" si="0"/>
        <v>0.1789519887048038</v>
      </c>
      <c r="F56">
        <v>2000</v>
      </c>
      <c r="G56">
        <v>4.4000000000000004</v>
      </c>
      <c r="H56" s="13">
        <v>1199092</v>
      </c>
    </row>
    <row r="57" spans="1:8" x14ac:dyDescent="0.25">
      <c r="A57" s="12">
        <v>2008</v>
      </c>
      <c r="B57" s="9">
        <v>3618344.8493311601</v>
      </c>
      <c r="C57" s="9">
        <v>691826.30458532996</v>
      </c>
      <c r="D57">
        <f t="shared" si="0"/>
        <v>0.19119965989787069</v>
      </c>
      <c r="F57">
        <v>2001</v>
      </c>
      <c r="G57">
        <v>1.4</v>
      </c>
      <c r="H57" s="13">
        <v>1315755</v>
      </c>
    </row>
    <row r="58" spans="1:8" x14ac:dyDescent="0.25">
      <c r="A58" s="12">
        <v>2009</v>
      </c>
      <c r="B58" s="9">
        <v>3613792.53720108</v>
      </c>
      <c r="C58" s="9">
        <v>677063.59732157097</v>
      </c>
      <c r="D58">
        <f t="shared" si="0"/>
        <v>0.18735541411183604</v>
      </c>
      <c r="F58">
        <v>2002</v>
      </c>
      <c r="G58">
        <v>3.1</v>
      </c>
      <c r="H58" s="13">
        <v>1488787</v>
      </c>
    </row>
    <row r="59" spans="1:8" x14ac:dyDescent="0.25">
      <c r="A59" s="12">
        <v>2010</v>
      </c>
      <c r="B59" s="9">
        <v>3885847</v>
      </c>
      <c r="C59" s="9">
        <v>797946</v>
      </c>
      <c r="D59">
        <f t="shared" si="0"/>
        <v>0.20534673650300694</v>
      </c>
      <c r="F59">
        <v>2003</v>
      </c>
      <c r="G59">
        <v>1.1000000000000001</v>
      </c>
      <c r="H59" s="13">
        <v>1717950</v>
      </c>
    </row>
    <row r="60" spans="1:8" x14ac:dyDescent="0.25">
      <c r="A60" s="12">
        <v>2011</v>
      </c>
      <c r="B60" s="9">
        <v>4040287</v>
      </c>
      <c r="C60" s="9">
        <v>852478</v>
      </c>
      <c r="D60">
        <f t="shared" si="0"/>
        <v>0.2109944169807739</v>
      </c>
      <c r="F60">
        <v>2004</v>
      </c>
      <c r="G60">
        <v>5.8</v>
      </c>
      <c r="H60" s="13">
        <v>1957751</v>
      </c>
    </row>
    <row r="61" spans="1:8" x14ac:dyDescent="0.25">
      <c r="A61" s="12">
        <v>2012</v>
      </c>
      <c r="B61" s="9">
        <v>4117908.0235728999</v>
      </c>
      <c r="C61" s="9">
        <v>859116.90256306797</v>
      </c>
      <c r="D61">
        <f t="shared" si="0"/>
        <v>0.20862945399583155</v>
      </c>
      <c r="F61">
        <v>2005</v>
      </c>
      <c r="G61">
        <v>3.2</v>
      </c>
      <c r="H61" s="13">
        <v>2170585</v>
      </c>
    </row>
    <row r="62" spans="1:8" x14ac:dyDescent="0.25">
      <c r="A62" s="12">
        <v>2013</v>
      </c>
      <c r="B62" s="9">
        <v>4241643.8574068602</v>
      </c>
      <c r="C62" s="9">
        <v>909179.372080217</v>
      </c>
      <c r="D62">
        <f t="shared" si="0"/>
        <v>0.21434599477100988</v>
      </c>
      <c r="F62">
        <v>2006</v>
      </c>
      <c r="G62">
        <v>4</v>
      </c>
      <c r="H62" s="13">
        <v>2409450</v>
      </c>
    </row>
    <row r="63" spans="1:8" x14ac:dyDescent="0.25">
      <c r="A63" s="12">
        <v>2014</v>
      </c>
      <c r="B63" s="9">
        <v>4263019.8651082097</v>
      </c>
      <c r="C63" s="9">
        <v>870775.01122667699</v>
      </c>
      <c r="D63">
        <f t="shared" si="0"/>
        <v>0.20426248030269825</v>
      </c>
      <c r="F63">
        <v>2007</v>
      </c>
      <c r="G63">
        <v>6.1</v>
      </c>
      <c r="H63" s="13">
        <v>2720263</v>
      </c>
    </row>
    <row r="64" spans="1:8" x14ac:dyDescent="0.25">
      <c r="A64" s="12">
        <v>2015</v>
      </c>
      <c r="B64" s="9">
        <v>4111863.2672747299</v>
      </c>
      <c r="C64" s="9">
        <v>749332.37250035</v>
      </c>
      <c r="D64">
        <f t="shared" si="0"/>
        <v>0.18223669509248885</v>
      </c>
      <c r="F64">
        <v>2008</v>
      </c>
      <c r="G64">
        <v>5.0999999999999996</v>
      </c>
      <c r="H64" s="13">
        <v>3109803</v>
      </c>
    </row>
    <row r="65" spans="1:8" x14ac:dyDescent="0.25">
      <c r="A65" s="12">
        <v>2016</v>
      </c>
      <c r="B65" s="9">
        <v>3977162.0433372702</v>
      </c>
      <c r="C65" s="9">
        <v>658439.65629555902</v>
      </c>
      <c r="D65">
        <f t="shared" si="0"/>
        <v>0.16555514940574478</v>
      </c>
      <c r="F65">
        <v>2009</v>
      </c>
      <c r="G65">
        <v>-0.1</v>
      </c>
      <c r="H65" s="13">
        <v>3333039</v>
      </c>
    </row>
    <row r="66" spans="1:8" x14ac:dyDescent="0.25">
      <c r="A66" s="12">
        <v>2017</v>
      </c>
      <c r="B66" s="9">
        <v>4029774.6892323601</v>
      </c>
      <c r="C66" s="9">
        <v>641601.01315793698</v>
      </c>
      <c r="D66">
        <f t="shared" si="0"/>
        <v>0.15921510819756449</v>
      </c>
      <c r="F66">
        <v>2010</v>
      </c>
      <c r="G66">
        <v>7.5</v>
      </c>
      <c r="H66" s="13">
        <v>3885847</v>
      </c>
    </row>
    <row r="67" spans="1:8" x14ac:dyDescent="0.25">
      <c r="A67" s="12">
        <v>2018</v>
      </c>
      <c r="B67" s="9">
        <v>4082855.8484596498</v>
      </c>
      <c r="C67" s="9">
        <v>666671.623253859</v>
      </c>
      <c r="D67">
        <f t="shared" si="0"/>
        <v>0.16328561379539669</v>
      </c>
      <c r="F67">
        <v>2011</v>
      </c>
      <c r="G67">
        <v>4</v>
      </c>
      <c r="H67" s="13">
        <v>4376382</v>
      </c>
    </row>
    <row r="68" spans="1:8" x14ac:dyDescent="0.25">
      <c r="A68" s="12">
        <v>2019</v>
      </c>
      <c r="B68" s="9">
        <v>4129260.9989941702</v>
      </c>
      <c r="C68" s="9">
        <v>681632.97433986899</v>
      </c>
      <c r="D68">
        <f>C68/B68</f>
        <v>0.1650738411802754</v>
      </c>
      <c r="F68">
        <v>2012</v>
      </c>
      <c r="G68">
        <v>1.9</v>
      </c>
      <c r="H68" s="13">
        <v>4814760</v>
      </c>
    </row>
    <row r="69" spans="1:8" x14ac:dyDescent="0.25">
      <c r="F69">
        <v>2013</v>
      </c>
      <c r="G69">
        <v>3</v>
      </c>
      <c r="H69" s="13">
        <v>5331619</v>
      </c>
    </row>
    <row r="70" spans="1:8" x14ac:dyDescent="0.25">
      <c r="F70">
        <v>2014</v>
      </c>
      <c r="G70">
        <v>0.5</v>
      </c>
      <c r="H70" s="13">
        <v>5778953</v>
      </c>
    </row>
    <row r="71" spans="1:8" x14ac:dyDescent="0.25">
      <c r="F71">
        <v>2015</v>
      </c>
      <c r="G71">
        <v>-3.8</v>
      </c>
      <c r="H71" s="13">
        <v>6000570</v>
      </c>
    </row>
    <row r="72" spans="1:8" x14ac:dyDescent="0.25">
      <c r="F72">
        <v>2016</v>
      </c>
      <c r="G72">
        <v>-3.6</v>
      </c>
      <c r="H72" s="13">
        <v>6266895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Victoria University of Wellington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Manfredini</dc:creator>
  <cp:lastModifiedBy>Denise Manfredini</cp:lastModifiedBy>
  <dcterms:created xsi:type="dcterms:W3CDTF">2020-07-28T03:59:33Z</dcterms:created>
  <dcterms:modified xsi:type="dcterms:W3CDTF">2020-07-29T04:40:09Z</dcterms:modified>
</cp:coreProperties>
</file>