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d0d228de41100acb/Escritorio/Proyecto Final - Recoleccion y Reciclaje/Documentación/"/>
    </mc:Choice>
  </mc:AlternateContent>
  <xr:revisionPtr revIDLastSave="52" documentId="13_ncr:1_{2D64BBE5-DCA9-4EF0-A956-24683683398D}" xr6:coauthVersionLast="47" xr6:coauthVersionMax="47" xr10:uidLastSave="{9D25A822-EAB8-41C6-B948-70E94A9BE58F}"/>
  <bookViews>
    <workbookView xWindow="-110" yWindow="-110" windowWidth="19420" windowHeight="10300" xr2:uid="{00000000-000D-0000-FFFF-FFFF00000000}"/>
  </bookViews>
  <sheets>
    <sheet name="Precios Componentes" sheetId="1" r:id="rId1"/>
    <sheet name="Precios Materiales No Hardware" sheetId="2" r:id="rId2"/>
    <sheet name="Precios Total" sheetId="3" r:id="rId3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H2" i="1" s="1"/>
  <c r="F19" i="1"/>
  <c r="H17" i="1" s="1"/>
  <c r="G10" i="1"/>
  <c r="G14" i="1"/>
  <c r="D4" i="2"/>
  <c r="D12" i="2" s="1"/>
  <c r="C2" i="3"/>
  <c r="G18" i="1"/>
  <c r="G17" i="1"/>
  <c r="G6" i="1"/>
  <c r="H22" i="1"/>
  <c r="H21" i="1"/>
  <c r="H20" i="1"/>
  <c r="H19" i="1"/>
  <c r="H18" i="1"/>
  <c r="H16" i="1"/>
  <c r="H15" i="1"/>
  <c r="H13" i="1"/>
  <c r="H12" i="1"/>
  <c r="H11" i="1"/>
  <c r="H10" i="1"/>
  <c r="H8" i="1"/>
  <c r="H7" i="1"/>
  <c r="H6" i="1"/>
  <c r="H5" i="1"/>
  <c r="H4" i="1"/>
  <c r="H3" i="1"/>
  <c r="G2" i="1" l="1"/>
  <c r="F22" i="1"/>
  <c r="F23" i="1" s="1"/>
  <c r="G19" i="1"/>
  <c r="H23" i="1" l="1"/>
</calcChain>
</file>

<file path=xl/sharedStrings.xml><?xml version="1.0" encoding="utf-8"?>
<sst xmlns="http://schemas.openxmlformats.org/spreadsheetml/2006/main" count="89" uniqueCount="62">
  <si>
    <t>MATERIALES</t>
  </si>
  <si>
    <t>CANTIDAD</t>
  </si>
  <si>
    <t>PRECIO UNITARIO AR$</t>
  </si>
  <si>
    <t>CATEGORÍA</t>
  </si>
  <si>
    <t>OBSERVACIONES</t>
  </si>
  <si>
    <t>SUBTOTAL AR$</t>
  </si>
  <si>
    <t>TOTAL POR CATEGOÍA AR$</t>
  </si>
  <si>
    <t>Pack 40 Cables Macho–Hembra 20cm</t>
  </si>
  <si>
    <t>Cables</t>
  </si>
  <si>
    <t>-</t>
  </si>
  <si>
    <t>Módulo IR Obstáculos (infrarrojo)</t>
  </si>
  <si>
    <t>Sensores</t>
  </si>
  <si>
    <t>Salida digital</t>
  </si>
  <si>
    <t>Sensor Inductivo NPN LJ12A3-4-Z/BX (6–36V)</t>
  </si>
  <si>
    <t>12V + adaptación</t>
  </si>
  <si>
    <t>SHT31 (Temp/Hum) I2C</t>
  </si>
  <si>
    <t>I2C</t>
  </si>
  <si>
    <t>Celda 5 kg + HX711 (x3)</t>
  </si>
  <si>
    <t>Motor paso a paso 9V/12V</t>
  </si>
  <si>
    <t>Actuadores</t>
  </si>
  <si>
    <t>Servo SG92R Micro 9g 2.5kg 0.1s</t>
  </si>
  <si>
    <t>No se utilizará todo</t>
  </si>
  <si>
    <t>Buzzer activo 5V</t>
  </si>
  <si>
    <t>Con NPN + diodo</t>
  </si>
  <si>
    <t>NeoPixel Stick 8x WS2812</t>
  </si>
  <si>
    <t>Level shifting a 5 V con HCT14</t>
  </si>
  <si>
    <t>Driver ULN2003</t>
  </si>
  <si>
    <t>Módulos</t>
  </si>
  <si>
    <t>Motor paso a paso</t>
  </si>
  <si>
    <t>RTC DS3231 + EEPROM 24C32</t>
  </si>
  <si>
    <t>PCA9685 16ch PWM I2C</t>
  </si>
  <si>
    <t>Servos/LEDs</t>
  </si>
  <si>
    <t>ESP32 NodeMCU WROOM-32 USB-C</t>
  </si>
  <si>
    <t>Control</t>
  </si>
  <si>
    <t>Fuente 5V 3A + Fuente reguladora</t>
  </si>
  <si>
    <t>Alimentación</t>
  </si>
  <si>
    <t>Brindado por pañol</t>
  </si>
  <si>
    <t>Protoboard</t>
  </si>
  <si>
    <t>Misceláneo</t>
  </si>
  <si>
    <t>Kit resistencias/capacitores</t>
  </si>
  <si>
    <t>Transistores NPN + diodos</t>
  </si>
  <si>
    <t>TOTAL:</t>
  </si>
  <si>
    <t>TOTAL (con envio):</t>
  </si>
  <si>
    <t>Tabla de Madera 50x50cm</t>
  </si>
  <si>
    <t>Caja de Exterior</t>
  </si>
  <si>
    <t xml:space="preserve">Caño PVC de 10 cm (1m) </t>
  </si>
  <si>
    <t>Caño PVC de 1/2 pulgadas (10cm)</t>
  </si>
  <si>
    <t>Caño PVC de 1/2 pulgada (40cm)</t>
  </si>
  <si>
    <t>Codo a 90º PVC de 1/2 pulgada</t>
  </si>
  <si>
    <t>Tapas ciegas para caño PVC de 1/2 pulgada</t>
  </si>
  <si>
    <t>Correa de impresora de 50cm + Polea + Agarre</t>
  </si>
  <si>
    <t>Kit tornillos, tuercas, arandelas, etc.</t>
  </si>
  <si>
    <t>Base acrílica transparente (1,46m x 13cm)</t>
  </si>
  <si>
    <t xml:space="preserve">TOTAL: </t>
  </si>
  <si>
    <t xml:space="preserve"> </t>
  </si>
  <si>
    <t>TOTAL AR$</t>
  </si>
  <si>
    <t>Componentes del Hardware</t>
  </si>
  <si>
    <t>Materiales No Electrónicos</t>
  </si>
  <si>
    <t>Pack 40 Cables Macho–Macho 10cm</t>
  </si>
  <si>
    <t>Pack 40 Cables Hembra–Hembra 20cm</t>
  </si>
  <si>
    <t>Pack 40 Cables Macho-Macho 20cm</t>
  </si>
  <si>
    <t>Carro de impresora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</si>
</sst>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\ * #,##0.00_-;\-&quot;$&quot;\ * #,##0.00_-;_-&quot;$&quot;\ * &quot;-&quot;??_-;_-@_-"/>
    <numFmt numFmtId="164" formatCode="&quot;$&quot;\ #,##0.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 Narrow"/>
      <family val="2"/>
    </font>
    <font>
      <b/>
      <sz val="14"/>
      <color rgb="FF04161A"/>
      <name val="Arial Narrow"/>
      <family val="2"/>
    </font>
    <font>
      <b/>
      <i/>
      <sz val="20"/>
      <color theme="1"/>
      <name val="Arial Narrow"/>
      <family val="2"/>
    </font>
    <font>
      <b/>
      <i/>
      <sz val="20"/>
      <color rgb="FF04161A"/>
      <name val="Arial Narrow"/>
      <family val="2"/>
    </font>
    <font>
      <b/>
      <sz val="17"/>
      <color theme="1"/>
      <name val="Arial Narrow"/>
      <family val="2"/>
    </font>
    <font>
      <b/>
      <i/>
      <sz val="14"/>
      <color theme="1"/>
      <name val="Arial Narrow"/>
      <family val="2"/>
    </font>
    <font>
      <b/>
      <sz val="12"/>
      <color theme="1"/>
      <name val="Arial Narrow"/>
      <family val="2"/>
    </font>
    <font>
      <b/>
      <sz val="17"/>
      <name val="Arial Narrow"/>
      <family val="2"/>
    </font>
    <font>
      <b/>
      <sz val="14"/>
      <color theme="1"/>
      <name val="Arial Narrow"/>
      <family val="2"/>
    </font>
    <font>
      <b/>
      <i/>
      <sz val="22"/>
      <color theme="1"/>
      <name val="Arial Narrow"/>
      <family val="2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6" tint="0.59999389629810485"/>
        <bgColor indexed="64"/>
      </patternFill>
    </fill>
  </fills>
  <borders count="34">
    <border>
      <left/>
      <right/>
      <top/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ck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/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medium">
        <color auto="1"/>
      </right>
      <top style="thin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thick">
        <color rgb="FF000000"/>
      </right>
      <top style="thick">
        <color auto="1"/>
      </top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ck">
        <color rgb="FF000000"/>
      </top>
      <bottom style="medium">
        <color rgb="FF000000"/>
      </bottom>
      <diagonal/>
    </border>
    <border>
      <left style="medium">
        <color auto="1"/>
      </left>
      <right/>
      <top style="medium">
        <color rgb="FF000000"/>
      </top>
      <bottom style="thick">
        <color auto="1"/>
      </bottom>
      <diagonal/>
    </border>
    <border>
      <left/>
      <right style="thick">
        <color rgb="FF000000"/>
      </right>
      <top style="medium">
        <color rgb="FF000000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/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medium">
        <color auto="1"/>
      </right>
      <top/>
      <bottom style="thick">
        <color auto="1"/>
      </bottom>
      <diagonal/>
    </border>
    <border>
      <left style="thick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 style="medium">
        <color auto="1"/>
      </right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medium">
        <color auto="1"/>
      </left>
      <right style="thick">
        <color auto="1"/>
      </right>
      <top style="medium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5">
    <xf numFmtId="0" fontId="0" fillId="0" borderId="0" xfId="0"/>
    <xf numFmtId="0" fontId="3" fillId="2" borderId="0" xfId="0" applyFont="1" applyFill="1" applyAlignment="1">
      <alignment horizontal="center" vertical="center"/>
    </xf>
    <xf numFmtId="0" fontId="0" fillId="2" borderId="0" xfId="0" applyFill="1"/>
    <xf numFmtId="0" fontId="2" fillId="2" borderId="0" xfId="0" applyFont="1" applyFill="1" applyAlignment="1">
      <alignment horizontal="center" vertical="center"/>
    </xf>
    <xf numFmtId="0" fontId="4" fillId="12" borderId="2" xfId="0" applyFont="1" applyFill="1" applyBorder="1" applyAlignment="1">
      <alignment horizontal="center" vertical="center"/>
    </xf>
    <xf numFmtId="0" fontId="4" fillId="12" borderId="3" xfId="0" applyFont="1" applyFill="1" applyBorder="1" applyAlignment="1">
      <alignment horizontal="center" vertical="center"/>
    </xf>
    <xf numFmtId="164" fontId="4" fillId="10" borderId="11" xfId="1" applyNumberFormat="1" applyFont="1" applyFill="1" applyBorder="1" applyAlignment="1">
      <alignment horizontal="center" vertical="center"/>
    </xf>
    <xf numFmtId="164" fontId="4" fillId="7" borderId="11" xfId="1" applyNumberFormat="1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164" fontId="6" fillId="4" borderId="5" xfId="1" applyNumberFormat="1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164" fontId="6" fillId="4" borderId="7" xfId="1" applyNumberFormat="1" applyFont="1" applyFill="1" applyBorder="1" applyAlignment="1">
      <alignment horizontal="center" vertical="center"/>
    </xf>
    <xf numFmtId="0" fontId="6" fillId="9" borderId="6" xfId="0" applyFont="1" applyFill="1" applyBorder="1" applyAlignment="1">
      <alignment horizontal="center" vertical="center"/>
    </xf>
    <xf numFmtId="164" fontId="6" fillId="9" borderId="7" xfId="1" applyNumberFormat="1" applyFont="1" applyFill="1" applyBorder="1" applyAlignment="1">
      <alignment horizontal="center" vertical="center"/>
    </xf>
    <xf numFmtId="0" fontId="6" fillId="6" borderId="6" xfId="0" applyFont="1" applyFill="1" applyBorder="1" applyAlignment="1">
      <alignment horizontal="center" vertical="center"/>
    </xf>
    <xf numFmtId="164" fontId="6" fillId="6" borderId="7" xfId="1" applyNumberFormat="1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164" fontId="6" fillId="5" borderId="7" xfId="1" applyNumberFormat="1" applyFont="1" applyFill="1" applyBorder="1" applyAlignment="1">
      <alignment horizontal="center" vertical="center"/>
    </xf>
    <xf numFmtId="0" fontId="6" fillId="10" borderId="6" xfId="0" applyFont="1" applyFill="1" applyBorder="1" applyAlignment="1">
      <alignment horizontal="center" vertical="center"/>
    </xf>
    <xf numFmtId="164" fontId="6" fillId="10" borderId="7" xfId="1" applyNumberFormat="1" applyFont="1" applyFill="1" applyBorder="1" applyAlignment="1">
      <alignment horizontal="center" vertical="center"/>
    </xf>
    <xf numFmtId="0" fontId="6" fillId="7" borderId="6" xfId="0" applyFont="1" applyFill="1" applyBorder="1" applyAlignment="1">
      <alignment horizontal="center" vertical="center"/>
    </xf>
    <xf numFmtId="0" fontId="6" fillId="11" borderId="6" xfId="0" applyFont="1" applyFill="1" applyBorder="1" applyAlignment="1">
      <alignment horizontal="center" vertical="center"/>
    </xf>
    <xf numFmtId="164" fontId="6" fillId="11" borderId="7" xfId="1" applyNumberFormat="1" applyFont="1" applyFill="1" applyBorder="1" applyAlignment="1">
      <alignment horizontal="center" vertical="center"/>
    </xf>
    <xf numFmtId="0" fontId="6" fillId="11" borderId="12" xfId="0" applyFont="1" applyFill="1" applyBorder="1" applyAlignment="1">
      <alignment horizontal="center" vertical="center"/>
    </xf>
    <xf numFmtId="164" fontId="6" fillId="7" borderId="7" xfId="1" applyNumberFormat="1" applyFont="1" applyFill="1" applyBorder="1" applyAlignment="1">
      <alignment horizontal="center" vertical="center"/>
    </xf>
    <xf numFmtId="0" fontId="5" fillId="12" borderId="16" xfId="0" applyFont="1" applyFill="1" applyBorder="1" applyAlignment="1">
      <alignment horizontal="center" vertical="center"/>
    </xf>
    <xf numFmtId="0" fontId="7" fillId="12" borderId="2" xfId="0" applyFont="1" applyFill="1" applyBorder="1" applyAlignment="1">
      <alignment horizontal="center" vertical="center"/>
    </xf>
    <xf numFmtId="0" fontId="7" fillId="12" borderId="3" xfId="0" applyFont="1" applyFill="1" applyBorder="1" applyAlignment="1">
      <alignment horizontal="center" vertical="center"/>
    </xf>
    <xf numFmtId="0" fontId="8" fillId="4" borderId="4" xfId="0" applyFont="1" applyFill="1" applyBorder="1" applyAlignment="1">
      <alignment horizontal="center" vertical="center"/>
    </xf>
    <xf numFmtId="0" fontId="8" fillId="7" borderId="6" xfId="0" applyFont="1" applyFill="1" applyBorder="1" applyAlignment="1">
      <alignment horizontal="center" vertical="center"/>
    </xf>
    <xf numFmtId="0" fontId="9" fillId="6" borderId="6" xfId="0" applyFont="1" applyFill="1" applyBorder="1" applyAlignment="1">
      <alignment horizontal="center" vertical="center"/>
    </xf>
    <xf numFmtId="164" fontId="9" fillId="6" borderId="7" xfId="1" applyNumberFormat="1" applyFont="1" applyFill="1" applyBorder="1" applyAlignment="1">
      <alignment horizontal="center" vertical="center"/>
    </xf>
    <xf numFmtId="0" fontId="8" fillId="5" borderId="6" xfId="0" applyFont="1" applyFill="1" applyBorder="1" applyAlignment="1">
      <alignment horizontal="center" vertical="center"/>
    </xf>
    <xf numFmtId="0" fontId="8" fillId="7" borderId="24" xfId="0" applyFont="1" applyFill="1" applyBorder="1" applyAlignment="1">
      <alignment horizontal="center" vertical="center"/>
    </xf>
    <xf numFmtId="0" fontId="10" fillId="12" borderId="2" xfId="0" applyFont="1" applyFill="1" applyBorder="1" applyAlignment="1">
      <alignment horizontal="center" vertical="center"/>
    </xf>
    <xf numFmtId="0" fontId="10" fillId="12" borderId="3" xfId="0" applyFont="1" applyFill="1" applyBorder="1" applyAlignment="1">
      <alignment horizontal="center" vertical="center"/>
    </xf>
    <xf numFmtId="0" fontId="10" fillId="12" borderId="25" xfId="0" applyFont="1" applyFill="1" applyBorder="1" applyAlignment="1">
      <alignment horizontal="center" vertical="center"/>
    </xf>
    <xf numFmtId="0" fontId="10" fillId="7" borderId="4" xfId="0" applyFont="1" applyFill="1" applyBorder="1" applyAlignment="1">
      <alignment horizontal="center" vertical="center"/>
    </xf>
    <xf numFmtId="0" fontId="10" fillId="7" borderId="12" xfId="0" applyFont="1" applyFill="1" applyBorder="1" applyAlignment="1">
      <alignment horizontal="center" vertical="center"/>
    </xf>
    <xf numFmtId="164" fontId="10" fillId="7" borderId="13" xfId="1" applyNumberFormat="1" applyFont="1" applyFill="1" applyBorder="1" applyAlignment="1">
      <alignment horizontal="center" vertical="center"/>
    </xf>
    <xf numFmtId="164" fontId="11" fillId="3" borderId="14" xfId="0" applyNumberFormat="1" applyFont="1" applyFill="1" applyBorder="1" applyAlignment="1">
      <alignment horizontal="center" vertical="center"/>
    </xf>
    <xf numFmtId="164" fontId="11" fillId="3" borderId="15" xfId="0" applyNumberFormat="1" applyFont="1" applyFill="1" applyBorder="1" applyAlignment="1">
      <alignment horizontal="center" vertical="center"/>
    </xf>
    <xf numFmtId="0" fontId="6" fillId="4" borderId="5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9" borderId="7" xfId="0" applyFont="1" applyFill="1" applyBorder="1" applyAlignment="1">
      <alignment horizontal="center" vertical="center"/>
    </xf>
    <xf numFmtId="0" fontId="9" fillId="6" borderId="7" xfId="0" applyFont="1" applyFill="1" applyBorder="1" applyAlignment="1">
      <alignment horizontal="center" vertical="center"/>
    </xf>
    <xf numFmtId="0" fontId="6" fillId="6" borderId="7" xfId="0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  <xf numFmtId="0" fontId="6" fillId="10" borderId="7" xfId="0" applyFont="1" applyFill="1" applyBorder="1" applyAlignment="1">
      <alignment horizontal="center" vertical="center"/>
    </xf>
    <xf numFmtId="0" fontId="6" fillId="7" borderId="7" xfId="0" applyFont="1" applyFill="1" applyBorder="1" applyAlignment="1">
      <alignment horizontal="center" vertical="center"/>
    </xf>
    <xf numFmtId="0" fontId="6" fillId="11" borderId="7" xfId="0" applyFont="1" applyFill="1" applyBorder="1" applyAlignment="1">
      <alignment horizontal="center" vertical="center"/>
    </xf>
    <xf numFmtId="0" fontId="6" fillId="11" borderId="13" xfId="0" applyFont="1" applyFill="1" applyBorder="1" applyAlignment="1">
      <alignment horizontal="center" vertical="center"/>
    </xf>
    <xf numFmtId="164" fontId="6" fillId="11" borderId="13" xfId="1" applyNumberFormat="1" applyFont="1" applyFill="1" applyBorder="1" applyAlignment="1">
      <alignment horizontal="center" vertical="center"/>
    </xf>
    <xf numFmtId="164" fontId="6" fillId="11" borderId="18" xfId="1" applyNumberFormat="1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 vertical="center"/>
    </xf>
    <xf numFmtId="164" fontId="8" fillId="4" borderId="5" xfId="1" applyNumberFormat="1" applyFont="1" applyFill="1" applyBorder="1" applyAlignment="1">
      <alignment horizontal="center" vertical="center"/>
    </xf>
    <xf numFmtId="0" fontId="8" fillId="5" borderId="7" xfId="0" applyFont="1" applyFill="1" applyBorder="1" applyAlignment="1">
      <alignment horizontal="center" vertical="center"/>
    </xf>
    <xf numFmtId="164" fontId="8" fillId="5" borderId="7" xfId="1" applyNumberFormat="1" applyFont="1" applyFill="1" applyBorder="1" applyAlignment="1">
      <alignment horizontal="center" vertical="center"/>
    </xf>
    <xf numFmtId="0" fontId="8" fillId="7" borderId="7" xfId="0" applyFont="1" applyFill="1" applyBorder="1" applyAlignment="1">
      <alignment horizontal="center" vertical="center"/>
    </xf>
    <xf numFmtId="164" fontId="8" fillId="7" borderId="7" xfId="1" applyNumberFormat="1" applyFont="1" applyFill="1" applyBorder="1" applyAlignment="1">
      <alignment horizontal="center" vertical="center"/>
    </xf>
    <xf numFmtId="0" fontId="8" fillId="7" borderId="18" xfId="0" applyFont="1" applyFill="1" applyBorder="1" applyAlignment="1">
      <alignment horizontal="center" vertical="center"/>
    </xf>
    <xf numFmtId="164" fontId="8" fillId="7" borderId="18" xfId="1" applyNumberFormat="1" applyFont="1" applyFill="1" applyBorder="1" applyAlignment="1">
      <alignment horizontal="center" vertical="center"/>
    </xf>
    <xf numFmtId="0" fontId="7" fillId="12" borderId="25" xfId="0" applyFont="1" applyFill="1" applyBorder="1" applyAlignment="1">
      <alignment horizontal="center" vertical="center"/>
    </xf>
    <xf numFmtId="164" fontId="8" fillId="4" borderId="26" xfId="1" applyNumberFormat="1" applyFont="1" applyFill="1" applyBorder="1" applyAlignment="1">
      <alignment horizontal="center" vertical="center"/>
    </xf>
    <xf numFmtId="164" fontId="8" fillId="5" borderId="11" xfId="1" applyNumberFormat="1" applyFont="1" applyFill="1" applyBorder="1" applyAlignment="1">
      <alignment horizontal="center" vertical="center"/>
    </xf>
    <xf numFmtId="164" fontId="10" fillId="7" borderId="0" xfId="1" applyNumberFormat="1" applyFont="1" applyFill="1" applyAlignment="1">
      <alignment horizontal="center" vertical="center"/>
    </xf>
    <xf numFmtId="0" fontId="8" fillId="8" borderId="24" xfId="0" applyFont="1" applyFill="1" applyBorder="1" applyAlignment="1">
      <alignment horizontal="center" vertical="center"/>
    </xf>
    <xf numFmtId="0" fontId="8" fillId="8" borderId="18" xfId="0" applyFont="1" applyFill="1" applyBorder="1" applyAlignment="1">
      <alignment horizontal="center" vertical="center"/>
    </xf>
    <xf numFmtId="164" fontId="8" fillId="8" borderId="18" xfId="1" applyNumberFormat="1" applyFont="1" applyFill="1" applyBorder="1" applyAlignment="1">
      <alignment horizontal="center" vertical="center"/>
    </xf>
    <xf numFmtId="164" fontId="8" fillId="8" borderId="10" xfId="1" applyNumberFormat="1" applyFont="1" applyFill="1" applyBorder="1" applyAlignment="1">
      <alignment horizontal="center" vertical="center"/>
    </xf>
    <xf numFmtId="0" fontId="7" fillId="12" borderId="28" xfId="0" applyFont="1" applyFill="1" applyBorder="1" applyAlignment="1">
      <alignment horizontal="center" vertical="center"/>
    </xf>
    <xf numFmtId="164" fontId="7" fillId="12" borderId="27" xfId="0" applyNumberFormat="1" applyFont="1" applyFill="1" applyBorder="1" applyAlignment="1">
      <alignment horizontal="center" vertical="center"/>
    </xf>
    <xf numFmtId="0" fontId="8" fillId="6" borderId="24" xfId="0" applyFont="1" applyFill="1" applyBorder="1" applyAlignment="1">
      <alignment horizontal="center" vertical="center"/>
    </xf>
    <xf numFmtId="0" fontId="8" fillId="6" borderId="18" xfId="0" applyFont="1" applyFill="1" applyBorder="1" applyAlignment="1">
      <alignment horizontal="center" vertical="center"/>
    </xf>
    <xf numFmtId="164" fontId="8" fillId="6" borderId="18" xfId="1" applyNumberFormat="1" applyFont="1" applyFill="1" applyBorder="1" applyAlignment="1">
      <alignment horizontal="center" vertical="center"/>
    </xf>
    <xf numFmtId="164" fontId="8" fillId="6" borderId="10" xfId="1" applyNumberFormat="1" applyFont="1" applyFill="1" applyBorder="1" applyAlignment="1">
      <alignment horizontal="center" vertical="center"/>
    </xf>
    <xf numFmtId="0" fontId="8" fillId="9" borderId="29" xfId="0" applyFont="1" applyFill="1" applyBorder="1" applyAlignment="1">
      <alignment horizontal="center" vertical="center"/>
    </xf>
    <xf numFmtId="0" fontId="8" fillId="9" borderId="30" xfId="0" applyFont="1" applyFill="1" applyBorder="1" applyAlignment="1">
      <alignment horizontal="center" vertical="center"/>
    </xf>
    <xf numFmtId="164" fontId="8" fillId="9" borderId="31" xfId="1" applyNumberFormat="1" applyFont="1" applyFill="1" applyBorder="1" applyAlignment="1">
      <alignment horizontal="center" vertical="center"/>
    </xf>
    <xf numFmtId="164" fontId="8" fillId="9" borderId="32" xfId="1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vertical="center"/>
    </xf>
    <xf numFmtId="164" fontId="4" fillId="4" borderId="33" xfId="1" applyNumberFormat="1" applyFont="1" applyFill="1" applyBorder="1" applyAlignment="1">
      <alignment horizontal="center" vertical="center"/>
    </xf>
    <xf numFmtId="164" fontId="4" fillId="4" borderId="8" xfId="1" applyNumberFormat="1" applyFont="1" applyFill="1" applyBorder="1" applyAlignment="1">
      <alignment horizontal="center" vertical="center"/>
    </xf>
    <xf numFmtId="164" fontId="4" fillId="4" borderId="9" xfId="1" applyNumberFormat="1" applyFont="1" applyFill="1" applyBorder="1" applyAlignment="1">
      <alignment horizontal="center" vertical="center"/>
    </xf>
    <xf numFmtId="164" fontId="4" fillId="6" borderId="10" xfId="1" applyNumberFormat="1" applyFont="1" applyFill="1" applyBorder="1" applyAlignment="1">
      <alignment horizontal="center" vertical="center"/>
    </xf>
    <xf numFmtId="164" fontId="4" fillId="6" borderId="8" xfId="1" applyNumberFormat="1" applyFont="1" applyFill="1" applyBorder="1" applyAlignment="1">
      <alignment horizontal="center" vertical="center"/>
    </xf>
    <xf numFmtId="164" fontId="4" fillId="6" borderId="9" xfId="1" applyNumberFormat="1" applyFont="1" applyFill="1" applyBorder="1" applyAlignment="1">
      <alignment horizontal="center" vertical="center"/>
    </xf>
    <xf numFmtId="164" fontId="11" fillId="3" borderId="19" xfId="1" applyNumberFormat="1" applyFont="1" applyFill="1" applyBorder="1" applyAlignment="1">
      <alignment horizontal="center" vertical="center"/>
    </xf>
    <xf numFmtId="164" fontId="11" fillId="3" borderId="17" xfId="1" applyNumberFormat="1" applyFont="1" applyFill="1" applyBorder="1" applyAlignment="1">
      <alignment horizontal="center" vertical="center"/>
    </xf>
    <xf numFmtId="164" fontId="11" fillId="3" borderId="20" xfId="0" applyNumberFormat="1" applyFont="1" applyFill="1" applyBorder="1" applyAlignment="1">
      <alignment horizontal="center" vertical="center"/>
    </xf>
    <xf numFmtId="164" fontId="11" fillId="3" borderId="21" xfId="0" applyNumberFormat="1" applyFont="1" applyFill="1" applyBorder="1" applyAlignment="1">
      <alignment horizontal="center" vertical="center"/>
    </xf>
    <xf numFmtId="164" fontId="4" fillId="11" borderId="10" xfId="1" applyNumberFormat="1" applyFont="1" applyFill="1" applyBorder="1" applyAlignment="1">
      <alignment horizontal="center" vertical="center"/>
    </xf>
    <xf numFmtId="164" fontId="4" fillId="11" borderId="8" xfId="1" applyNumberFormat="1" applyFont="1" applyFill="1" applyBorder="1" applyAlignment="1">
      <alignment horizontal="center" vertical="center"/>
    </xf>
    <xf numFmtId="164" fontId="4" fillId="11" borderId="23" xfId="1" applyNumberFormat="1" applyFont="1" applyFill="1" applyBorder="1" applyAlignment="1">
      <alignment horizontal="center" vertical="center"/>
    </xf>
    <xf numFmtId="164" fontId="4" fillId="9" borderId="10" xfId="1" applyNumberFormat="1" applyFont="1" applyFill="1" applyBorder="1" applyAlignment="1">
      <alignment horizontal="center" vertical="center"/>
    </xf>
    <xf numFmtId="164" fontId="4" fillId="9" borderId="8" xfId="1" applyNumberFormat="1" applyFont="1" applyFill="1" applyBorder="1" applyAlignment="1">
      <alignment horizontal="center" vertical="center"/>
    </xf>
    <xf numFmtId="164" fontId="4" fillId="9" borderId="9" xfId="1" applyNumberFormat="1" applyFont="1" applyFill="1" applyBorder="1" applyAlignment="1">
      <alignment horizontal="center" vertical="center"/>
    </xf>
    <xf numFmtId="164" fontId="4" fillId="5" borderId="10" xfId="1" applyNumberFormat="1" applyFont="1" applyFill="1" applyBorder="1" applyAlignment="1">
      <alignment horizontal="center" vertical="center"/>
    </xf>
    <xf numFmtId="164" fontId="4" fillId="5" borderId="8" xfId="1" applyNumberFormat="1" applyFont="1" applyFill="1" applyBorder="1" applyAlignment="1">
      <alignment horizontal="center" vertical="center"/>
    </xf>
    <xf numFmtId="164" fontId="4" fillId="5" borderId="9" xfId="1" applyNumberFormat="1" applyFont="1" applyFill="1" applyBorder="1" applyAlignment="1">
      <alignment horizontal="center" vertical="center"/>
    </xf>
    <xf numFmtId="164" fontId="8" fillId="7" borderId="10" xfId="1" applyNumberFormat="1" applyFont="1" applyFill="1" applyBorder="1" applyAlignment="1">
      <alignment horizontal="center" vertical="center"/>
    </xf>
    <xf numFmtId="164" fontId="8" fillId="7" borderId="8" xfId="1" applyNumberFormat="1" applyFont="1" applyFill="1" applyBorder="1" applyAlignment="1">
      <alignment horizontal="center" vertical="center"/>
    </xf>
    <xf numFmtId="164" fontId="8" fillId="7" borderId="9" xfId="1" applyNumberFormat="1" applyFont="1" applyFill="1" applyBorder="1" applyAlignment="1">
      <alignment horizontal="center" vertical="center"/>
    </xf>
    <xf numFmtId="164" fontId="10" fillId="7" borderId="9" xfId="0" applyNumberFormat="1" applyFont="1" applyFill="1" applyBorder="1" applyAlignment="1">
      <alignment horizontal="center" vertical="center"/>
    </xf>
    <xf numFmtId="0" fontId="10" fillId="7" borderId="22" xfId="0" applyFont="1" applyFill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9" defaultPivotStyle="PivotStyleLight16"/>
  <colors>
    <mruColors>
      <color rgb="FFFFFFCC"/>
      <color rgb="FFCCFFCC"/>
      <color rgb="FFFFCC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4"/>
  <sheetViews>
    <sheetView tabSelected="1" zoomScale="56" zoomScaleNormal="56" workbookViewId="0">
      <selection activeCell="F69" sqref="F69"/>
    </sheetView>
  </sheetViews>
  <sheetFormatPr baseColWidth="10" defaultColWidth="9.1796875" defaultRowHeight="14.5" x14ac:dyDescent="0.35"/>
  <cols>
    <col min="1" max="1" width="64.54296875" style="2" customWidth="1"/>
    <col min="2" max="2" width="21.1796875" style="2" customWidth="1"/>
    <col min="3" max="3" width="37.7265625" style="2" customWidth="1"/>
    <col min="4" max="4" width="29.26953125" style="2" customWidth="1"/>
    <col min="5" max="5" width="60.54296875" style="2" customWidth="1"/>
    <col min="6" max="6" width="28.1796875" style="2" customWidth="1"/>
    <col min="7" max="7" width="45.1796875" style="2" customWidth="1"/>
    <col min="8" max="8" width="21.1796875" style="2" customWidth="1"/>
    <col min="9" max="16384" width="9.1796875" style="2"/>
  </cols>
  <sheetData>
    <row r="1" spans="1:8" ht="26" thickTop="1" thickBot="1" x14ac:dyDescent="0.4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25" t="s">
        <v>6</v>
      </c>
      <c r="H1" s="1"/>
    </row>
    <row r="2" spans="1:8" ht="21.5" customHeight="1" x14ac:dyDescent="0.35">
      <c r="A2" s="8" t="s">
        <v>7</v>
      </c>
      <c r="B2" s="42">
        <v>2</v>
      </c>
      <c r="C2" s="9">
        <v>4000</v>
      </c>
      <c r="D2" s="9" t="s">
        <v>8</v>
      </c>
      <c r="E2" s="9" t="s">
        <v>9</v>
      </c>
      <c r="F2" s="9">
        <f>4000*2</f>
        <v>8000</v>
      </c>
      <c r="G2" s="81">
        <f>SUM(F2:F5)</f>
        <v>18000</v>
      </c>
      <c r="H2" s="3" t="str">
        <f>IFERROR(F2/#REF!,"")</f>
        <v/>
      </c>
    </row>
    <row r="3" spans="1:8" ht="21.5" customHeight="1" x14ac:dyDescent="0.35">
      <c r="A3" s="10" t="s">
        <v>58</v>
      </c>
      <c r="B3" s="43">
        <v>1</v>
      </c>
      <c r="C3" s="11">
        <v>3000</v>
      </c>
      <c r="D3" s="11" t="s">
        <v>8</v>
      </c>
      <c r="E3" s="11" t="s">
        <v>9</v>
      </c>
      <c r="F3" s="11">
        <v>3000</v>
      </c>
      <c r="G3" s="82"/>
      <c r="H3" s="3" t="str">
        <f>IFERROR(F3/#REF!,"")</f>
        <v/>
      </c>
    </row>
    <row r="4" spans="1:8" ht="21.5" customHeight="1" x14ac:dyDescent="0.35">
      <c r="A4" s="10" t="s">
        <v>60</v>
      </c>
      <c r="B4" s="43">
        <v>1</v>
      </c>
      <c r="C4" s="11">
        <v>4000</v>
      </c>
      <c r="D4" s="11" t="s">
        <v>8</v>
      </c>
      <c r="E4" s="11" t="s">
        <v>9</v>
      </c>
      <c r="F4" s="11">
        <v>4000</v>
      </c>
      <c r="G4" s="82"/>
      <c r="H4" s="3" t="str">
        <f>IFERROR(F5/#REF!,"")</f>
        <v/>
      </c>
    </row>
    <row r="5" spans="1:8" ht="21.65" customHeight="1" x14ac:dyDescent="0.35">
      <c r="A5" s="10" t="s">
        <v>59</v>
      </c>
      <c r="B5" s="43">
        <v>1</v>
      </c>
      <c r="C5" s="11">
        <v>3000</v>
      </c>
      <c r="D5" s="11" t="s">
        <v>8</v>
      </c>
      <c r="E5" s="11" t="s">
        <v>9</v>
      </c>
      <c r="F5" s="11">
        <v>3000</v>
      </c>
      <c r="G5" s="83"/>
      <c r="H5" s="3" t="str">
        <f>IFERROR(F6/#REF!,"")</f>
        <v/>
      </c>
    </row>
    <row r="6" spans="1:8" ht="21.65" customHeight="1" x14ac:dyDescent="0.35">
      <c r="A6" s="12" t="s">
        <v>10</v>
      </c>
      <c r="B6" s="44">
        <v>1</v>
      </c>
      <c r="C6" s="13">
        <v>770</v>
      </c>
      <c r="D6" s="13" t="s">
        <v>11</v>
      </c>
      <c r="E6" s="13" t="s">
        <v>12</v>
      </c>
      <c r="F6" s="13">
        <v>770</v>
      </c>
      <c r="G6" s="94">
        <f>SUM(F6:F9)</f>
        <v>41273</v>
      </c>
      <c r="H6" s="3" t="str">
        <f>IFERROR(F7/#REF!,"")</f>
        <v/>
      </c>
    </row>
    <row r="7" spans="1:8" ht="21.65" customHeight="1" x14ac:dyDescent="0.35">
      <c r="A7" s="12" t="s">
        <v>13</v>
      </c>
      <c r="B7" s="44">
        <v>1</v>
      </c>
      <c r="C7" s="13">
        <v>6495</v>
      </c>
      <c r="D7" s="13" t="s">
        <v>11</v>
      </c>
      <c r="E7" s="13" t="s">
        <v>14</v>
      </c>
      <c r="F7" s="13">
        <v>6495</v>
      </c>
      <c r="G7" s="95"/>
      <c r="H7" s="3" t="str">
        <f>IFERROR(F8/#REF!,"")</f>
        <v/>
      </c>
    </row>
    <row r="8" spans="1:8" ht="21.65" customHeight="1" x14ac:dyDescent="0.35">
      <c r="A8" s="12" t="s">
        <v>15</v>
      </c>
      <c r="B8" s="44">
        <v>1</v>
      </c>
      <c r="C8" s="13">
        <v>9364</v>
      </c>
      <c r="D8" s="13" t="s">
        <v>11</v>
      </c>
      <c r="E8" s="13" t="s">
        <v>16</v>
      </c>
      <c r="F8" s="13">
        <v>9364</v>
      </c>
      <c r="G8" s="95"/>
      <c r="H8" s="3" t="str">
        <f>IFERROR(F15/#REF!,"")</f>
        <v/>
      </c>
    </row>
    <row r="9" spans="1:8" ht="25" customHeight="1" x14ac:dyDescent="0.35">
      <c r="A9" s="12" t="s">
        <v>17</v>
      </c>
      <c r="B9" s="44">
        <v>3</v>
      </c>
      <c r="C9" s="13">
        <v>4620</v>
      </c>
      <c r="D9" s="13" t="s">
        <v>11</v>
      </c>
      <c r="E9" s="13" t="s">
        <v>9</v>
      </c>
      <c r="F9" s="13">
        <v>24644</v>
      </c>
      <c r="G9" s="96"/>
      <c r="H9" s="3"/>
    </row>
    <row r="10" spans="1:8" ht="21.65" customHeight="1" x14ac:dyDescent="0.35">
      <c r="A10" s="30" t="s">
        <v>18</v>
      </c>
      <c r="B10" s="45">
        <v>1</v>
      </c>
      <c r="C10" s="31">
        <v>0</v>
      </c>
      <c r="D10" s="31" t="s">
        <v>19</v>
      </c>
      <c r="E10" s="31" t="s">
        <v>61</v>
      </c>
      <c r="F10" s="31">
        <v>0</v>
      </c>
      <c r="G10" s="84">
        <f>SUM(F10:F13)</f>
        <v>6651</v>
      </c>
      <c r="H10" s="3" t="str">
        <f>IFERROR(F11/#REF!,"")</f>
        <v/>
      </c>
    </row>
    <row r="11" spans="1:8" ht="21.65" customHeight="1" x14ac:dyDescent="0.35">
      <c r="A11" s="14" t="s">
        <v>20</v>
      </c>
      <c r="B11" s="46">
        <v>1</v>
      </c>
      <c r="C11" s="15">
        <v>4592</v>
      </c>
      <c r="D11" s="15" t="s">
        <v>19</v>
      </c>
      <c r="E11" s="15" t="s">
        <v>21</v>
      </c>
      <c r="F11" s="15">
        <v>4592</v>
      </c>
      <c r="G11" s="85"/>
      <c r="H11" s="3" t="str">
        <f>IFERROR(F12/#REF!,"")</f>
        <v/>
      </c>
    </row>
    <row r="12" spans="1:8" ht="21.65" customHeight="1" x14ac:dyDescent="0.35">
      <c r="A12" s="14" t="s">
        <v>22</v>
      </c>
      <c r="B12" s="46">
        <v>1</v>
      </c>
      <c r="C12" s="15">
        <v>687</v>
      </c>
      <c r="D12" s="15" t="s">
        <v>19</v>
      </c>
      <c r="E12" s="15" t="s">
        <v>23</v>
      </c>
      <c r="F12" s="15">
        <v>687</v>
      </c>
      <c r="G12" s="85"/>
      <c r="H12" s="3" t="str">
        <f>IFERROR(F13/#REF!,"")</f>
        <v/>
      </c>
    </row>
    <row r="13" spans="1:8" ht="21.65" customHeight="1" x14ac:dyDescent="0.35">
      <c r="A13" s="14" t="s">
        <v>24</v>
      </c>
      <c r="B13" s="46">
        <v>1</v>
      </c>
      <c r="C13" s="15">
        <v>1372</v>
      </c>
      <c r="D13" s="15" t="s">
        <v>19</v>
      </c>
      <c r="E13" s="15" t="s">
        <v>25</v>
      </c>
      <c r="F13" s="15">
        <v>1372</v>
      </c>
      <c r="G13" s="86"/>
      <c r="H13" s="3" t="str">
        <f>IFERROR(#REF!/#REF!,"")</f>
        <v/>
      </c>
    </row>
    <row r="14" spans="1:8" ht="21.65" customHeight="1" x14ac:dyDescent="0.35">
      <c r="A14" s="16" t="s">
        <v>26</v>
      </c>
      <c r="B14" s="47">
        <v>1</v>
      </c>
      <c r="C14" s="17">
        <v>3000</v>
      </c>
      <c r="D14" s="17" t="s">
        <v>27</v>
      </c>
      <c r="E14" s="17" t="s">
        <v>28</v>
      </c>
      <c r="F14" s="17">
        <v>3000</v>
      </c>
      <c r="G14" s="97">
        <f>SUM(F14:F16)</f>
        <v>14159</v>
      </c>
      <c r="H14" s="3"/>
    </row>
    <row r="15" spans="1:8" ht="21.65" customHeight="1" x14ac:dyDescent="0.35">
      <c r="A15" s="16" t="s">
        <v>29</v>
      </c>
      <c r="B15" s="47">
        <v>1</v>
      </c>
      <c r="C15" s="17">
        <v>3554</v>
      </c>
      <c r="D15" s="17" t="s">
        <v>27</v>
      </c>
      <c r="E15" s="17" t="s">
        <v>16</v>
      </c>
      <c r="F15" s="17">
        <v>3554</v>
      </c>
      <c r="G15" s="98"/>
      <c r="H15" s="3" t="str">
        <f>IFERROR(#REF!/#REF!,"")</f>
        <v/>
      </c>
    </row>
    <row r="16" spans="1:8" ht="21.65" customHeight="1" x14ac:dyDescent="0.35">
      <c r="A16" s="16" t="s">
        <v>30</v>
      </c>
      <c r="B16" s="47">
        <v>1</v>
      </c>
      <c r="C16" s="17">
        <v>7605</v>
      </c>
      <c r="D16" s="17" t="s">
        <v>27</v>
      </c>
      <c r="E16" s="17" t="s">
        <v>31</v>
      </c>
      <c r="F16" s="17">
        <v>7605</v>
      </c>
      <c r="G16" s="99"/>
      <c r="H16" s="3" t="str">
        <f>IFERROR(F9/#REF!,"")</f>
        <v/>
      </c>
    </row>
    <row r="17" spans="1:8" ht="25" x14ac:dyDescent="0.35">
      <c r="A17" s="18" t="s">
        <v>32</v>
      </c>
      <c r="B17" s="48">
        <v>1</v>
      </c>
      <c r="C17" s="19">
        <v>13940</v>
      </c>
      <c r="D17" s="19" t="s">
        <v>33</v>
      </c>
      <c r="E17" s="19" t="s">
        <v>9</v>
      </c>
      <c r="F17" s="19">
        <v>13940</v>
      </c>
      <c r="G17" s="6">
        <f>SUM(F17)</f>
        <v>13940</v>
      </c>
      <c r="H17" s="3" t="str">
        <f>IFERROR(F19/#REF!,"")</f>
        <v/>
      </c>
    </row>
    <row r="18" spans="1:8" ht="25" x14ac:dyDescent="0.35">
      <c r="A18" s="20" t="s">
        <v>34</v>
      </c>
      <c r="B18" s="49">
        <v>1</v>
      </c>
      <c r="C18" s="24">
        <v>0</v>
      </c>
      <c r="D18" s="24" t="s">
        <v>35</v>
      </c>
      <c r="E18" s="24" t="s">
        <v>36</v>
      </c>
      <c r="F18" s="24">
        <v>0</v>
      </c>
      <c r="G18" s="7">
        <f>SUM(F18)</f>
        <v>0</v>
      </c>
      <c r="H18" s="3" t="str">
        <f>IFERROR(F17/#REF!,"")</f>
        <v/>
      </c>
    </row>
    <row r="19" spans="1:8" ht="21.5" x14ac:dyDescent="0.35">
      <c r="A19" s="21" t="s">
        <v>37</v>
      </c>
      <c r="B19" s="50">
        <v>2</v>
      </c>
      <c r="C19" s="22">
        <v>5900</v>
      </c>
      <c r="D19" s="22" t="s">
        <v>38</v>
      </c>
      <c r="E19" s="22" t="s">
        <v>9</v>
      </c>
      <c r="F19" s="22">
        <f>5900*2</f>
        <v>11800</v>
      </c>
      <c r="G19" s="91">
        <f>SUM(F19:F21)</f>
        <v>11800</v>
      </c>
      <c r="H19" s="3" t="str">
        <f>IFERROR(#REF!/#REF!,"")</f>
        <v/>
      </c>
    </row>
    <row r="20" spans="1:8" ht="21.5" x14ac:dyDescent="0.35">
      <c r="A20" s="21" t="s">
        <v>39</v>
      </c>
      <c r="B20" s="50">
        <v>1</v>
      </c>
      <c r="C20" s="22">
        <v>0</v>
      </c>
      <c r="D20" s="22" t="s">
        <v>38</v>
      </c>
      <c r="E20" s="22" t="s">
        <v>36</v>
      </c>
      <c r="F20" s="22">
        <v>0</v>
      </c>
      <c r="G20" s="92"/>
      <c r="H20" s="3" t="str">
        <f>IFERROR(F18/#REF!,"")</f>
        <v/>
      </c>
    </row>
    <row r="21" spans="1:8" ht="22" thickBot="1" x14ac:dyDescent="0.4">
      <c r="A21" s="23" t="s">
        <v>40</v>
      </c>
      <c r="B21" s="51">
        <v>1</v>
      </c>
      <c r="C21" s="52">
        <v>0</v>
      </c>
      <c r="D21" s="52" t="s">
        <v>38</v>
      </c>
      <c r="E21" s="22" t="s">
        <v>36</v>
      </c>
      <c r="F21" s="53">
        <v>0</v>
      </c>
      <c r="G21" s="93"/>
      <c r="H21" s="3" t="str">
        <f>IFERROR(F20/#REF!,"")</f>
        <v/>
      </c>
    </row>
    <row r="22" spans="1:8" ht="28" thickTop="1" thickBot="1" x14ac:dyDescent="0.4">
      <c r="A22" s="80"/>
      <c r="B22" s="80"/>
      <c r="C22" s="80"/>
      <c r="D22" s="80"/>
      <c r="E22" s="40" t="s">
        <v>41</v>
      </c>
      <c r="F22" s="87">
        <f>SUM(F2:F21)</f>
        <v>105823</v>
      </c>
      <c r="G22" s="88"/>
      <c r="H22" s="3" t="str">
        <f>IFERROR(F21/#REF!,"")</f>
        <v/>
      </c>
    </row>
    <row r="23" spans="1:8" ht="29.5" customHeight="1" thickBot="1" x14ac:dyDescent="0.4">
      <c r="E23" s="41" t="s">
        <v>42</v>
      </c>
      <c r="F23" s="89">
        <f>SUM(F22+10000)</f>
        <v>115823</v>
      </c>
      <c r="G23" s="90"/>
      <c r="H23" s="3" t="str">
        <f>IFERROR(F22/#REF!,"")</f>
        <v/>
      </c>
    </row>
    <row r="24" spans="1:8" ht="30" customHeight="1" thickTop="1" x14ac:dyDescent="0.35"/>
  </sheetData>
  <mergeCells count="7">
    <mergeCell ref="G2:G5"/>
    <mergeCell ref="G10:G13"/>
    <mergeCell ref="F22:G22"/>
    <mergeCell ref="F23:G23"/>
    <mergeCell ref="G19:G21"/>
    <mergeCell ref="G6:G9"/>
    <mergeCell ref="G14:G1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C0848-15FE-4B35-9718-D7389E37253A}">
  <dimension ref="A1:D32"/>
  <sheetViews>
    <sheetView zoomScale="110" zoomScaleNormal="110" workbookViewId="0">
      <selection activeCell="C65" sqref="C65"/>
    </sheetView>
  </sheetViews>
  <sheetFormatPr baseColWidth="10" defaultColWidth="9.1796875" defaultRowHeight="14.5" x14ac:dyDescent="0.35"/>
  <cols>
    <col min="1" max="1" width="64.26953125" customWidth="1"/>
    <col min="2" max="2" width="20.81640625" customWidth="1"/>
    <col min="3" max="3" width="38.81640625" bestFit="1" customWidth="1"/>
    <col min="4" max="4" width="27.7265625" bestFit="1" customWidth="1"/>
    <col min="5" max="5" width="27.54296875" customWidth="1"/>
  </cols>
  <sheetData>
    <row r="1" spans="1:4" ht="19" thickTop="1" thickBot="1" x14ac:dyDescent="0.4">
      <c r="A1" s="26" t="s">
        <v>0</v>
      </c>
      <c r="B1" s="27" t="s">
        <v>1</v>
      </c>
      <c r="C1" s="27" t="s">
        <v>2</v>
      </c>
      <c r="D1" s="62" t="s">
        <v>5</v>
      </c>
    </row>
    <row r="2" spans="1:4" ht="18" customHeight="1" x14ac:dyDescent="0.35">
      <c r="A2" s="28" t="s">
        <v>43</v>
      </c>
      <c r="B2" s="54">
        <v>1</v>
      </c>
      <c r="C2" s="55">
        <v>0</v>
      </c>
      <c r="D2" s="63">
        <v>0</v>
      </c>
    </row>
    <row r="3" spans="1:4" ht="18" customHeight="1" x14ac:dyDescent="0.35">
      <c r="A3" s="32" t="s">
        <v>44</v>
      </c>
      <c r="B3" s="56">
        <v>1</v>
      </c>
      <c r="C3" s="57">
        <v>19500</v>
      </c>
      <c r="D3" s="64">
        <v>19500</v>
      </c>
    </row>
    <row r="4" spans="1:4" ht="18" customHeight="1" x14ac:dyDescent="0.35">
      <c r="A4" s="29" t="s">
        <v>45</v>
      </c>
      <c r="B4" s="58">
        <v>1</v>
      </c>
      <c r="C4" s="59">
        <v>0</v>
      </c>
      <c r="D4" s="100">
        <f>SUM(C4:C8)</f>
        <v>2250</v>
      </c>
    </row>
    <row r="5" spans="1:4" ht="18" customHeight="1" x14ac:dyDescent="0.35">
      <c r="A5" s="29" t="s">
        <v>46</v>
      </c>
      <c r="B5" s="58">
        <v>1</v>
      </c>
      <c r="C5" s="59">
        <v>500</v>
      </c>
      <c r="D5" s="101"/>
    </row>
    <row r="6" spans="1:4" ht="18" customHeight="1" x14ac:dyDescent="0.35">
      <c r="A6" s="29" t="s">
        <v>47</v>
      </c>
      <c r="B6" s="58">
        <v>1</v>
      </c>
      <c r="C6" s="59">
        <v>1000</v>
      </c>
      <c r="D6" s="101"/>
    </row>
    <row r="7" spans="1:4" ht="18" customHeight="1" x14ac:dyDescent="0.35">
      <c r="A7" s="29" t="s">
        <v>48</v>
      </c>
      <c r="B7" s="58">
        <v>1</v>
      </c>
      <c r="C7" s="59">
        <v>250</v>
      </c>
      <c r="D7" s="101"/>
    </row>
    <row r="8" spans="1:4" ht="18" customHeight="1" x14ac:dyDescent="0.35">
      <c r="A8" s="33" t="s">
        <v>49</v>
      </c>
      <c r="B8" s="60">
        <v>2</v>
      </c>
      <c r="C8" s="61">
        <v>500</v>
      </c>
      <c r="D8" s="102"/>
    </row>
    <row r="9" spans="1:4" ht="18" customHeight="1" x14ac:dyDescent="0.35">
      <c r="A9" s="66" t="s">
        <v>50</v>
      </c>
      <c r="B9" s="67">
        <v>1</v>
      </c>
      <c r="C9" s="68">
        <v>0</v>
      </c>
      <c r="D9" s="69">
        <v>0</v>
      </c>
    </row>
    <row r="10" spans="1:4" ht="18" customHeight="1" x14ac:dyDescent="0.35">
      <c r="A10" s="72" t="s">
        <v>51</v>
      </c>
      <c r="B10" s="73">
        <v>1</v>
      </c>
      <c r="C10" s="74">
        <v>0</v>
      </c>
      <c r="D10" s="75">
        <v>0</v>
      </c>
    </row>
    <row r="11" spans="1:4" ht="18" customHeight="1" x14ac:dyDescent="0.35">
      <c r="A11" s="76" t="s">
        <v>52</v>
      </c>
      <c r="B11" s="77">
        <v>1</v>
      </c>
      <c r="C11" s="78">
        <v>0</v>
      </c>
      <c r="D11" s="79">
        <v>0</v>
      </c>
    </row>
    <row r="12" spans="1:4" ht="18" customHeight="1" x14ac:dyDescent="0.35">
      <c r="C12" s="70" t="s">
        <v>53</v>
      </c>
      <c r="D12" s="71">
        <f>SUM(D2:D9)</f>
        <v>21750</v>
      </c>
    </row>
    <row r="13" spans="1:4" ht="18" customHeight="1" x14ac:dyDescent="0.35"/>
    <row r="14" spans="1:4" ht="18" customHeight="1" x14ac:dyDescent="0.35"/>
    <row r="15" spans="1:4" ht="18" customHeight="1" x14ac:dyDescent="0.35"/>
    <row r="16" spans="1:4" ht="18" customHeight="1" x14ac:dyDescent="0.35"/>
    <row r="17" ht="18" customHeight="1" x14ac:dyDescent="0.35"/>
    <row r="18" ht="18" customHeight="1" x14ac:dyDescent="0.35"/>
    <row r="19" ht="18" customHeight="1" x14ac:dyDescent="0.35"/>
    <row r="20" ht="18" customHeight="1" x14ac:dyDescent="0.35"/>
    <row r="21" ht="18" customHeight="1" x14ac:dyDescent="0.35"/>
    <row r="22" ht="18" customHeight="1" x14ac:dyDescent="0.35"/>
    <row r="23" ht="18" customHeight="1" x14ac:dyDescent="0.35"/>
    <row r="24" ht="18" customHeight="1" x14ac:dyDescent="0.35"/>
    <row r="25" ht="18" customHeight="1" x14ac:dyDescent="0.35"/>
    <row r="26" ht="18" customHeight="1" x14ac:dyDescent="0.35"/>
    <row r="27" ht="18" customHeight="1" x14ac:dyDescent="0.35"/>
    <row r="28" ht="22.5" customHeight="1" x14ac:dyDescent="0.35"/>
    <row r="29" ht="22.5" customHeight="1" x14ac:dyDescent="0.35"/>
    <row r="30" ht="22.5" customHeight="1" x14ac:dyDescent="0.35"/>
    <row r="31" ht="22.5" customHeight="1" x14ac:dyDescent="0.35"/>
    <row r="32" ht="22.5" customHeight="1" x14ac:dyDescent="0.35"/>
  </sheetData>
  <mergeCells count="1">
    <mergeCell ref="D4:D8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DE5610-7587-4274-8EAB-FC7C8EC5D885}">
  <dimension ref="A1:C4"/>
  <sheetViews>
    <sheetView workbookViewId="0">
      <selection activeCell="B9" sqref="B9"/>
    </sheetView>
  </sheetViews>
  <sheetFormatPr baseColWidth="10" defaultColWidth="9.1796875" defaultRowHeight="14.5" x14ac:dyDescent="0.35"/>
  <cols>
    <col min="1" max="1" width="37" customWidth="1"/>
    <col min="2" max="2" width="28.453125" customWidth="1"/>
    <col min="3" max="3" width="24.54296875" customWidth="1"/>
  </cols>
  <sheetData>
    <row r="1" spans="1:3" ht="19" thickTop="1" thickBot="1" x14ac:dyDescent="0.4">
      <c r="A1" s="34" t="s">
        <v>54</v>
      </c>
      <c r="B1" s="35" t="s">
        <v>5</v>
      </c>
      <c r="C1" s="36" t="s">
        <v>55</v>
      </c>
    </row>
    <row r="2" spans="1:3" ht="18" x14ac:dyDescent="0.35">
      <c r="A2" s="37" t="s">
        <v>56</v>
      </c>
      <c r="B2" s="65">
        <v>105823</v>
      </c>
      <c r="C2" s="103">
        <f>SUM(B2:B3)</f>
        <v>127573</v>
      </c>
    </row>
    <row r="3" spans="1:3" ht="18.5" thickBot="1" x14ac:dyDescent="0.4">
      <c r="A3" s="38" t="s">
        <v>57</v>
      </c>
      <c r="B3" s="39">
        <v>21750</v>
      </c>
      <c r="C3" s="104"/>
    </row>
    <row r="4" spans="1:3" ht="15" thickTop="1" x14ac:dyDescent="0.35"/>
  </sheetData>
  <mergeCells count="1">
    <mergeCell ref="C2:C3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89c514a-2357-41c6-89b4-5885922c407b" xsi:nil="true"/>
    <lcf76f155ced4ddcb4097134ff3c332f xmlns="9d293c90-4c3a-460f-b1cb-5ad36f8857cc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00B1D3810D55949BA907022132860AB" ma:contentTypeVersion="11" ma:contentTypeDescription="Crear nuevo documento." ma:contentTypeScope="" ma:versionID="0f37be0d08b455c0484c9007cde0ad3c">
  <xsd:schema xmlns:xsd="http://www.w3.org/2001/XMLSchema" xmlns:xs="http://www.w3.org/2001/XMLSchema" xmlns:p="http://schemas.microsoft.com/office/2006/metadata/properties" xmlns:ns2="9d293c90-4c3a-460f-b1cb-5ad36f8857cc" xmlns:ns3="d89c514a-2357-41c6-89b4-5885922c407b" targetNamespace="http://schemas.microsoft.com/office/2006/metadata/properties" ma:root="true" ma:fieldsID="f93ce9f0a6f0380c99312a15f8bef35d" ns2:_="" ns3:_="">
    <xsd:import namespace="9d293c90-4c3a-460f-b1cb-5ad36f8857cc"/>
    <xsd:import namespace="d89c514a-2357-41c6-89b4-5885922c407b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d293c90-4c3a-460f-b1cb-5ad36f8857cc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Etiquetas de imagen" ma:readOnly="false" ma:fieldId="{5cf76f15-5ced-4ddc-b409-7134ff3c332f}" ma:taxonomyMulti="true" ma:sspId="919cadc8-cae5-47e9-857a-1ecb0bc593c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9c514a-2357-41c6-89b4-5885922c407b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9027fa3d-bf36-49b4-97d5-535d4b6cb132}" ma:internalName="TaxCatchAll" ma:showField="CatchAllData" ma:web="d89c514a-2357-41c6-89b4-5885922c407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CC27D53-B521-4543-8B54-42248E4CD5E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7A216F2-001D-4A18-9D03-35CD98E04C57}">
  <ds:schemaRefs>
    <ds:schemaRef ds:uri="http://schemas.microsoft.com/office/2006/metadata/properties"/>
    <ds:schemaRef ds:uri="http://schemas.microsoft.com/office/infopath/2007/PartnerControls"/>
    <ds:schemaRef ds:uri="d89c514a-2357-41c6-89b4-5885922c407b"/>
    <ds:schemaRef ds:uri="9d293c90-4c3a-460f-b1cb-5ad36f8857cc"/>
  </ds:schemaRefs>
</ds:datastoreItem>
</file>

<file path=customXml/itemProps3.xml><?xml version="1.0" encoding="utf-8"?>
<ds:datastoreItem xmlns:ds="http://schemas.openxmlformats.org/officeDocument/2006/customXml" ds:itemID="{E22D637F-C94D-47EA-B545-17FDE37B7A2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d293c90-4c3a-460f-b1cb-5ad36f8857cc"/>
    <ds:schemaRef ds:uri="d89c514a-2357-41c6-89b4-5885922c407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Precios Componentes</vt:lpstr>
      <vt:lpstr>Precios Materiales No Hardware</vt:lpstr>
      <vt:lpstr>Precios Total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Lab 104 - 09</dc:creator>
  <cp:keywords/>
  <dc:description/>
  <cp:lastModifiedBy>Juan Ignacio Manfredo</cp:lastModifiedBy>
  <cp:revision/>
  <dcterms:created xsi:type="dcterms:W3CDTF">2025-09-17T02:12:56Z</dcterms:created>
  <dcterms:modified xsi:type="dcterms:W3CDTF">2025-10-30T22:43:38Z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0x010100E00B1D3810D55949BA907022132860AB</vt:lpwstr>
  </property>
  <property fmtid="{D5CDD505-2E9C-101B-9397-08002B2CF9AE}" pid="3" name="MediaServiceImageTags">
    <vt:lpwstr/>
  </property>
</Properties>
</file>