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d228de41100acb/Escritorio/Proyecto Final - Recoleccion y Reciclaje/Documentación/"/>
    </mc:Choice>
  </mc:AlternateContent>
  <xr:revisionPtr revIDLastSave="44" documentId="13_ncr:1_{2D64BBE5-DCA9-4EF0-A956-24683683398D}" xr6:coauthVersionLast="47" xr6:coauthVersionMax="47" xr10:uidLastSave="{3A3DF388-9103-4FDC-A5AD-2CDC76E3042C}"/>
  <bookViews>
    <workbookView xWindow="-110" yWindow="-110" windowWidth="19420" windowHeight="10300" firstSheet="2" xr2:uid="{00000000-000D-0000-FFFF-FFFF00000000}"/>
  </bookViews>
  <sheets>
    <sheet name="Precios Componentes" sheetId="1" r:id="rId1"/>
    <sheet name="Precios Materiales No Hardware" sheetId="2" r:id="rId2"/>
    <sheet name="Precios Tota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14" i="1"/>
  <c r="G9" i="1"/>
  <c r="D4" i="2"/>
  <c r="D12" i="2" s="1"/>
  <c r="C2" i="3"/>
  <c r="G19" i="1"/>
  <c r="G18" i="1"/>
  <c r="G17" i="1"/>
  <c r="G20" i="1"/>
  <c r="G5" i="1"/>
  <c r="G2" i="1"/>
  <c r="F23" i="1"/>
  <c r="F24" i="1" s="1"/>
  <c r="H22" i="1"/>
  <c r="H21" i="1"/>
  <c r="H20" i="1"/>
  <c r="H19" i="1"/>
  <c r="H18" i="1"/>
  <c r="H17" i="1"/>
  <c r="H16" i="1"/>
  <c r="H15" i="1"/>
  <c r="H13" i="1"/>
  <c r="H12" i="1"/>
  <c r="H11" i="1"/>
  <c r="H10" i="1"/>
  <c r="H8" i="1"/>
  <c r="H7" i="1"/>
  <c r="H6" i="1"/>
  <c r="H5" i="1"/>
  <c r="H4" i="1"/>
  <c r="H3" i="1"/>
  <c r="H2" i="1"/>
  <c r="H23" i="1" l="1"/>
</calcChain>
</file>

<file path=xl/sharedStrings.xml><?xml version="1.0" encoding="utf-8"?>
<sst xmlns="http://schemas.openxmlformats.org/spreadsheetml/2006/main" count="92" uniqueCount="65">
  <si>
    <t>MATERIALES</t>
  </si>
  <si>
    <t>CANTIDAD</t>
  </si>
  <si>
    <t>PRECIO UNITARIO AR$</t>
  </si>
  <si>
    <t>CATEGORÍA</t>
  </si>
  <si>
    <t>OBSERVACIONES</t>
  </si>
  <si>
    <t>SUBTOTAL AR$</t>
  </si>
  <si>
    <t>TOTAL POR CATEGOÍA AR$</t>
  </si>
  <si>
    <t>Pack 40 Cables Macho–Hembra 20cm</t>
  </si>
  <si>
    <t>Cables</t>
  </si>
  <si>
    <t>-</t>
  </si>
  <si>
    <t>Pack 30 Cables Macho–Macho 10cm</t>
  </si>
  <si>
    <t>Pack 30 Cables Hembra–Hembra 20cm</t>
  </si>
  <si>
    <t>Módulo IR Obstáculos (infrarrojo)</t>
  </si>
  <si>
    <t>Sensores</t>
  </si>
  <si>
    <t>Salida digital</t>
  </si>
  <si>
    <t>Sensor Inductivo NPN LJ12A3-4-Z/BX (6–36V)</t>
  </si>
  <si>
    <t>12V + adaptación</t>
  </si>
  <si>
    <t>SHT31 (Temp/Hum) I2C</t>
  </si>
  <si>
    <t>I2C</t>
  </si>
  <si>
    <t>Celda 5 kg + HX711 (x3)</t>
  </si>
  <si>
    <t>Motor paso a paso 9V/12V</t>
  </si>
  <si>
    <t>Actuadores</t>
  </si>
  <si>
    <t>Servo SG92R Micro 9g 2.5kg 0.1s</t>
  </si>
  <si>
    <t>No se utilizará todo</t>
  </si>
  <si>
    <t>Buzzer activo 5V</t>
  </si>
  <si>
    <t>Con NPN + diodo</t>
  </si>
  <si>
    <t>NeoPixel Stick 8x WS2812</t>
  </si>
  <si>
    <t>Level shifting a 5 V con HCT14</t>
  </si>
  <si>
    <t>LED RGB 3 colores (emisores)</t>
  </si>
  <si>
    <t>Con resistencias</t>
  </si>
  <si>
    <t>Driver ULN2003</t>
  </si>
  <si>
    <t>Módulos</t>
  </si>
  <si>
    <t>Motor paso a paso</t>
  </si>
  <si>
    <t>RTC DS3231 + EEPROM 24C32</t>
  </si>
  <si>
    <t>PCA9685 16ch PWM I2C</t>
  </si>
  <si>
    <t>Servos/LEDs</t>
  </si>
  <si>
    <t>ESP32 NodeMCU WROOM-32 USB-C</t>
  </si>
  <si>
    <t>Control</t>
  </si>
  <si>
    <t>SN74HCT14N – Hex Schmitt Inverter (level shifter)</t>
  </si>
  <si>
    <t>Interfaces</t>
  </si>
  <si>
    <t>Usar 2 inversores; Vcc=5 V; R 220–330 Ω serie</t>
  </si>
  <si>
    <t>Fuente 5V 3A + Fuente reguladora</t>
  </si>
  <si>
    <t>Alimentación</t>
  </si>
  <si>
    <t>Brindado por pañol</t>
  </si>
  <si>
    <t>Protoboard</t>
  </si>
  <si>
    <t>Misceláneo</t>
  </si>
  <si>
    <t>Kit resistencias/capacitores</t>
  </si>
  <si>
    <t>Transistores NPN + diodos</t>
  </si>
  <si>
    <t>TOTAL:</t>
  </si>
  <si>
    <t>TOTAL (con envio):</t>
  </si>
  <si>
    <t>Tabla de Madera 50x50cm</t>
  </si>
  <si>
    <t>Caja de Exterior</t>
  </si>
  <si>
    <t xml:space="preserve">Caño PVC de 10 cm (1m) </t>
  </si>
  <si>
    <t>Caño PVC de 1/2 pulgadas (10cm)</t>
  </si>
  <si>
    <t>Caño PVC de 1/2 pulgada (40cm)</t>
  </si>
  <si>
    <t>Codo a 90º PVC de 1/2 pulgada</t>
  </si>
  <si>
    <t>Tapas ciegas para caño PVC de 1/2 pulgada</t>
  </si>
  <si>
    <t>Correa de impresora de 50cm + Polea + Agarre</t>
  </si>
  <si>
    <t>Kit tornillos, tuercas, arandelas, etc.</t>
  </si>
  <si>
    <t>Base acrílica transparente (1,46m x 13cm)</t>
  </si>
  <si>
    <t xml:space="preserve">TOTAL: </t>
  </si>
  <si>
    <t xml:space="preserve"> </t>
  </si>
  <si>
    <t>TOTAL AR$</t>
  </si>
  <si>
    <t>Componentes del Hardware</t>
  </si>
  <si>
    <t>Materiales No Electrónicos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</si>
</sst>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&quot;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rgb="FF04161A"/>
      <name val="Arial Narrow"/>
      <family val="2"/>
    </font>
    <font>
      <b/>
      <i/>
      <sz val="20"/>
      <color theme="1"/>
      <name val="Arial Narrow"/>
      <family val="2"/>
    </font>
    <font>
      <b/>
      <i/>
      <sz val="20"/>
      <color rgb="FF04161A"/>
      <name val="Arial Narrow"/>
      <family val="2"/>
    </font>
    <font>
      <b/>
      <sz val="17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7"/>
      <name val="Arial Narrow"/>
      <family val="2"/>
    </font>
    <font>
      <b/>
      <sz val="14"/>
      <color theme="1"/>
      <name val="Arial Narrow"/>
      <family val="2"/>
    </font>
    <font>
      <b/>
      <i/>
      <sz val="22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rgb="FF000000"/>
      </right>
      <top style="thick">
        <color auto="1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thick">
        <color auto="1"/>
      </bottom>
      <diagonal/>
    </border>
    <border>
      <left/>
      <right style="thick">
        <color rgb="FF000000"/>
      </right>
      <top style="medium">
        <color rgb="FF000000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auto="1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165" fontId="4" fillId="10" borderId="11" xfId="1" applyNumberFormat="1" applyFont="1" applyFill="1" applyBorder="1" applyAlignment="1">
      <alignment horizontal="center" vertical="center"/>
    </xf>
    <xf numFmtId="165" fontId="4" fillId="8" borderId="11" xfId="1" applyNumberFormat="1" applyFont="1" applyFill="1" applyBorder="1" applyAlignment="1">
      <alignment horizontal="center" vertical="center"/>
    </xf>
    <xf numFmtId="165" fontId="4" fillId="7" borderId="11" xfId="1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65" fontId="6" fillId="4" borderId="5" xfId="1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65" fontId="6" fillId="4" borderId="7" xfId="1" applyNumberFormat="1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165" fontId="6" fillId="9" borderId="7" xfId="1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5" fontId="6" fillId="6" borderId="7" xfId="1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165" fontId="6" fillId="5" borderId="7" xfId="1" applyNumberFormat="1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165" fontId="6" fillId="10" borderId="7" xfId="1" applyNumberFormat="1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165" fontId="6" fillId="8" borderId="7" xfId="1" applyNumberFormat="1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165" fontId="6" fillId="11" borderId="7" xfId="1" applyNumberFormat="1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165" fontId="6" fillId="7" borderId="7" xfId="1" applyNumberFormat="1" applyFont="1" applyFill="1" applyBorder="1" applyAlignment="1">
      <alignment horizontal="center" vertical="center"/>
    </xf>
    <xf numFmtId="0" fontId="5" fillId="12" borderId="16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165" fontId="9" fillId="6" borderId="7" xfId="1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2" borderId="2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165" fontId="10" fillId="7" borderId="13" xfId="1" applyNumberFormat="1" applyFont="1" applyFill="1" applyBorder="1" applyAlignment="1">
      <alignment horizontal="center" vertical="center"/>
    </xf>
    <xf numFmtId="165" fontId="11" fillId="3" borderId="14" xfId="0" applyNumberFormat="1" applyFont="1" applyFill="1" applyBorder="1" applyAlignment="1">
      <alignment horizontal="center" vertical="center"/>
    </xf>
    <xf numFmtId="165" fontId="11" fillId="3" borderId="1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165" fontId="6" fillId="11" borderId="13" xfId="1" applyNumberFormat="1" applyFont="1" applyFill="1" applyBorder="1" applyAlignment="1">
      <alignment horizontal="center" vertical="center"/>
    </xf>
    <xf numFmtId="165" fontId="6" fillId="11" borderId="18" xfId="1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165" fontId="8" fillId="5" borderId="7" xfId="1" applyNumberFormat="1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165" fontId="8" fillId="7" borderId="7" xfId="1" applyNumberFormat="1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165" fontId="8" fillId="7" borderId="18" xfId="1" applyNumberFormat="1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165" fontId="8" fillId="4" borderId="26" xfId="1" applyNumberFormat="1" applyFont="1" applyFill="1" applyBorder="1" applyAlignment="1">
      <alignment horizontal="center" vertical="center"/>
    </xf>
    <xf numFmtId="165" fontId="8" fillId="5" borderId="11" xfId="1" applyNumberFormat="1" applyFont="1" applyFill="1" applyBorder="1" applyAlignment="1">
      <alignment horizontal="center" vertical="center"/>
    </xf>
    <xf numFmtId="165" fontId="10" fillId="7" borderId="0" xfId="1" applyNumberFormat="1" applyFont="1" applyFill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165" fontId="8" fillId="8" borderId="18" xfId="1" applyNumberFormat="1" applyFont="1" applyFill="1" applyBorder="1" applyAlignment="1">
      <alignment horizontal="center" vertical="center"/>
    </xf>
    <xf numFmtId="165" fontId="8" fillId="8" borderId="10" xfId="1" applyNumberFormat="1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165" fontId="7" fillId="12" borderId="27" xfId="0" applyNumberFormat="1" applyFont="1" applyFill="1" applyBorder="1" applyAlignment="1">
      <alignment horizontal="center" vertical="center"/>
    </xf>
    <xf numFmtId="165" fontId="11" fillId="3" borderId="19" xfId="1" applyNumberFormat="1" applyFont="1" applyFill="1" applyBorder="1" applyAlignment="1">
      <alignment horizontal="center" vertical="center"/>
    </xf>
    <xf numFmtId="165" fontId="11" fillId="3" borderId="17" xfId="1" applyNumberFormat="1" applyFont="1" applyFill="1" applyBorder="1" applyAlignment="1">
      <alignment horizontal="center" vertical="center"/>
    </xf>
    <xf numFmtId="165" fontId="11" fillId="3" borderId="20" xfId="0" applyNumberFormat="1" applyFont="1" applyFill="1" applyBorder="1" applyAlignment="1">
      <alignment horizontal="center" vertical="center"/>
    </xf>
    <xf numFmtId="165" fontId="11" fillId="3" borderId="21" xfId="0" applyNumberFormat="1" applyFont="1" applyFill="1" applyBorder="1" applyAlignment="1">
      <alignment horizontal="center" vertical="center"/>
    </xf>
    <xf numFmtId="165" fontId="4" fillId="4" borderId="8" xfId="1" applyNumberFormat="1" applyFont="1" applyFill="1" applyBorder="1" applyAlignment="1">
      <alignment horizontal="center" vertical="center"/>
    </xf>
    <xf numFmtId="165" fontId="4" fillId="4" borderId="9" xfId="1" applyNumberFormat="1" applyFont="1" applyFill="1" applyBorder="1" applyAlignment="1">
      <alignment horizontal="center" vertical="center"/>
    </xf>
    <xf numFmtId="165" fontId="4" fillId="11" borderId="10" xfId="1" applyNumberFormat="1" applyFont="1" applyFill="1" applyBorder="1" applyAlignment="1">
      <alignment horizontal="center" vertical="center"/>
    </xf>
    <xf numFmtId="165" fontId="4" fillId="11" borderId="8" xfId="1" applyNumberFormat="1" applyFont="1" applyFill="1" applyBorder="1" applyAlignment="1">
      <alignment horizontal="center" vertical="center"/>
    </xf>
    <xf numFmtId="165" fontId="4" fillId="11" borderId="23" xfId="1" applyNumberFormat="1" applyFont="1" applyFill="1" applyBorder="1" applyAlignment="1">
      <alignment horizontal="center" vertical="center"/>
    </xf>
    <xf numFmtId="165" fontId="4" fillId="6" borderId="10" xfId="1" applyNumberFormat="1" applyFont="1" applyFill="1" applyBorder="1" applyAlignment="1">
      <alignment horizontal="center" vertical="center"/>
    </xf>
    <xf numFmtId="165" fontId="4" fillId="6" borderId="8" xfId="1" applyNumberFormat="1" applyFont="1" applyFill="1" applyBorder="1" applyAlignment="1">
      <alignment horizontal="center" vertical="center"/>
    </xf>
    <xf numFmtId="165" fontId="4" fillId="6" borderId="9" xfId="1" applyNumberFormat="1" applyFont="1" applyFill="1" applyBorder="1" applyAlignment="1">
      <alignment horizontal="center" vertical="center"/>
    </xf>
    <xf numFmtId="165" fontId="4" fillId="5" borderId="10" xfId="1" applyNumberFormat="1" applyFont="1" applyFill="1" applyBorder="1" applyAlignment="1">
      <alignment horizontal="center" vertical="center"/>
    </xf>
    <xf numFmtId="165" fontId="4" fillId="5" borderId="8" xfId="1" applyNumberFormat="1" applyFont="1" applyFill="1" applyBorder="1" applyAlignment="1">
      <alignment horizontal="center" vertical="center"/>
    </xf>
    <xf numFmtId="165" fontId="4" fillId="5" borderId="9" xfId="1" applyNumberFormat="1" applyFont="1" applyFill="1" applyBorder="1" applyAlignment="1">
      <alignment horizontal="center" vertical="center"/>
    </xf>
    <xf numFmtId="165" fontId="4" fillId="9" borderId="10" xfId="1" applyNumberFormat="1" applyFont="1" applyFill="1" applyBorder="1" applyAlignment="1">
      <alignment horizontal="center" vertical="center"/>
    </xf>
    <xf numFmtId="165" fontId="4" fillId="9" borderId="8" xfId="1" applyNumberFormat="1" applyFont="1" applyFill="1" applyBorder="1" applyAlignment="1">
      <alignment horizontal="center" vertical="center"/>
    </xf>
    <xf numFmtId="165" fontId="4" fillId="9" borderId="9" xfId="1" applyNumberFormat="1" applyFont="1" applyFill="1" applyBorder="1" applyAlignment="1">
      <alignment horizontal="center" vertical="center"/>
    </xf>
    <xf numFmtId="165" fontId="8" fillId="7" borderId="10" xfId="1" applyNumberFormat="1" applyFont="1" applyFill="1" applyBorder="1" applyAlignment="1">
      <alignment horizontal="center" vertical="center"/>
    </xf>
    <xf numFmtId="165" fontId="8" fillId="7" borderId="8" xfId="1" applyNumberFormat="1" applyFont="1" applyFill="1" applyBorder="1" applyAlignment="1">
      <alignment horizontal="center" vertical="center"/>
    </xf>
    <xf numFmtId="165" fontId="8" fillId="7" borderId="9" xfId="1" applyNumberFormat="1" applyFont="1" applyFill="1" applyBorder="1" applyAlignment="1">
      <alignment horizontal="center" vertical="center"/>
    </xf>
    <xf numFmtId="165" fontId="10" fillId="7" borderId="9" xfId="0" applyNumberFormat="1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165" fontId="8" fillId="6" borderId="18" xfId="1" applyNumberFormat="1" applyFont="1" applyFill="1" applyBorder="1" applyAlignment="1">
      <alignment horizontal="center" vertical="center"/>
    </xf>
    <xf numFmtId="165" fontId="8" fillId="6" borderId="10" xfId="1" applyNumberFormat="1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165" fontId="8" fillId="9" borderId="31" xfId="1" applyNumberFormat="1" applyFont="1" applyFill="1" applyBorder="1" applyAlignment="1">
      <alignment horizontal="center" vertical="center"/>
    </xf>
    <xf numFmtId="165" fontId="8" fillId="9" borderId="32" xfId="1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50" zoomScaleNormal="50" workbookViewId="0">
      <selection activeCell="F23" sqref="F23:G23"/>
    </sheetView>
  </sheetViews>
  <sheetFormatPr defaultColWidth="9.140625" defaultRowHeight="14.45"/>
  <cols>
    <col min="1" max="1" width="64.5703125" style="2" customWidth="1"/>
    <col min="2" max="2" width="21.140625" style="2" customWidth="1"/>
    <col min="3" max="3" width="37.7109375" style="2" customWidth="1"/>
    <col min="4" max="4" width="29.28515625" style="2" customWidth="1"/>
    <col min="5" max="5" width="60.5703125" style="2" customWidth="1"/>
    <col min="6" max="6" width="28.140625" style="2" customWidth="1"/>
    <col min="7" max="7" width="45.140625" style="2" customWidth="1"/>
    <col min="8" max="8" width="21.140625" style="2" customWidth="1"/>
    <col min="9" max="16384" width="9.140625" style="2"/>
  </cols>
  <sheetData>
    <row r="1" spans="1:8" ht="24.9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9" t="s">
        <v>6</v>
      </c>
      <c r="H1" s="1"/>
    </row>
    <row r="2" spans="1:8" ht="21.6">
      <c r="A2" s="10" t="s">
        <v>7</v>
      </c>
      <c r="B2" s="46">
        <v>1</v>
      </c>
      <c r="C2" s="11">
        <v>1670</v>
      </c>
      <c r="D2" s="11" t="s">
        <v>8</v>
      </c>
      <c r="E2" s="11" t="s">
        <v>9</v>
      </c>
      <c r="F2" s="11">
        <v>1670</v>
      </c>
      <c r="G2" s="81">
        <f>SUM(F2:F4)</f>
        <v>4923</v>
      </c>
      <c r="H2" s="3" t="str">
        <f>IFERROR(F2/#REF!,"")</f>
        <v/>
      </c>
    </row>
    <row r="3" spans="1:8" ht="21.6">
      <c r="A3" s="12" t="s">
        <v>10</v>
      </c>
      <c r="B3" s="47">
        <v>1</v>
      </c>
      <c r="C3" s="13">
        <v>1583</v>
      </c>
      <c r="D3" s="13" t="s">
        <v>8</v>
      </c>
      <c r="E3" s="13" t="s">
        <v>9</v>
      </c>
      <c r="F3" s="13">
        <v>1583</v>
      </c>
      <c r="G3" s="81"/>
      <c r="H3" s="3" t="str">
        <f>IFERROR(F3/#REF!,"")</f>
        <v/>
      </c>
    </row>
    <row r="4" spans="1:8" ht="21.6">
      <c r="A4" s="12" t="s">
        <v>11</v>
      </c>
      <c r="B4" s="47">
        <v>1</v>
      </c>
      <c r="C4" s="13">
        <v>1670</v>
      </c>
      <c r="D4" s="13" t="s">
        <v>8</v>
      </c>
      <c r="E4" s="13" t="s">
        <v>9</v>
      </c>
      <c r="F4" s="13">
        <v>1670</v>
      </c>
      <c r="G4" s="82"/>
      <c r="H4" s="3" t="str">
        <f>IFERROR(F4/#REF!,"")</f>
        <v/>
      </c>
    </row>
    <row r="5" spans="1:8" ht="21.6" customHeight="1">
      <c r="A5" s="14" t="s">
        <v>12</v>
      </c>
      <c r="B5" s="48">
        <v>1</v>
      </c>
      <c r="C5" s="15">
        <v>770</v>
      </c>
      <c r="D5" s="15" t="s">
        <v>13</v>
      </c>
      <c r="E5" s="15" t="s">
        <v>14</v>
      </c>
      <c r="F5" s="15">
        <v>770</v>
      </c>
      <c r="G5" s="92">
        <f>SUM(F5:F8)</f>
        <v>41273</v>
      </c>
      <c r="H5" s="3" t="str">
        <f>IFERROR(F5/#REF!,"")</f>
        <v/>
      </c>
    </row>
    <row r="6" spans="1:8" ht="21.6" customHeight="1">
      <c r="A6" s="14" t="s">
        <v>15</v>
      </c>
      <c r="B6" s="48">
        <v>1</v>
      </c>
      <c r="C6" s="15">
        <v>6495</v>
      </c>
      <c r="D6" s="15" t="s">
        <v>13</v>
      </c>
      <c r="E6" s="15" t="s">
        <v>16</v>
      </c>
      <c r="F6" s="15">
        <v>6495</v>
      </c>
      <c r="G6" s="93"/>
      <c r="H6" s="3" t="str">
        <f>IFERROR(F6/#REF!,"")</f>
        <v/>
      </c>
    </row>
    <row r="7" spans="1:8" ht="21.6" customHeight="1">
      <c r="A7" s="14" t="s">
        <v>17</v>
      </c>
      <c r="B7" s="48">
        <v>1</v>
      </c>
      <c r="C7" s="15">
        <v>9364</v>
      </c>
      <c r="D7" s="15" t="s">
        <v>13</v>
      </c>
      <c r="E7" s="15" t="s">
        <v>18</v>
      </c>
      <c r="F7" s="15">
        <v>9364</v>
      </c>
      <c r="G7" s="93"/>
      <c r="H7" s="3" t="str">
        <f>IFERROR(F7/#REF!,"")</f>
        <v/>
      </c>
    </row>
    <row r="8" spans="1:8" ht="21.6" customHeight="1">
      <c r="A8" s="14" t="s">
        <v>19</v>
      </c>
      <c r="B8" s="48">
        <v>3</v>
      </c>
      <c r="C8" s="15">
        <v>4620</v>
      </c>
      <c r="D8" s="15" t="s">
        <v>13</v>
      </c>
      <c r="E8" s="15" t="s">
        <v>9</v>
      </c>
      <c r="F8" s="15">
        <v>24644</v>
      </c>
      <c r="G8" s="94"/>
      <c r="H8" s="3" t="str">
        <f>IFERROR(F15/#REF!,"")</f>
        <v/>
      </c>
    </row>
    <row r="9" spans="1:8" ht="24.95" customHeight="1">
      <c r="A9" s="34" t="s">
        <v>20</v>
      </c>
      <c r="B9" s="49">
        <v>1</v>
      </c>
      <c r="C9" s="35">
        <v>6161</v>
      </c>
      <c r="D9" s="35" t="s">
        <v>21</v>
      </c>
      <c r="E9" s="35" t="s">
        <v>9</v>
      </c>
      <c r="F9" s="35">
        <f>6161*3</f>
        <v>18483</v>
      </c>
      <c r="G9" s="86">
        <f>SUM(F9:F13)</f>
        <v>32074</v>
      </c>
      <c r="H9" s="3"/>
    </row>
    <row r="10" spans="1:8" ht="21.6" customHeight="1">
      <c r="A10" s="16" t="s">
        <v>22</v>
      </c>
      <c r="B10" s="50">
        <v>2</v>
      </c>
      <c r="C10" s="17">
        <v>4592</v>
      </c>
      <c r="D10" s="17" t="s">
        <v>21</v>
      </c>
      <c r="E10" s="17" t="s">
        <v>23</v>
      </c>
      <c r="F10" s="17">
        <v>9184</v>
      </c>
      <c r="G10" s="87"/>
      <c r="H10" s="3" t="str">
        <f>IFERROR(F10/#REF!,"")</f>
        <v/>
      </c>
    </row>
    <row r="11" spans="1:8" ht="21.6" customHeight="1">
      <c r="A11" s="16" t="s">
        <v>24</v>
      </c>
      <c r="B11" s="50">
        <v>1</v>
      </c>
      <c r="C11" s="17">
        <v>687</v>
      </c>
      <c r="D11" s="17" t="s">
        <v>21</v>
      </c>
      <c r="E11" s="17" t="s">
        <v>25</v>
      </c>
      <c r="F11" s="17">
        <v>687</v>
      </c>
      <c r="G11" s="87"/>
      <c r="H11" s="3" t="str">
        <f>IFERROR(F11/#REF!,"")</f>
        <v/>
      </c>
    </row>
    <row r="12" spans="1:8" ht="21.6" customHeight="1">
      <c r="A12" s="16" t="s">
        <v>26</v>
      </c>
      <c r="B12" s="50">
        <v>2</v>
      </c>
      <c r="C12" s="17">
        <v>1372</v>
      </c>
      <c r="D12" s="17" t="s">
        <v>21</v>
      </c>
      <c r="E12" s="17" t="s">
        <v>27</v>
      </c>
      <c r="F12" s="17">
        <v>2744</v>
      </c>
      <c r="G12" s="87"/>
      <c r="H12" s="3" t="str">
        <f>IFERROR(F12/#REF!,"")</f>
        <v/>
      </c>
    </row>
    <row r="13" spans="1:8" ht="21.6" customHeight="1">
      <c r="A13" s="16" t="s">
        <v>28</v>
      </c>
      <c r="B13" s="50">
        <v>1</v>
      </c>
      <c r="C13" s="17">
        <v>976</v>
      </c>
      <c r="D13" s="17" t="s">
        <v>21</v>
      </c>
      <c r="E13" s="17" t="s">
        <v>29</v>
      </c>
      <c r="F13" s="17">
        <v>976</v>
      </c>
      <c r="G13" s="88"/>
      <c r="H13" s="3" t="str">
        <f>IFERROR(#REF!/#REF!,"")</f>
        <v/>
      </c>
    </row>
    <row r="14" spans="1:8" ht="21.6" customHeight="1">
      <c r="A14" s="18" t="s">
        <v>30</v>
      </c>
      <c r="B14" s="51">
        <v>1</v>
      </c>
      <c r="C14" s="19">
        <v>3000</v>
      </c>
      <c r="D14" s="19" t="s">
        <v>31</v>
      </c>
      <c r="E14" s="19" t="s">
        <v>32</v>
      </c>
      <c r="F14" s="19">
        <v>3000</v>
      </c>
      <c r="G14" s="89">
        <f>SUM(F14:F16)</f>
        <v>14159</v>
      </c>
      <c r="H14" s="3"/>
    </row>
    <row r="15" spans="1:8" ht="21.6" customHeight="1">
      <c r="A15" s="18" t="s">
        <v>33</v>
      </c>
      <c r="B15" s="51">
        <v>1</v>
      </c>
      <c r="C15" s="19">
        <v>3554</v>
      </c>
      <c r="D15" s="19" t="s">
        <v>31</v>
      </c>
      <c r="E15" s="19" t="s">
        <v>18</v>
      </c>
      <c r="F15" s="19">
        <v>3554</v>
      </c>
      <c r="G15" s="90"/>
      <c r="H15" s="3" t="str">
        <f>IFERROR(#REF!/#REF!,"")</f>
        <v/>
      </c>
    </row>
    <row r="16" spans="1:8" ht="21.6" customHeight="1">
      <c r="A16" s="18" t="s">
        <v>34</v>
      </c>
      <c r="B16" s="51">
        <v>1</v>
      </c>
      <c r="C16" s="19">
        <v>7605</v>
      </c>
      <c r="D16" s="19" t="s">
        <v>31</v>
      </c>
      <c r="E16" s="19" t="s">
        <v>35</v>
      </c>
      <c r="F16" s="19">
        <v>7605</v>
      </c>
      <c r="G16" s="91"/>
      <c r="H16" s="3" t="str">
        <f>IFERROR(F8/#REF!,"")</f>
        <v/>
      </c>
    </row>
    <row r="17" spans="1:8" ht="25.5">
      <c r="A17" s="20" t="s">
        <v>36</v>
      </c>
      <c r="B17" s="52">
        <v>1</v>
      </c>
      <c r="C17" s="21">
        <v>13940</v>
      </c>
      <c r="D17" s="21" t="s">
        <v>37</v>
      </c>
      <c r="E17" s="21" t="s">
        <v>9</v>
      </c>
      <c r="F17" s="21">
        <v>13940</v>
      </c>
      <c r="G17" s="7">
        <f>SUM(F17)</f>
        <v>13940</v>
      </c>
      <c r="H17" s="3" t="str">
        <f>IFERROR(F20/#REF!,"")</f>
        <v/>
      </c>
    </row>
    <row r="18" spans="1:8" ht="24.95">
      <c r="A18" s="22" t="s">
        <v>38</v>
      </c>
      <c r="B18" s="53">
        <v>1</v>
      </c>
      <c r="C18" s="23">
        <v>1100</v>
      </c>
      <c r="D18" s="23" t="s">
        <v>39</v>
      </c>
      <c r="E18" s="23" t="s">
        <v>40</v>
      </c>
      <c r="F18" s="23">
        <v>1100</v>
      </c>
      <c r="G18" s="8">
        <f>SUM(F18)</f>
        <v>1100</v>
      </c>
      <c r="H18" s="3" t="str">
        <f>IFERROR(F17/#REF!,"")</f>
        <v/>
      </c>
    </row>
    <row r="19" spans="1:8" ht="24.95">
      <c r="A19" s="24" t="s">
        <v>41</v>
      </c>
      <c r="B19" s="54">
        <v>1</v>
      </c>
      <c r="C19" s="28">
        <v>0</v>
      </c>
      <c r="D19" s="28" t="s">
        <v>42</v>
      </c>
      <c r="E19" s="28" t="s">
        <v>43</v>
      </c>
      <c r="F19" s="28">
        <v>0</v>
      </c>
      <c r="G19" s="9">
        <f>SUM(F19)</f>
        <v>0</v>
      </c>
      <c r="H19" s="3" t="str">
        <f>IFERROR(F18/#REF!,"")</f>
        <v/>
      </c>
    </row>
    <row r="20" spans="1:8" ht="21.6">
      <c r="A20" s="25" t="s">
        <v>44</v>
      </c>
      <c r="B20" s="55">
        <v>1</v>
      </c>
      <c r="C20" s="26">
        <v>5000</v>
      </c>
      <c r="D20" s="26" t="s">
        <v>45</v>
      </c>
      <c r="E20" s="26" t="s">
        <v>9</v>
      </c>
      <c r="F20" s="26">
        <v>5000</v>
      </c>
      <c r="G20" s="83">
        <f>SUM(F20:F22)</f>
        <v>5000</v>
      </c>
      <c r="H20" s="3" t="str">
        <f>IFERROR(F19/#REF!,"")</f>
        <v/>
      </c>
    </row>
    <row r="21" spans="1:8" ht="21.6">
      <c r="A21" s="25" t="s">
        <v>46</v>
      </c>
      <c r="B21" s="55">
        <v>1</v>
      </c>
      <c r="C21" s="26">
        <v>0</v>
      </c>
      <c r="D21" s="26" t="s">
        <v>45</v>
      </c>
      <c r="E21" s="26" t="s">
        <v>43</v>
      </c>
      <c r="F21" s="26">
        <v>0</v>
      </c>
      <c r="G21" s="84"/>
      <c r="H21" s="3" t="str">
        <f>IFERROR(F21/#REF!,"")</f>
        <v/>
      </c>
    </row>
    <row r="22" spans="1:8" ht="21.95" thickBot="1">
      <c r="A22" s="27" t="s">
        <v>47</v>
      </c>
      <c r="B22" s="56">
        <v>1</v>
      </c>
      <c r="C22" s="57">
        <v>0</v>
      </c>
      <c r="D22" s="57" t="s">
        <v>45</v>
      </c>
      <c r="E22" s="26" t="s">
        <v>43</v>
      </c>
      <c r="F22" s="58">
        <v>0</v>
      </c>
      <c r="G22" s="85"/>
      <c r="H22" s="3" t="str">
        <f>IFERROR(F22/#REF!,"")</f>
        <v/>
      </c>
    </row>
    <row r="23" spans="1:8" ht="29.45" customHeight="1" thickTop="1" thickBot="1">
      <c r="A23" s="4"/>
      <c r="B23" s="4"/>
      <c r="C23" s="4"/>
      <c r="D23" s="4"/>
      <c r="E23" s="44" t="s">
        <v>48</v>
      </c>
      <c r="F23" s="77">
        <f>SUM(F2:F22)</f>
        <v>112469</v>
      </c>
      <c r="G23" s="78"/>
      <c r="H23" s="3" t="str">
        <f>IFERROR(F23/#REF!,"")</f>
        <v/>
      </c>
    </row>
    <row r="24" spans="1:8" ht="30" customHeight="1" thickBot="1">
      <c r="E24" s="45" t="s">
        <v>49</v>
      </c>
      <c r="F24" s="79">
        <f>SUM(F23+10000)</f>
        <v>122469</v>
      </c>
      <c r="G24" s="80"/>
    </row>
    <row r="25" spans="1:8" ht="15"/>
  </sheetData>
  <mergeCells count="7">
    <mergeCell ref="F23:G23"/>
    <mergeCell ref="F24:G24"/>
    <mergeCell ref="G2:G4"/>
    <mergeCell ref="G20:G22"/>
    <mergeCell ref="G9:G13"/>
    <mergeCell ref="G5:G8"/>
    <mergeCell ref="G14:G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0848-15FE-4B35-9718-D7389E37253A}">
  <dimension ref="A1:D33"/>
  <sheetViews>
    <sheetView zoomScale="110" zoomScaleNormal="110" workbookViewId="0">
      <selection activeCell="D12" sqref="D12"/>
    </sheetView>
  </sheetViews>
  <sheetFormatPr defaultColWidth="9.140625" defaultRowHeight="14.45"/>
  <cols>
    <col min="1" max="1" width="64.28515625" customWidth="1"/>
    <col min="2" max="2" width="20.85546875" customWidth="1"/>
    <col min="3" max="3" width="38.85546875" bestFit="1" customWidth="1"/>
    <col min="4" max="4" width="27.7109375" bestFit="1" customWidth="1"/>
    <col min="5" max="5" width="27.5703125" customWidth="1"/>
  </cols>
  <sheetData>
    <row r="1" spans="1:4" ht="18.95" thickTop="1" thickBot="1">
      <c r="A1" s="30" t="s">
        <v>0</v>
      </c>
      <c r="B1" s="31" t="s">
        <v>1</v>
      </c>
      <c r="C1" s="31" t="s">
        <v>2</v>
      </c>
      <c r="D1" s="67" t="s">
        <v>5</v>
      </c>
    </row>
    <row r="2" spans="1:4" ht="18" customHeight="1">
      <c r="A2" s="32" t="s">
        <v>50</v>
      </c>
      <c r="B2" s="59">
        <v>1</v>
      </c>
      <c r="C2" s="60">
        <v>0</v>
      </c>
      <c r="D2" s="68">
        <v>0</v>
      </c>
    </row>
    <row r="3" spans="1:4" ht="18" customHeight="1">
      <c r="A3" s="36" t="s">
        <v>51</v>
      </c>
      <c r="B3" s="61">
        <v>1</v>
      </c>
      <c r="C3" s="62">
        <v>19500</v>
      </c>
      <c r="D3" s="69">
        <v>19500</v>
      </c>
    </row>
    <row r="4" spans="1:4" ht="18" customHeight="1">
      <c r="A4" s="33" t="s">
        <v>52</v>
      </c>
      <c r="B4" s="63">
        <v>1</v>
      </c>
      <c r="C4" s="64">
        <v>0</v>
      </c>
      <c r="D4" s="95">
        <f>SUM(C4:C8)</f>
        <v>2250</v>
      </c>
    </row>
    <row r="5" spans="1:4" ht="18" customHeight="1">
      <c r="A5" s="33" t="s">
        <v>53</v>
      </c>
      <c r="B5" s="63">
        <v>1</v>
      </c>
      <c r="C5" s="64">
        <v>500</v>
      </c>
      <c r="D5" s="96"/>
    </row>
    <row r="6" spans="1:4" ht="18" customHeight="1">
      <c r="A6" s="33" t="s">
        <v>54</v>
      </c>
      <c r="B6" s="63">
        <v>1</v>
      </c>
      <c r="C6" s="64">
        <v>1000</v>
      </c>
      <c r="D6" s="96"/>
    </row>
    <row r="7" spans="1:4" ht="18" customHeight="1">
      <c r="A7" s="33" t="s">
        <v>55</v>
      </c>
      <c r="B7" s="63">
        <v>1</v>
      </c>
      <c r="C7" s="64">
        <v>250</v>
      </c>
      <c r="D7" s="96"/>
    </row>
    <row r="8" spans="1:4" ht="18" customHeight="1">
      <c r="A8" s="37" t="s">
        <v>56</v>
      </c>
      <c r="B8" s="65">
        <v>2</v>
      </c>
      <c r="C8" s="66">
        <v>500</v>
      </c>
      <c r="D8" s="97"/>
    </row>
    <row r="9" spans="1:4" ht="18" customHeight="1">
      <c r="A9" s="71" t="s">
        <v>57</v>
      </c>
      <c r="B9" s="72">
        <v>1</v>
      </c>
      <c r="C9" s="73">
        <v>0</v>
      </c>
      <c r="D9" s="74">
        <v>0</v>
      </c>
    </row>
    <row r="10" spans="1:4" ht="18" customHeight="1">
      <c r="A10" s="100" t="s">
        <v>58</v>
      </c>
      <c r="B10" s="101">
        <v>1</v>
      </c>
      <c r="C10" s="102">
        <v>0</v>
      </c>
      <c r="D10" s="103">
        <v>0</v>
      </c>
    </row>
    <row r="11" spans="1:4" ht="18" customHeight="1">
      <c r="A11" s="104" t="s">
        <v>59</v>
      </c>
      <c r="B11" s="105">
        <v>1</v>
      </c>
      <c r="C11" s="106">
        <v>0</v>
      </c>
      <c r="D11" s="107">
        <v>0</v>
      </c>
    </row>
    <row r="12" spans="1:4" ht="18" customHeight="1">
      <c r="C12" s="75" t="s">
        <v>60</v>
      </c>
      <c r="D12" s="76">
        <f>SUM(D2:D9)</f>
        <v>21750</v>
      </c>
    </row>
    <row r="13" spans="1:4" ht="18" customHeight="1"/>
    <row r="14" spans="1:4" ht="18" customHeight="1"/>
    <row r="15" spans="1:4" ht="18" customHeight="1"/>
    <row r="16" spans="1:4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22.5" customHeight="1"/>
    <row r="29" ht="22.5" customHeight="1"/>
    <row r="30" ht="22.5" customHeight="1"/>
    <row r="31" ht="22.5" customHeight="1"/>
    <row r="32" ht="22.5" customHeight="1"/>
    <row r="33" ht="15"/>
  </sheetData>
  <mergeCells count="1">
    <mergeCell ref="D4:D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5610-7587-4274-8EAB-FC7C8EC5D885}">
  <dimension ref="A1:C4"/>
  <sheetViews>
    <sheetView workbookViewId="0">
      <selection activeCell="B3" sqref="B3"/>
    </sheetView>
  </sheetViews>
  <sheetFormatPr defaultColWidth="9.140625" defaultRowHeight="14.45"/>
  <cols>
    <col min="1" max="1" width="37" customWidth="1"/>
    <col min="2" max="2" width="28.42578125" customWidth="1"/>
    <col min="3" max="3" width="24.5703125" customWidth="1"/>
  </cols>
  <sheetData>
    <row r="1" spans="1:3" ht="18.95" thickTop="1" thickBot="1">
      <c r="A1" s="38" t="s">
        <v>61</v>
      </c>
      <c r="B1" s="39" t="s">
        <v>5</v>
      </c>
      <c r="C1" s="40" t="s">
        <v>62</v>
      </c>
    </row>
    <row r="2" spans="1:3" ht="18">
      <c r="A2" s="41" t="s">
        <v>63</v>
      </c>
      <c r="B2" s="70">
        <v>112469</v>
      </c>
      <c r="C2" s="98">
        <f>SUM(B2:B3)</f>
        <v>134219</v>
      </c>
    </row>
    <row r="3" spans="1:3" ht="18.600000000000001" thickBot="1">
      <c r="A3" s="42" t="s">
        <v>64</v>
      </c>
      <c r="B3" s="43">
        <v>21750</v>
      </c>
      <c r="C3" s="99"/>
    </row>
    <row r="4" spans="1:3" ht="15" thickTop="1"/>
  </sheetData>
  <mergeCells count="1">
    <mergeCell ref="C2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9c514a-2357-41c6-89b4-5885922c407b" xsi:nil="true"/>
    <lcf76f155ced4ddcb4097134ff3c332f xmlns="9d293c90-4c3a-460f-b1cb-5ad36f8857c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0B1D3810D55949BA907022132860AB" ma:contentTypeVersion="11" ma:contentTypeDescription="Crear nuevo documento." ma:contentTypeScope="" ma:versionID="0f37be0d08b455c0484c9007cde0ad3c">
  <xsd:schema xmlns:xsd="http://www.w3.org/2001/XMLSchema" xmlns:xs="http://www.w3.org/2001/XMLSchema" xmlns:p="http://schemas.microsoft.com/office/2006/metadata/properties" xmlns:ns2="9d293c90-4c3a-460f-b1cb-5ad36f8857cc" xmlns:ns3="d89c514a-2357-41c6-89b4-5885922c407b" targetNamespace="http://schemas.microsoft.com/office/2006/metadata/properties" ma:root="true" ma:fieldsID="f93ce9f0a6f0380c99312a15f8bef35d" ns2:_="" ns3:_="">
    <xsd:import namespace="9d293c90-4c3a-460f-b1cb-5ad36f8857cc"/>
    <xsd:import namespace="d89c514a-2357-41c6-89b4-5885922c407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93c90-4c3a-460f-b1cb-5ad36f8857c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919cadc8-cae5-47e9-857a-1ecb0bc593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c514a-2357-41c6-89b4-5885922c407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027fa3d-bf36-49b4-97d5-535d4b6cb132}" ma:internalName="TaxCatchAll" ma:showField="CatchAllData" ma:web="d89c514a-2357-41c6-89b4-5885922c40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C27D53-B521-4543-8B54-42248E4CD5EF}"/>
</file>

<file path=customXml/itemProps2.xml><?xml version="1.0" encoding="utf-8"?>
<ds:datastoreItem xmlns:ds="http://schemas.openxmlformats.org/officeDocument/2006/customXml" ds:itemID="{B7A216F2-001D-4A18-9D03-35CD98E04C57}"/>
</file>

<file path=customXml/itemProps3.xml><?xml version="1.0" encoding="utf-8"?>
<ds:datastoreItem xmlns:ds="http://schemas.openxmlformats.org/officeDocument/2006/customXml" ds:itemID="{E22D637F-C94D-47EA-B545-17FDE37B7A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104 - 09</dc:creator>
  <cp:keywords/>
  <dc:description/>
  <cp:lastModifiedBy>Juan Ignacio MANFREDO</cp:lastModifiedBy>
  <cp:revision/>
  <dcterms:created xsi:type="dcterms:W3CDTF">2025-09-17T02:12:56Z</dcterms:created>
  <dcterms:modified xsi:type="dcterms:W3CDTF">2025-10-20T17:44:54Z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0x010100E00B1D3810D55949BA907022132860AB</vt:lpwstr>
  </property>
  <property fmtid="{D5CDD505-2E9C-101B-9397-08002B2CF9AE}" pid="3" name="MediaServiceImageTags">
    <vt:lpwstr/>
  </property>
</Properties>
</file>